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filterPrivacy="1" codeName="ThisWorkbook" defaultThemeVersion="124226"/>
  <xr:revisionPtr revIDLastSave="0" documentId="13_ncr:1_{CAFBC1EA-CDC6-42E0-AB07-754D6457441C}" xr6:coauthVersionLast="47" xr6:coauthVersionMax="47" xr10:uidLastSave="{00000000-0000-0000-0000-000000000000}"/>
  <workbookProtection workbookAlgorithmName="SHA-512" workbookHashValue="3s1qZcepPPo9N3NfULMuQJuQbp1yrYTfpW9qS7dmiJxtlkQ2nFrvNhdqSMz1MC4tV4To0lTNDNh8I2aKlk7EEA==" workbookSaltValue="x0duPMi3zDBTxDC6Kc2Ebg==" workbookSpinCount="100000" lockStructure="1"/>
  <bookViews>
    <workbookView xWindow="-108" yWindow="-108" windowWidth="23256" windowHeight="12576" xr2:uid="{E72CFC25-6867-4BCE-B8A1-495A2AE762BC}"/>
  </bookViews>
  <sheets>
    <sheet name="ACCUEIL" sheetId="9" r:id="rId1"/>
    <sheet name="NOTICE D'AIDE" sheetId="12" r:id="rId2"/>
    <sheet name="MODULE DE RECHERCHE" sheetId="7" r:id="rId3"/>
    <sheet name="BDD_ISOLANTS_BIOSOURCES" sheetId="4" state="hidden" r:id="rId4"/>
    <sheet name="LISTE" sheetId="6" state="hidden" r:id="rId5"/>
    <sheet name="PR-tampon" sheetId="8" state="hidden" r:id="rId6"/>
    <sheet name="SUIVI DES VERSIONS" sheetId="5" state="hidden" r:id="rId7"/>
    <sheet name="ANALYSE SCENARIOS" sheetId="11" state="hidden" r:id="rId8"/>
  </sheets>
  <externalReferences>
    <externalReference r:id="rId9"/>
  </externalReferences>
  <definedNames>
    <definedName name="APPLI_VISE">'MODULE DE RECHERCHE'!$D$30</definedName>
    <definedName name="BÂTIMENT_VISE">'MODULE DE RECHERCHE'!$D$32</definedName>
    <definedName name="CATEG_VISEE">'MODULE DE RECHERCHE'!$D$38</definedName>
    <definedName name="CODE_DU_TRAVAIL">LISTE!$B$3:$B$7</definedName>
    <definedName name="COLONNE_SITUATION">IF('MODULE DE RECHERCHE'!$D$35&lt;=6,IF(OR(MID('MODULE DE RECHERCHE'!$D$37,1,1)="a",MID('MODULE DE RECHERCHE'!$D$37,1,1)="b",MID('MODULE DE RECHERCHE'!$D$37,1,1)="c"),#REF!,#REF!),IF(AND(6&lt;'MODULE DE RECHERCHE'!$D$35,'MODULE DE RECHERCHE'!$D$35&lt;=9),IF(OR(MID('MODULE DE RECHERCHE'!$D$37,1,1)="a",MID('MODULE DE RECHERCHE'!$D$37,1,1)="b",MID('MODULE DE RECHERCHE'!$D$37,1,1)="c"),#REF!,#REF!),IF(AND(9&lt;'MODULE DE RECHERCHE'!$D$35,'MODULE DE RECHERCHE'!$D$35&lt;=10),IF(OR(MID('MODULE DE RECHERCHE'!$D$37,1,1)="a",MID('MODULE DE RECHERCHE'!$D$37,1,1)="b",MID('MODULE DE RECHERCHE'!$D$37,1,1)="c"),#REF!,#REF!),IF(AND(10&lt;'MODULE DE RECHERCHE'!$D$35,'MODULE DE RECHERCHE'!$D$35&lt;=18),IF(OR(MID('MODULE DE RECHERCHE'!$D$37,1,1)="a",MID('MODULE DE RECHERCHE'!$D$37,1,1)="b",MID('MODULE DE RECHERCHE'!$D$37,1,1)="c"),#REF!,#REF!),IF(AND(18&lt;'MODULE DE RECHERCHE'!$D$35,'MODULE DE RECHERCHE'!$D$35&lt;=28),IF(OR(MID('MODULE DE RECHERCHE'!$D$37,1,1)="a",MID('MODULE DE RECHERCHE'!$D$37,1,1)="b",MID('MODULE DE RECHERCHE'!$D$37,1,1)="c"),#REF!,#REF!),IF(AND(28&lt;'MODULE DE RECHERCHE'!$D$35,'MODULE DE RECHERCHE'!$D$35&lt;=40),IF(OR(MID('MODULE DE RECHERCHE'!$D$37,1,1)="a",MID('MODULE DE RECHERCHE'!$D$37,1,1)="b",MID('MODULE DE RECHERCHE'!$D$37,1,1)="c"),#REF!,#REF!),IF(AND(40&lt;'MODULE DE RECHERCHE'!$D$35,'MODULE DE RECHERCHE'!$D$35&lt;=50),IF(OR(MID('MODULE DE RECHERCHE'!$D$37,1,1)="a",MID('MODULE DE RECHERCHE'!$D$37,1,1)="b",MID('MODULE DE RECHERCHE'!$D$37,1,1)="c"),#REF!,#REF!))))))))</definedName>
    <definedName name="ERP">LISTE!$C$3:$C$7</definedName>
    <definedName name="FAMILLE_VISEE">'MODULE DE RECHERCHE'!$C$34</definedName>
    <definedName name="HAUT_VISEE">'MODULE DE RECHERCHE'!$D$35</definedName>
    <definedName name="LIMITE_VISE">'MODULE DE RECHERCHE'!$E$34</definedName>
    <definedName name="LISTE_APPLICATION">LISTE!$M$3:$M$14</definedName>
    <definedName name="LISTE_BATIMENT">LISTE!$A$2:$C$2</definedName>
    <definedName name="LISTE_CLASSEMENT">LISTE!$G$3:$G$7</definedName>
    <definedName name="LISTE_CLIMAT">LISTE!$I$3:$I$6</definedName>
    <definedName name="LISTE_FONGIQUE">LISTE!$U$3:$U$6</definedName>
    <definedName name="LISTE_HYGRO">LISTE!$E$3:$E$6</definedName>
    <definedName name="LISTE_LOCAUX_VISE">LISTE!$K$4:$K$6</definedName>
    <definedName name="LISTE_TRI">LISTE!$Q$3:$Q$8</definedName>
    <definedName name="LOGEMENT_HABITATION">LISTE!$A$3:$A$6</definedName>
    <definedName name="NB_PRODUITS_TROVUES">'MODULE DE RECHERCHE'!$F$43</definedName>
    <definedName name="NOM_FR">'PR-tampon'!$B$1</definedName>
    <definedName name="PAREMENT_VISE">'MODULE DE RECHERCHE'!$D$31</definedName>
    <definedName name="PR_SUPPORT">"Check Box 4"</definedName>
    <definedName name="RECH_">'MODULE DE RECHERCHE'!$B$36</definedName>
    <definedName name="RECH_APPLI">'PR-tampon'!$B$8</definedName>
    <definedName name="RECH_BATIMENT" localSheetId="5">'PR-tampon'!$B$3</definedName>
    <definedName name="RECH_CLASSEMENT">'PR-tampon'!$B$6</definedName>
    <definedName name="RECH_CLIMAT" localSheetId="5">'PR-tampon'!$B$4</definedName>
    <definedName name="RECH_HYGRO" localSheetId="5">'PR-tampon'!$B$5</definedName>
    <definedName name="RECH_LOCAUX">'PR-tampon'!$B$7</definedName>
    <definedName name="SITUA_VISEE">'MODULE DE RECHERCHE'!$D$37</definedName>
    <definedName name="TEST" localSheetId="1">_xlfn.DROP(_xlfn._xlws.SORT(COLONNE_SUPPORT_RECHERCHE,1,1,FALSE),COUNTBLANK(COLONNE_SUPPORT_RECHERCHE))</definedName>
    <definedName name="TEST" localSheetId="5">_xlfn.DROP(_xlfn._xlws.SORT('PR-tampon'!COLONNE_SUPPORT_RECHERCHE,1,1,FALSE),COUNTBLANK('PR-tampon'!COLONNE_SUPPORT_RECHERCHE))</definedName>
    <definedName name="TEST">_xlfn.DROP(_xlfn._xlws.SORT(COLONNE_SUPPORT_RECHERCHE,1,1,FALSE),COUNTBLANK(COLONNE_SUPPORT_RECHERCHE))</definedName>
    <definedName name="TEST_SD" localSheetId="1">IF('NOTICE D''AIDE'!RECH_SUPPORT=TRUE,'NOTICE D''AIDE'!LISTE_SUPPORT,"'-&gt; cocher la case paramètre recherché pour afficher la cellule")</definedName>
    <definedName name="TEST_SD" localSheetId="5">IF('PR-tampon'!RECH_BATIMENT=TRUE,[1]!LISTE_SUPPORT,"'-&gt; cocher la case paramètre recherché pour afficher la cellule")</definedName>
    <definedName name="TEST_SD">IF(RECH_SUPPORT=TRUE,LISTE_SUPPORT,"'-&gt; cocher la case paramètre recherché pour afficher la cellule")</definedName>
    <definedName name="_xlnm.Print_Area" localSheetId="1">'NOTICE D''AIDE'!$A$1:$A$265</definedName>
    <definedName name="ZONE_SIS_VISEE">'MODULE DE RECHERCHE'!$D$36</definedName>
  </definedNames>
  <calcPr calcId="181029"/>
</workbook>
</file>

<file path=xl/calcChain.xml><?xml version="1.0" encoding="utf-8"?>
<calcChain xmlns="http://schemas.openxmlformats.org/spreadsheetml/2006/main">
  <c r="I68" i="4" l="1"/>
  <c r="J68" i="4"/>
  <c r="K68" i="4"/>
  <c r="L68" i="4"/>
  <c r="M68" i="4"/>
  <c r="N68" i="4"/>
  <c r="O68" i="4"/>
  <c r="H68" i="4"/>
  <c r="BZ18" i="4" l="1"/>
  <c r="BR7" i="4"/>
  <c r="BR6" i="4"/>
  <c r="BR8" i="4"/>
  <c r="BR9" i="4"/>
  <c r="BR10" i="4"/>
  <c r="BR11" i="4"/>
  <c r="BR12" i="4"/>
  <c r="BR13" i="4"/>
  <c r="BR14" i="4"/>
  <c r="BR15" i="4"/>
  <c r="BR16" i="4"/>
  <c r="BR17" i="4"/>
  <c r="BR18" i="4"/>
  <c r="BR19" i="4"/>
  <c r="BR20" i="4"/>
  <c r="BR21" i="4"/>
  <c r="BR22" i="4"/>
  <c r="BR23" i="4"/>
  <c r="BR24" i="4"/>
  <c r="BR25" i="4"/>
  <c r="BR26" i="4"/>
  <c r="BR27" i="4"/>
  <c r="BR28" i="4"/>
  <c r="BR29" i="4"/>
  <c r="BR30" i="4"/>
  <c r="BR31" i="4"/>
  <c r="BR32" i="4"/>
  <c r="BR33" i="4"/>
  <c r="BR34" i="4"/>
  <c r="BR35" i="4"/>
  <c r="BR36" i="4"/>
  <c r="BR37" i="4"/>
  <c r="BR38" i="4"/>
  <c r="BR39" i="4"/>
  <c r="BR40" i="4"/>
  <c r="BR41" i="4"/>
  <c r="BR42" i="4"/>
  <c r="BR43" i="4"/>
  <c r="BR44" i="4"/>
  <c r="BR45" i="4"/>
  <c r="BR46" i="4"/>
  <c r="BR47" i="4"/>
  <c r="BR48" i="4"/>
  <c r="BR49" i="4"/>
  <c r="BR50" i="4"/>
  <c r="BR51" i="4"/>
  <c r="BR52" i="4"/>
  <c r="BR53" i="4"/>
  <c r="BR54" i="4"/>
  <c r="BR55" i="4"/>
  <c r="BR56" i="4"/>
  <c r="BR57" i="4"/>
  <c r="BR58" i="4"/>
  <c r="BR59" i="4"/>
  <c r="BR60" i="4"/>
  <c r="BR61" i="4"/>
  <c r="BR62" i="4"/>
  <c r="BR63" i="4"/>
  <c r="BR64" i="4"/>
  <c r="BR65" i="4"/>
  <c r="BR66" i="4"/>
  <c r="BT6" i="4"/>
  <c r="BT9" i="4"/>
  <c r="CN37" i="4"/>
  <c r="CB37" i="4"/>
  <c r="CC37" i="4" s="1"/>
  <c r="BZ37" i="4"/>
  <c r="CA37" i="4" s="1"/>
  <c r="BW37" i="4"/>
  <c r="BV37" i="4"/>
  <c r="BU37" i="4"/>
  <c r="BT37" i="4"/>
  <c r="BS37" i="4"/>
  <c r="BO37" i="4"/>
  <c r="BM37" i="4"/>
  <c r="BL37" i="4"/>
  <c r="BG37" i="4"/>
  <c r="BI37" i="4" s="1"/>
  <c r="BP37" i="4" l="1"/>
  <c r="CN7" i="4" l="1"/>
  <c r="CN8" i="4"/>
  <c r="CN6" i="4"/>
  <c r="CN9" i="4"/>
  <c r="CN10" i="4"/>
  <c r="CN11" i="4"/>
  <c r="CN12" i="4"/>
  <c r="CN13" i="4"/>
  <c r="CN14" i="4"/>
  <c r="CN15" i="4"/>
  <c r="CN16" i="4"/>
  <c r="CN17" i="4"/>
  <c r="CN18" i="4"/>
  <c r="CN19" i="4"/>
  <c r="CN20" i="4"/>
  <c r="CN21" i="4"/>
  <c r="CN22" i="4"/>
  <c r="CN23" i="4"/>
  <c r="CN24" i="4"/>
  <c r="CN25" i="4"/>
  <c r="CN26" i="4"/>
  <c r="CN27" i="4"/>
  <c r="CN28" i="4"/>
  <c r="CN29" i="4"/>
  <c r="CN30" i="4"/>
  <c r="CN31" i="4"/>
  <c r="CN32" i="4"/>
  <c r="CN33" i="4"/>
  <c r="CN34" i="4"/>
  <c r="CN35" i="4"/>
  <c r="CN36" i="4"/>
  <c r="CN38" i="4"/>
  <c r="CN39" i="4"/>
  <c r="CN40" i="4"/>
  <c r="CN41" i="4"/>
  <c r="CN42" i="4"/>
  <c r="CN43" i="4"/>
  <c r="CN44" i="4"/>
  <c r="CN45" i="4"/>
  <c r="CN46" i="4"/>
  <c r="CN47" i="4"/>
  <c r="CN48" i="4"/>
  <c r="CN49" i="4"/>
  <c r="CN50" i="4"/>
  <c r="CN51" i="4"/>
  <c r="CN52" i="4"/>
  <c r="CN53" i="4"/>
  <c r="CN54" i="4"/>
  <c r="CN55" i="4"/>
  <c r="CN56" i="4"/>
  <c r="CN57" i="4"/>
  <c r="CN58" i="4"/>
  <c r="CN59" i="4"/>
  <c r="CN60" i="4"/>
  <c r="CN61" i="4"/>
  <c r="CN62" i="4"/>
  <c r="CN63" i="4"/>
  <c r="CN64" i="4"/>
  <c r="CN65" i="4"/>
  <c r="CN66" i="4"/>
  <c r="BG8" i="4"/>
  <c r="BP8" i="4" s="1"/>
  <c r="BM8" i="4"/>
  <c r="BO8" i="4"/>
  <c r="BS8" i="4"/>
  <c r="BT8" i="4"/>
  <c r="BU8" i="4"/>
  <c r="BV8" i="4"/>
  <c r="BW8" i="4"/>
  <c r="BZ8" i="4"/>
  <c r="CA8" i="4" s="1"/>
  <c r="CB8" i="4"/>
  <c r="CC8" i="4" s="1"/>
  <c r="BG6" i="4"/>
  <c r="BP6" i="4" s="1"/>
  <c r="BM6" i="4"/>
  <c r="BO6" i="4"/>
  <c r="BS6" i="4"/>
  <c r="BU6" i="4"/>
  <c r="BV6" i="4"/>
  <c r="BW6" i="4"/>
  <c r="BZ6" i="4"/>
  <c r="CA6" i="4" s="1"/>
  <c r="CB6" i="4"/>
  <c r="CC6" i="4" s="1"/>
  <c r="BG7" i="4"/>
  <c r="BP7" i="4" s="1"/>
  <c r="BM7" i="4"/>
  <c r="BO7" i="4"/>
  <c r="BS7" i="4"/>
  <c r="BT7" i="4"/>
  <c r="BU7" i="4"/>
  <c r="BV7" i="4"/>
  <c r="BW7" i="4"/>
  <c r="BZ7" i="4"/>
  <c r="CA7" i="4" s="1"/>
  <c r="CB7" i="4"/>
  <c r="CC7" i="4" s="1"/>
  <c r="BG9" i="4"/>
  <c r="BP9" i="4" s="1"/>
  <c r="BM9" i="4"/>
  <c r="BO9" i="4"/>
  <c r="BS9" i="4"/>
  <c r="BU9" i="4"/>
  <c r="BV9" i="4"/>
  <c r="BW9" i="4"/>
  <c r="BZ9" i="4"/>
  <c r="CA9" i="4" s="1"/>
  <c r="CB9" i="4"/>
  <c r="CC9" i="4" s="1"/>
  <c r="BG10" i="4"/>
  <c r="BP10" i="4" s="1"/>
  <c r="BM10" i="4"/>
  <c r="BO10" i="4"/>
  <c r="BS10" i="4"/>
  <c r="BT10" i="4"/>
  <c r="BU10" i="4"/>
  <c r="BV10" i="4"/>
  <c r="BW10" i="4"/>
  <c r="BZ10" i="4"/>
  <c r="CA10" i="4" s="1"/>
  <c r="CB10" i="4"/>
  <c r="CC10" i="4" s="1"/>
  <c r="BZ19" i="4"/>
  <c r="BG11" i="4"/>
  <c r="BP11" i="4" s="1"/>
  <c r="BM11" i="4"/>
  <c r="BO11" i="4"/>
  <c r="BS11" i="4"/>
  <c r="BT11" i="4"/>
  <c r="BU11" i="4"/>
  <c r="BV11" i="4"/>
  <c r="BW11" i="4"/>
  <c r="BZ11" i="4"/>
  <c r="CA11" i="4" s="1"/>
  <c r="CB11" i="4"/>
  <c r="CC11" i="4" s="1"/>
  <c r="BG16" i="4"/>
  <c r="BP16" i="4" s="1"/>
  <c r="BM16" i="4"/>
  <c r="BO16" i="4"/>
  <c r="BS16" i="4"/>
  <c r="BT16" i="4"/>
  <c r="BU16" i="4"/>
  <c r="BV16" i="4"/>
  <c r="BW16" i="4"/>
  <c r="BZ16" i="4"/>
  <c r="CA16" i="4" s="1"/>
  <c r="CB16" i="4"/>
  <c r="CC16" i="4" s="1"/>
  <c r="BI8" i="4" l="1"/>
  <c r="BI6" i="4"/>
  <c r="BI9" i="4"/>
  <c r="BI10" i="4"/>
  <c r="BI7" i="4"/>
  <c r="BI11" i="4"/>
  <c r="BI16" i="4"/>
  <c r="BG66" i="4" l="1"/>
  <c r="BP66" i="4" s="1"/>
  <c r="BM66" i="4"/>
  <c r="BO66" i="4"/>
  <c r="BS66" i="4"/>
  <c r="BT66" i="4"/>
  <c r="BU66" i="4"/>
  <c r="BV66" i="4"/>
  <c r="BW66" i="4"/>
  <c r="BZ66" i="4"/>
  <c r="CA66" i="4" s="1"/>
  <c r="CB66" i="4"/>
  <c r="CC66" i="4" s="1"/>
  <c r="BG65" i="4"/>
  <c r="BP65" i="4" s="1"/>
  <c r="BM65" i="4"/>
  <c r="BO65" i="4"/>
  <c r="BS65" i="4"/>
  <c r="BT65" i="4"/>
  <c r="BU65" i="4"/>
  <c r="BV65" i="4"/>
  <c r="BW65" i="4"/>
  <c r="BZ65" i="4"/>
  <c r="CA65" i="4" s="1"/>
  <c r="CB65" i="4"/>
  <c r="CC65" i="4" s="1"/>
  <c r="BI66" i="4" l="1"/>
  <c r="BI65" i="4"/>
  <c r="CB64" i="4"/>
  <c r="CC64" i="4" s="1"/>
  <c r="BZ64" i="4"/>
  <c r="CA64" i="4" s="1"/>
  <c r="BW64" i="4"/>
  <c r="BV64" i="4"/>
  <c r="BU64" i="4"/>
  <c r="BT64" i="4"/>
  <c r="BS64" i="4"/>
  <c r="BO64" i="4"/>
  <c r="BM64" i="4"/>
  <c r="BL64" i="4"/>
  <c r="BG64" i="4"/>
  <c r="BP64" i="4" s="1"/>
  <c r="BI64" i="4" l="1"/>
  <c r="BG17" i="4"/>
  <c r="BP17" i="4" s="1"/>
  <c r="BM17" i="4"/>
  <c r="BO17" i="4"/>
  <c r="BS17" i="4"/>
  <c r="BT17" i="4"/>
  <c r="BU17" i="4"/>
  <c r="BV17" i="4"/>
  <c r="BW17" i="4"/>
  <c r="BZ17" i="4"/>
  <c r="CA17" i="4"/>
  <c r="CB17" i="4"/>
  <c r="CC17" i="4" s="1"/>
  <c r="CA56" i="4"/>
  <c r="CA30" i="4"/>
  <c r="BZ25" i="4"/>
  <c r="CA25" i="4" s="1"/>
  <c r="BZ38" i="4"/>
  <c r="CA38" i="4" s="1"/>
  <c r="BZ39" i="4"/>
  <c r="CA39" i="4" s="1"/>
  <c r="BZ20" i="4"/>
  <c r="CA20" i="4" s="1"/>
  <c r="BZ21" i="4"/>
  <c r="CA21" i="4" s="1"/>
  <c r="BZ22" i="4"/>
  <c r="CA22" i="4" s="1"/>
  <c r="BZ23" i="4"/>
  <c r="CA23" i="4" s="1"/>
  <c r="BZ24" i="4"/>
  <c r="CA24" i="4" s="1"/>
  <c r="BZ34" i="4"/>
  <c r="CA34" i="4" s="1"/>
  <c r="BZ35" i="4"/>
  <c r="CA35" i="4" s="1"/>
  <c r="BZ31" i="4"/>
  <c r="CA31" i="4" s="1"/>
  <c r="BZ40" i="4"/>
  <c r="CA40" i="4" s="1"/>
  <c r="BZ28" i="4"/>
  <c r="CA28" i="4" s="1"/>
  <c r="BZ29" i="4"/>
  <c r="CA29" i="4" s="1"/>
  <c r="BZ36" i="4"/>
  <c r="CA36" i="4" s="1"/>
  <c r="BZ33" i="4"/>
  <c r="CA33" i="4" s="1"/>
  <c r="BZ26" i="4"/>
  <c r="CA26" i="4" s="1"/>
  <c r="BZ51" i="4"/>
  <c r="CA51" i="4" s="1"/>
  <c r="BZ49" i="4"/>
  <c r="CA49" i="4" s="1"/>
  <c r="BZ50" i="4"/>
  <c r="CA50" i="4" s="1"/>
  <c r="BZ41" i="4"/>
  <c r="CA41" i="4" s="1"/>
  <c r="BZ42" i="4"/>
  <c r="CA42" i="4" s="1"/>
  <c r="CA18" i="4"/>
  <c r="BZ46" i="4"/>
  <c r="CA46" i="4" s="1"/>
  <c r="BZ47" i="4"/>
  <c r="CA47" i="4" s="1"/>
  <c r="BZ48" i="4"/>
  <c r="CA48" i="4" s="1"/>
  <c r="BZ45" i="4"/>
  <c r="CA45" i="4" s="1"/>
  <c r="BZ52" i="4"/>
  <c r="CA52" i="4" s="1"/>
  <c r="BZ56" i="4"/>
  <c r="CA19" i="4"/>
  <c r="BZ43" i="4"/>
  <c r="CA43" i="4" s="1"/>
  <c r="BZ44" i="4"/>
  <c r="CA44" i="4" s="1"/>
  <c r="BZ32" i="4"/>
  <c r="CA32" i="4" s="1"/>
  <c r="BZ53" i="4"/>
  <c r="CA53" i="4" s="1"/>
  <c r="BZ54" i="4"/>
  <c r="CA54" i="4" s="1"/>
  <c r="BZ13" i="4"/>
  <c r="CA13" i="4" s="1"/>
  <c r="BZ55" i="4"/>
  <c r="CA55" i="4" s="1"/>
  <c r="BZ59" i="4"/>
  <c r="CA59" i="4" s="1"/>
  <c r="BZ60" i="4"/>
  <c r="CA60" i="4" s="1"/>
  <c r="BZ61" i="4"/>
  <c r="CA61" i="4" s="1"/>
  <c r="BZ58" i="4"/>
  <c r="CA58" i="4" s="1"/>
  <c r="BZ12" i="4"/>
  <c r="CA12" i="4" s="1"/>
  <c r="BZ27" i="4"/>
  <c r="CA27" i="4" s="1"/>
  <c r="BZ57" i="4"/>
  <c r="CA57" i="4" s="1"/>
  <c r="BZ30" i="4"/>
  <c r="BZ63" i="4"/>
  <c r="CA63" i="4" s="1"/>
  <c r="BZ15" i="4"/>
  <c r="CA15" i="4" s="1"/>
  <c r="BZ14" i="4"/>
  <c r="CA14" i="4" s="1"/>
  <c r="BZ62" i="4"/>
  <c r="CA62" i="4" s="1"/>
  <c r="CB25" i="4"/>
  <c r="CB38" i="4"/>
  <c r="CB39" i="4"/>
  <c r="CB20" i="4"/>
  <c r="CB21" i="4"/>
  <c r="CB22" i="4"/>
  <c r="CB23" i="4"/>
  <c r="CB24" i="4"/>
  <c r="CB34" i="4"/>
  <c r="CB35" i="4"/>
  <c r="CB31" i="4"/>
  <c r="CB40" i="4"/>
  <c r="CB28" i="4"/>
  <c r="CB29" i="4"/>
  <c r="CB36" i="4"/>
  <c r="CB33" i="4"/>
  <c r="CB26" i="4"/>
  <c r="CB51" i="4"/>
  <c r="CB49" i="4"/>
  <c r="CB50" i="4"/>
  <c r="CB41" i="4"/>
  <c r="CB42" i="4"/>
  <c r="CB18" i="4"/>
  <c r="CB46" i="4"/>
  <c r="CB47" i="4"/>
  <c r="CB48" i="4"/>
  <c r="CB45" i="4"/>
  <c r="CB52" i="4"/>
  <c r="CB56" i="4"/>
  <c r="CB19" i="4"/>
  <c r="CB43" i="4"/>
  <c r="CB44" i="4"/>
  <c r="CB32" i="4"/>
  <c r="CB53" i="4"/>
  <c r="CB54" i="4"/>
  <c r="CB13" i="4"/>
  <c r="CB55" i="4"/>
  <c r="CB59" i="4"/>
  <c r="CB60" i="4"/>
  <c r="CB61" i="4"/>
  <c r="CB58" i="4"/>
  <c r="CB12" i="4"/>
  <c r="CB27" i="4"/>
  <c r="CB57" i="4"/>
  <c r="CB30" i="4"/>
  <c r="CB63" i="4"/>
  <c r="CB15" i="4"/>
  <c r="CB14" i="4"/>
  <c r="CB62" i="4"/>
  <c r="BI17" i="4" l="1"/>
  <c r="CC23" i="4"/>
  <c r="BW23" i="4"/>
  <c r="BV23" i="4"/>
  <c r="BU23" i="4"/>
  <c r="BT23" i="4"/>
  <c r="BS23" i="4"/>
  <c r="BO23" i="4"/>
  <c r="BM23" i="4"/>
  <c r="BG23" i="4"/>
  <c r="BI23" i="4" s="1"/>
  <c r="CC22" i="4"/>
  <c r="BW22" i="4"/>
  <c r="BV22" i="4"/>
  <c r="BU22" i="4"/>
  <c r="BT22" i="4"/>
  <c r="BS22" i="4"/>
  <c r="BO22" i="4"/>
  <c r="BM22" i="4"/>
  <c r="BG22" i="4"/>
  <c r="BP22" i="4" s="1"/>
  <c r="CC21" i="4"/>
  <c r="BW21" i="4"/>
  <c r="BV21" i="4"/>
  <c r="BU21" i="4"/>
  <c r="BT21" i="4"/>
  <c r="BS21" i="4"/>
  <c r="BO21" i="4"/>
  <c r="BM21" i="4"/>
  <c r="BG21" i="4"/>
  <c r="BP21" i="4" s="1"/>
  <c r="BG20" i="4"/>
  <c r="BP20" i="4" s="1"/>
  <c r="BM20" i="4"/>
  <c r="BO20" i="4"/>
  <c r="BS20" i="4"/>
  <c r="BT20" i="4"/>
  <c r="BU20" i="4"/>
  <c r="BV20" i="4"/>
  <c r="BW20" i="4"/>
  <c r="CC20" i="4"/>
  <c r="BP23" i="4" l="1"/>
  <c r="BI22" i="4"/>
  <c r="BI21" i="4"/>
  <c r="BI20" i="4"/>
  <c r="BG25" i="4" l="1"/>
  <c r="BP25" i="4" s="1"/>
  <c r="BM25" i="4"/>
  <c r="BO25" i="4"/>
  <c r="BS25" i="4"/>
  <c r="BT25" i="4"/>
  <c r="BU25" i="4"/>
  <c r="BV25" i="4"/>
  <c r="BW25" i="4"/>
  <c r="CC25" i="4"/>
  <c r="G34" i="7"/>
  <c r="G30" i="7"/>
  <c r="BG45" i="4"/>
  <c r="BI25" i="4" l="1"/>
  <c r="BG30" i="4" l="1"/>
  <c r="BP30" i="4" s="1"/>
  <c r="BM30" i="4"/>
  <c r="BO30" i="4"/>
  <c r="BS30" i="4"/>
  <c r="BT30" i="4"/>
  <c r="BU30" i="4"/>
  <c r="BV30" i="4"/>
  <c r="BW30" i="4"/>
  <c r="CC30" i="4"/>
  <c r="BM34" i="4"/>
  <c r="BM46" i="4"/>
  <c r="BM47" i="4"/>
  <c r="BM54" i="4"/>
  <c r="BG31" i="4"/>
  <c r="BP31" i="4" s="1"/>
  <c r="BM31" i="4"/>
  <c r="BO31" i="4"/>
  <c r="BS31" i="4"/>
  <c r="BT31" i="4"/>
  <c r="BU31" i="4"/>
  <c r="BV31" i="4"/>
  <c r="BW31" i="4"/>
  <c r="CC31" i="4"/>
  <c r="BG26" i="4"/>
  <c r="BP26" i="4" s="1"/>
  <c r="BM26" i="4"/>
  <c r="BO26" i="4"/>
  <c r="BS26" i="4"/>
  <c r="BT26" i="4"/>
  <c r="BU26" i="4"/>
  <c r="BV26" i="4"/>
  <c r="BW26" i="4"/>
  <c r="CC26" i="4"/>
  <c r="BG29" i="4"/>
  <c r="BI29" i="4" s="1"/>
  <c r="BM29" i="4"/>
  <c r="BO29" i="4"/>
  <c r="BS29" i="4"/>
  <c r="BT29" i="4"/>
  <c r="BU29" i="4"/>
  <c r="BV29" i="4"/>
  <c r="BW29" i="4"/>
  <c r="CC29" i="4"/>
  <c r="BG28" i="4"/>
  <c r="BP28" i="4" s="1"/>
  <c r="BM28" i="4"/>
  <c r="BO28" i="4"/>
  <c r="BS28" i="4"/>
  <c r="BT28" i="4"/>
  <c r="BU28" i="4"/>
  <c r="BV28" i="4"/>
  <c r="BW28" i="4"/>
  <c r="CC28" i="4"/>
  <c r="BG27" i="4"/>
  <c r="BP27" i="4" s="1"/>
  <c r="BM27" i="4"/>
  <c r="BO27" i="4"/>
  <c r="BS27" i="4"/>
  <c r="BT27" i="4"/>
  <c r="BU27" i="4"/>
  <c r="BV27" i="4"/>
  <c r="BW27" i="4"/>
  <c r="CC27" i="4"/>
  <c r="BG62" i="4"/>
  <c r="B9" i="8"/>
  <c r="BS62" i="4"/>
  <c r="BS63" i="4"/>
  <c r="BS24" i="4"/>
  <c r="BS36" i="4"/>
  <c r="BS13" i="4"/>
  <c r="BS53" i="4"/>
  <c r="BS54" i="4"/>
  <c r="BS46" i="4"/>
  <c r="BS47" i="4"/>
  <c r="BS55" i="4"/>
  <c r="BS48" i="4"/>
  <c r="BS19" i="4"/>
  <c r="BS18" i="4"/>
  <c r="BS12" i="4"/>
  <c r="BS14" i="4"/>
  <c r="BS58" i="4"/>
  <c r="BS44" i="4"/>
  <c r="BS32" i="4"/>
  <c r="BS57" i="4"/>
  <c r="BS15" i="4"/>
  <c r="BS59" i="4"/>
  <c r="BS42" i="4"/>
  <c r="BS60" i="4"/>
  <c r="BS33" i="4"/>
  <c r="BS56" i="4"/>
  <c r="BS39" i="4"/>
  <c r="BS40" i="4"/>
  <c r="BS38" i="4"/>
  <c r="BS61" i="4"/>
  <c r="BS41" i="4"/>
  <c r="BS45" i="4"/>
  <c r="BS50" i="4"/>
  <c r="BS34" i="4"/>
  <c r="BS35" i="4"/>
  <c r="BS49" i="4"/>
  <c r="BS43" i="4"/>
  <c r="BS52" i="4"/>
  <c r="BS51" i="4"/>
  <c r="L529" i="7"/>
  <c r="L530" i="7"/>
  <c r="L531" i="7"/>
  <c r="L532" i="7"/>
  <c r="L533" i="7"/>
  <c r="L534" i="7"/>
  <c r="L535" i="7"/>
  <c r="L536" i="7"/>
  <c r="L537" i="7"/>
  <c r="L538" i="7"/>
  <c r="L539" i="7"/>
  <c r="L540" i="7"/>
  <c r="L541" i="7"/>
  <c r="L542" i="7"/>
  <c r="L543" i="7"/>
  <c r="L544" i="7"/>
  <c r="L545" i="7"/>
  <c r="L546" i="7"/>
  <c r="L547" i="7"/>
  <c r="L548" i="7"/>
  <c r="L549" i="7"/>
  <c r="L550" i="7"/>
  <c r="L551" i="7"/>
  <c r="L552" i="7"/>
  <c r="L553" i="7"/>
  <c r="L554" i="7"/>
  <c r="L555" i="7"/>
  <c r="L556" i="7"/>
  <c r="L557" i="7"/>
  <c r="L558" i="7"/>
  <c r="L559" i="7"/>
  <c r="L560" i="7"/>
  <c r="L561" i="7"/>
  <c r="L562" i="7"/>
  <c r="L563" i="7"/>
  <c r="L564" i="7"/>
  <c r="L565" i="7"/>
  <c r="L566" i="7"/>
  <c r="L567" i="7"/>
  <c r="L568" i="7"/>
  <c r="L569" i="7"/>
  <c r="L570" i="7"/>
  <c r="L571" i="7"/>
  <c r="L572" i="7"/>
  <c r="L573" i="7"/>
  <c r="L574" i="7"/>
  <c r="L575" i="7"/>
  <c r="L576" i="7"/>
  <c r="L577" i="7"/>
  <c r="L578" i="7"/>
  <c r="L579" i="7"/>
  <c r="L580" i="7"/>
  <c r="L581" i="7"/>
  <c r="L582" i="7"/>
  <c r="L583" i="7"/>
  <c r="L584" i="7"/>
  <c r="L585" i="7"/>
  <c r="L586" i="7"/>
  <c r="L587" i="7"/>
  <c r="L588" i="7"/>
  <c r="L589" i="7"/>
  <c r="L590" i="7"/>
  <c r="L591" i="7"/>
  <c r="L592" i="7"/>
  <c r="L593" i="7"/>
  <c r="L594" i="7"/>
  <c r="L595" i="7"/>
  <c r="L596" i="7"/>
  <c r="L597" i="7"/>
  <c r="L598" i="7"/>
  <c r="L599" i="7"/>
  <c r="L600" i="7"/>
  <c r="L601" i="7"/>
  <c r="L602" i="7"/>
  <c r="L603" i="7"/>
  <c r="B13" i="7"/>
  <c r="BQ37" i="4" l="1"/>
  <c r="BY37" i="4" s="1"/>
  <c r="BQ8" i="4"/>
  <c r="BY8" i="4" s="1"/>
  <c r="BQ6" i="4"/>
  <c r="BY6" i="4" s="1"/>
  <c r="BQ10" i="4"/>
  <c r="BY10" i="4" s="1"/>
  <c r="BQ9" i="4"/>
  <c r="BY9" i="4" s="1"/>
  <c r="BQ7" i="4"/>
  <c r="BY7" i="4" s="1"/>
  <c r="BQ11" i="4"/>
  <c r="BY11" i="4" s="1"/>
  <c r="BQ16" i="4"/>
  <c r="BY16" i="4" s="1"/>
  <c r="BQ66" i="4"/>
  <c r="BY66" i="4" s="1"/>
  <c r="BQ65" i="4"/>
  <c r="BY65" i="4" s="1"/>
  <c r="BQ64" i="4"/>
  <c r="BY64" i="4" s="1"/>
  <c r="BQ17" i="4"/>
  <c r="BY17" i="4" s="1"/>
  <c r="BQ20" i="4"/>
  <c r="BY20" i="4" s="1"/>
  <c r="BQ31" i="4"/>
  <c r="BY31" i="4" s="1"/>
  <c r="BQ39" i="4"/>
  <c r="BQ49" i="4"/>
  <c r="BQ52" i="4"/>
  <c r="BQ59" i="4"/>
  <c r="BQ14" i="4"/>
  <c r="BQ53" i="4"/>
  <c r="BQ54" i="4"/>
  <c r="BQ25" i="4"/>
  <c r="BY25" i="4" s="1"/>
  <c r="BQ63" i="4"/>
  <c r="BQ21" i="4"/>
  <c r="BY21" i="4" s="1"/>
  <c r="BQ28" i="4"/>
  <c r="BY28" i="4" s="1"/>
  <c r="BQ34" i="4"/>
  <c r="BQ50" i="4"/>
  <c r="BQ56" i="4"/>
  <c r="BQ60" i="4"/>
  <c r="BQ62" i="4"/>
  <c r="BQ36" i="4"/>
  <c r="BQ13" i="4"/>
  <c r="BQ22" i="4"/>
  <c r="BY22" i="4" s="1"/>
  <c r="BQ29" i="4"/>
  <c r="BQ35" i="4"/>
  <c r="BQ41" i="4"/>
  <c r="BQ43" i="4"/>
  <c r="BQ61" i="4"/>
  <c r="BQ46" i="4"/>
  <c r="BQ47" i="4"/>
  <c r="BQ30" i="4"/>
  <c r="BY30" i="4" s="1"/>
  <c r="BQ23" i="4"/>
  <c r="BY23" i="4" s="1"/>
  <c r="BQ26" i="4"/>
  <c r="BY26" i="4" s="1"/>
  <c r="BQ40" i="4"/>
  <c r="BQ42" i="4"/>
  <c r="BQ44" i="4"/>
  <c r="BQ58" i="4"/>
  <c r="BQ18" i="4"/>
  <c r="BQ19" i="4"/>
  <c r="BQ48" i="4"/>
  <c r="BQ24" i="4"/>
  <c r="BQ38" i="4"/>
  <c r="BQ51" i="4"/>
  <c r="BQ45" i="4"/>
  <c r="BQ55" i="4"/>
  <c r="BQ15" i="4"/>
  <c r="BQ32" i="4"/>
  <c r="BQ12" i="4"/>
  <c r="BQ27" i="4"/>
  <c r="BY27" i="4" s="1"/>
  <c r="BQ57" i="4"/>
  <c r="BQ33" i="4"/>
  <c r="BI30" i="4"/>
  <c r="BI31" i="4"/>
  <c r="BI26" i="4"/>
  <c r="BP29" i="4"/>
  <c r="BI28" i="4"/>
  <c r="BI27" i="4"/>
  <c r="BI62" i="4"/>
  <c r="BP62" i="4"/>
  <c r="A8" i="12"/>
  <c r="A10" i="12"/>
  <c r="B10" i="8"/>
  <c r="CC62" i="4"/>
  <c r="CC59" i="4"/>
  <c r="CC63" i="4"/>
  <c r="CC24" i="4"/>
  <c r="CC36" i="4"/>
  <c r="CC13" i="4"/>
  <c r="CC46" i="4"/>
  <c r="CC47" i="4"/>
  <c r="CC53" i="4"/>
  <c r="CC54" i="4"/>
  <c r="CC48" i="4"/>
  <c r="CC55" i="4"/>
  <c r="CC19" i="4"/>
  <c r="CC18" i="4"/>
  <c r="CC12" i="4"/>
  <c r="CC14" i="4"/>
  <c r="CC58" i="4"/>
  <c r="CC44" i="4"/>
  <c r="CC32" i="4"/>
  <c r="CC57" i="4"/>
  <c r="CC15" i="4"/>
  <c r="CC42" i="4"/>
  <c r="CC60" i="4"/>
  <c r="CC33" i="4"/>
  <c r="CC56" i="4"/>
  <c r="CC39" i="4"/>
  <c r="CC40" i="4"/>
  <c r="CC38" i="4"/>
  <c r="CC61" i="4"/>
  <c r="CC41" i="4"/>
  <c r="CC45" i="4"/>
  <c r="CC50" i="4"/>
  <c r="CC34" i="4"/>
  <c r="CC35" i="4"/>
  <c r="CC49" i="4"/>
  <c r="CC43" i="4"/>
  <c r="CC52" i="4"/>
  <c r="CC51" i="4"/>
  <c r="BU62" i="4"/>
  <c r="Q8" i="6"/>
  <c r="Q7" i="6"/>
  <c r="Q6" i="6"/>
  <c r="Q5" i="6"/>
  <c r="Q4" i="6"/>
  <c r="Q3" i="6"/>
  <c r="C12" i="8"/>
  <c r="BG59" i="4"/>
  <c r="BO59" i="4"/>
  <c r="BT59" i="4"/>
  <c r="BU59" i="4"/>
  <c r="BV59" i="4"/>
  <c r="BW59" i="4"/>
  <c r="B17" i="7"/>
  <c r="B16" i="7"/>
  <c r="B529" i="7"/>
  <c r="C529" i="7"/>
  <c r="D529" i="7"/>
  <c r="E529" i="7"/>
  <c r="F529" i="7"/>
  <c r="G529" i="7"/>
  <c r="H529" i="7"/>
  <c r="I529" i="7"/>
  <c r="J529" i="7"/>
  <c r="K529" i="7"/>
  <c r="M529" i="7"/>
  <c r="N529" i="7"/>
  <c r="O529" i="7"/>
  <c r="P529" i="7"/>
  <c r="B530" i="7"/>
  <c r="C530" i="7"/>
  <c r="D530" i="7"/>
  <c r="E530" i="7"/>
  <c r="F530" i="7"/>
  <c r="G530" i="7"/>
  <c r="H530" i="7"/>
  <c r="I530" i="7"/>
  <c r="J530" i="7"/>
  <c r="K530" i="7"/>
  <c r="M530" i="7"/>
  <c r="N530" i="7"/>
  <c r="O530" i="7"/>
  <c r="P530" i="7"/>
  <c r="B531" i="7"/>
  <c r="C531" i="7"/>
  <c r="D531" i="7"/>
  <c r="E531" i="7"/>
  <c r="F531" i="7"/>
  <c r="G531" i="7"/>
  <c r="H531" i="7"/>
  <c r="I531" i="7"/>
  <c r="J531" i="7"/>
  <c r="K531" i="7"/>
  <c r="M531" i="7"/>
  <c r="N531" i="7"/>
  <c r="O531" i="7"/>
  <c r="P531" i="7"/>
  <c r="B532" i="7"/>
  <c r="C532" i="7"/>
  <c r="D532" i="7"/>
  <c r="E532" i="7"/>
  <c r="F532" i="7"/>
  <c r="G532" i="7"/>
  <c r="H532" i="7"/>
  <c r="I532" i="7"/>
  <c r="J532" i="7"/>
  <c r="K532" i="7"/>
  <c r="M532" i="7"/>
  <c r="N532" i="7"/>
  <c r="O532" i="7"/>
  <c r="P532" i="7"/>
  <c r="B533" i="7"/>
  <c r="C533" i="7"/>
  <c r="D533" i="7"/>
  <c r="E533" i="7"/>
  <c r="F533" i="7"/>
  <c r="G533" i="7"/>
  <c r="H533" i="7"/>
  <c r="I533" i="7"/>
  <c r="J533" i="7"/>
  <c r="K533" i="7"/>
  <c r="M533" i="7"/>
  <c r="N533" i="7"/>
  <c r="O533" i="7"/>
  <c r="P533" i="7"/>
  <c r="B534" i="7"/>
  <c r="C534" i="7"/>
  <c r="D534" i="7"/>
  <c r="E534" i="7"/>
  <c r="F534" i="7"/>
  <c r="G534" i="7"/>
  <c r="H534" i="7"/>
  <c r="I534" i="7"/>
  <c r="J534" i="7"/>
  <c r="K534" i="7"/>
  <c r="M534" i="7"/>
  <c r="N534" i="7"/>
  <c r="O534" i="7"/>
  <c r="P534" i="7"/>
  <c r="B535" i="7"/>
  <c r="C535" i="7"/>
  <c r="D535" i="7"/>
  <c r="E535" i="7"/>
  <c r="F535" i="7"/>
  <c r="G535" i="7"/>
  <c r="H535" i="7"/>
  <c r="I535" i="7"/>
  <c r="J535" i="7"/>
  <c r="K535" i="7"/>
  <c r="M535" i="7"/>
  <c r="N535" i="7"/>
  <c r="O535" i="7"/>
  <c r="P535" i="7"/>
  <c r="B536" i="7"/>
  <c r="C536" i="7"/>
  <c r="D536" i="7"/>
  <c r="E536" i="7"/>
  <c r="F536" i="7"/>
  <c r="G536" i="7"/>
  <c r="H536" i="7"/>
  <c r="I536" i="7"/>
  <c r="J536" i="7"/>
  <c r="K536" i="7"/>
  <c r="M536" i="7"/>
  <c r="N536" i="7"/>
  <c r="O536" i="7"/>
  <c r="P536" i="7"/>
  <c r="B537" i="7"/>
  <c r="C537" i="7"/>
  <c r="D537" i="7"/>
  <c r="E537" i="7"/>
  <c r="F537" i="7"/>
  <c r="G537" i="7"/>
  <c r="H537" i="7"/>
  <c r="I537" i="7"/>
  <c r="J537" i="7"/>
  <c r="K537" i="7"/>
  <c r="M537" i="7"/>
  <c r="N537" i="7"/>
  <c r="O537" i="7"/>
  <c r="P537" i="7"/>
  <c r="B538" i="7"/>
  <c r="C538" i="7"/>
  <c r="D538" i="7"/>
  <c r="E538" i="7"/>
  <c r="F538" i="7"/>
  <c r="G538" i="7"/>
  <c r="H538" i="7"/>
  <c r="I538" i="7"/>
  <c r="J538" i="7"/>
  <c r="K538" i="7"/>
  <c r="M538" i="7"/>
  <c r="N538" i="7"/>
  <c r="O538" i="7"/>
  <c r="P538" i="7"/>
  <c r="B539" i="7"/>
  <c r="C539" i="7"/>
  <c r="D539" i="7"/>
  <c r="E539" i="7"/>
  <c r="F539" i="7"/>
  <c r="G539" i="7"/>
  <c r="H539" i="7"/>
  <c r="I539" i="7"/>
  <c r="J539" i="7"/>
  <c r="K539" i="7"/>
  <c r="M539" i="7"/>
  <c r="N539" i="7"/>
  <c r="O539" i="7"/>
  <c r="P539" i="7"/>
  <c r="B540" i="7"/>
  <c r="C540" i="7"/>
  <c r="D540" i="7"/>
  <c r="E540" i="7"/>
  <c r="F540" i="7"/>
  <c r="G540" i="7"/>
  <c r="H540" i="7"/>
  <c r="I540" i="7"/>
  <c r="J540" i="7"/>
  <c r="K540" i="7"/>
  <c r="M540" i="7"/>
  <c r="N540" i="7"/>
  <c r="O540" i="7"/>
  <c r="P540" i="7"/>
  <c r="B541" i="7"/>
  <c r="C541" i="7"/>
  <c r="D541" i="7"/>
  <c r="E541" i="7"/>
  <c r="F541" i="7"/>
  <c r="G541" i="7"/>
  <c r="H541" i="7"/>
  <c r="I541" i="7"/>
  <c r="J541" i="7"/>
  <c r="K541" i="7"/>
  <c r="M541" i="7"/>
  <c r="N541" i="7"/>
  <c r="O541" i="7"/>
  <c r="P541" i="7"/>
  <c r="B542" i="7"/>
  <c r="C542" i="7"/>
  <c r="D542" i="7"/>
  <c r="E542" i="7"/>
  <c r="F542" i="7"/>
  <c r="G542" i="7"/>
  <c r="H542" i="7"/>
  <c r="I542" i="7"/>
  <c r="J542" i="7"/>
  <c r="K542" i="7"/>
  <c r="M542" i="7"/>
  <c r="N542" i="7"/>
  <c r="O542" i="7"/>
  <c r="P542" i="7"/>
  <c r="B543" i="7"/>
  <c r="C543" i="7"/>
  <c r="D543" i="7"/>
  <c r="E543" i="7"/>
  <c r="F543" i="7"/>
  <c r="G543" i="7"/>
  <c r="H543" i="7"/>
  <c r="I543" i="7"/>
  <c r="J543" i="7"/>
  <c r="K543" i="7"/>
  <c r="M543" i="7"/>
  <c r="N543" i="7"/>
  <c r="O543" i="7"/>
  <c r="P543" i="7"/>
  <c r="B544" i="7"/>
  <c r="C544" i="7"/>
  <c r="D544" i="7"/>
  <c r="E544" i="7"/>
  <c r="F544" i="7"/>
  <c r="G544" i="7"/>
  <c r="H544" i="7"/>
  <c r="I544" i="7"/>
  <c r="J544" i="7"/>
  <c r="K544" i="7"/>
  <c r="M544" i="7"/>
  <c r="N544" i="7"/>
  <c r="O544" i="7"/>
  <c r="P544" i="7"/>
  <c r="B545" i="7"/>
  <c r="C545" i="7"/>
  <c r="D545" i="7"/>
  <c r="E545" i="7"/>
  <c r="F545" i="7"/>
  <c r="G545" i="7"/>
  <c r="H545" i="7"/>
  <c r="I545" i="7"/>
  <c r="J545" i="7"/>
  <c r="K545" i="7"/>
  <c r="M545" i="7"/>
  <c r="N545" i="7"/>
  <c r="O545" i="7"/>
  <c r="P545" i="7"/>
  <c r="B546" i="7"/>
  <c r="C546" i="7"/>
  <c r="D546" i="7"/>
  <c r="E546" i="7"/>
  <c r="F546" i="7"/>
  <c r="G546" i="7"/>
  <c r="H546" i="7"/>
  <c r="I546" i="7"/>
  <c r="J546" i="7"/>
  <c r="K546" i="7"/>
  <c r="M546" i="7"/>
  <c r="N546" i="7"/>
  <c r="O546" i="7"/>
  <c r="P546" i="7"/>
  <c r="B547" i="7"/>
  <c r="C547" i="7"/>
  <c r="D547" i="7"/>
  <c r="E547" i="7"/>
  <c r="F547" i="7"/>
  <c r="G547" i="7"/>
  <c r="H547" i="7"/>
  <c r="I547" i="7"/>
  <c r="J547" i="7"/>
  <c r="K547" i="7"/>
  <c r="M547" i="7"/>
  <c r="N547" i="7"/>
  <c r="O547" i="7"/>
  <c r="P547" i="7"/>
  <c r="B548" i="7"/>
  <c r="C548" i="7"/>
  <c r="D548" i="7"/>
  <c r="E548" i="7"/>
  <c r="F548" i="7"/>
  <c r="G548" i="7"/>
  <c r="H548" i="7"/>
  <c r="I548" i="7"/>
  <c r="J548" i="7"/>
  <c r="K548" i="7"/>
  <c r="M548" i="7"/>
  <c r="N548" i="7"/>
  <c r="O548" i="7"/>
  <c r="P548" i="7"/>
  <c r="B549" i="7"/>
  <c r="C549" i="7"/>
  <c r="D549" i="7"/>
  <c r="E549" i="7"/>
  <c r="F549" i="7"/>
  <c r="G549" i="7"/>
  <c r="H549" i="7"/>
  <c r="I549" i="7"/>
  <c r="J549" i="7"/>
  <c r="K549" i="7"/>
  <c r="M549" i="7"/>
  <c r="N549" i="7"/>
  <c r="O549" i="7"/>
  <c r="P549" i="7"/>
  <c r="B550" i="7"/>
  <c r="C550" i="7"/>
  <c r="D550" i="7"/>
  <c r="E550" i="7"/>
  <c r="F550" i="7"/>
  <c r="G550" i="7"/>
  <c r="H550" i="7"/>
  <c r="I550" i="7"/>
  <c r="J550" i="7"/>
  <c r="K550" i="7"/>
  <c r="M550" i="7"/>
  <c r="N550" i="7"/>
  <c r="O550" i="7"/>
  <c r="P550" i="7"/>
  <c r="B551" i="7"/>
  <c r="C551" i="7"/>
  <c r="D551" i="7"/>
  <c r="E551" i="7"/>
  <c r="F551" i="7"/>
  <c r="G551" i="7"/>
  <c r="H551" i="7"/>
  <c r="I551" i="7"/>
  <c r="J551" i="7"/>
  <c r="K551" i="7"/>
  <c r="M551" i="7"/>
  <c r="N551" i="7"/>
  <c r="O551" i="7"/>
  <c r="P551" i="7"/>
  <c r="B552" i="7"/>
  <c r="C552" i="7"/>
  <c r="D552" i="7"/>
  <c r="E552" i="7"/>
  <c r="F552" i="7"/>
  <c r="G552" i="7"/>
  <c r="H552" i="7"/>
  <c r="I552" i="7"/>
  <c r="J552" i="7"/>
  <c r="K552" i="7"/>
  <c r="M552" i="7"/>
  <c r="N552" i="7"/>
  <c r="O552" i="7"/>
  <c r="P552" i="7"/>
  <c r="B553" i="7"/>
  <c r="C553" i="7"/>
  <c r="D553" i="7"/>
  <c r="E553" i="7"/>
  <c r="F553" i="7"/>
  <c r="G553" i="7"/>
  <c r="H553" i="7"/>
  <c r="I553" i="7"/>
  <c r="J553" i="7"/>
  <c r="K553" i="7"/>
  <c r="M553" i="7"/>
  <c r="N553" i="7"/>
  <c r="O553" i="7"/>
  <c r="P553" i="7"/>
  <c r="B554" i="7"/>
  <c r="C554" i="7"/>
  <c r="D554" i="7"/>
  <c r="E554" i="7"/>
  <c r="F554" i="7"/>
  <c r="G554" i="7"/>
  <c r="H554" i="7"/>
  <c r="I554" i="7"/>
  <c r="J554" i="7"/>
  <c r="K554" i="7"/>
  <c r="M554" i="7"/>
  <c r="N554" i="7"/>
  <c r="O554" i="7"/>
  <c r="P554" i="7"/>
  <c r="B555" i="7"/>
  <c r="C555" i="7"/>
  <c r="D555" i="7"/>
  <c r="E555" i="7"/>
  <c r="F555" i="7"/>
  <c r="G555" i="7"/>
  <c r="H555" i="7"/>
  <c r="I555" i="7"/>
  <c r="J555" i="7"/>
  <c r="K555" i="7"/>
  <c r="M555" i="7"/>
  <c r="N555" i="7"/>
  <c r="O555" i="7"/>
  <c r="P555" i="7"/>
  <c r="B556" i="7"/>
  <c r="C556" i="7"/>
  <c r="D556" i="7"/>
  <c r="E556" i="7"/>
  <c r="F556" i="7"/>
  <c r="G556" i="7"/>
  <c r="H556" i="7"/>
  <c r="I556" i="7"/>
  <c r="J556" i="7"/>
  <c r="K556" i="7"/>
  <c r="M556" i="7"/>
  <c r="N556" i="7"/>
  <c r="O556" i="7"/>
  <c r="P556" i="7"/>
  <c r="B557" i="7"/>
  <c r="C557" i="7"/>
  <c r="D557" i="7"/>
  <c r="E557" i="7"/>
  <c r="F557" i="7"/>
  <c r="G557" i="7"/>
  <c r="H557" i="7"/>
  <c r="I557" i="7"/>
  <c r="J557" i="7"/>
  <c r="K557" i="7"/>
  <c r="M557" i="7"/>
  <c r="N557" i="7"/>
  <c r="O557" i="7"/>
  <c r="P557" i="7"/>
  <c r="B558" i="7"/>
  <c r="C558" i="7"/>
  <c r="D558" i="7"/>
  <c r="E558" i="7"/>
  <c r="F558" i="7"/>
  <c r="G558" i="7"/>
  <c r="H558" i="7"/>
  <c r="I558" i="7"/>
  <c r="J558" i="7"/>
  <c r="K558" i="7"/>
  <c r="M558" i="7"/>
  <c r="N558" i="7"/>
  <c r="O558" i="7"/>
  <c r="P558" i="7"/>
  <c r="B559" i="7"/>
  <c r="C559" i="7"/>
  <c r="D559" i="7"/>
  <c r="E559" i="7"/>
  <c r="F559" i="7"/>
  <c r="G559" i="7"/>
  <c r="H559" i="7"/>
  <c r="I559" i="7"/>
  <c r="J559" i="7"/>
  <c r="K559" i="7"/>
  <c r="M559" i="7"/>
  <c r="N559" i="7"/>
  <c r="O559" i="7"/>
  <c r="P559" i="7"/>
  <c r="B560" i="7"/>
  <c r="C560" i="7"/>
  <c r="D560" i="7"/>
  <c r="E560" i="7"/>
  <c r="F560" i="7"/>
  <c r="G560" i="7"/>
  <c r="H560" i="7"/>
  <c r="I560" i="7"/>
  <c r="J560" i="7"/>
  <c r="K560" i="7"/>
  <c r="M560" i="7"/>
  <c r="N560" i="7"/>
  <c r="O560" i="7"/>
  <c r="P560" i="7"/>
  <c r="B561" i="7"/>
  <c r="C561" i="7"/>
  <c r="D561" i="7"/>
  <c r="E561" i="7"/>
  <c r="F561" i="7"/>
  <c r="G561" i="7"/>
  <c r="H561" i="7"/>
  <c r="I561" i="7"/>
  <c r="J561" i="7"/>
  <c r="K561" i="7"/>
  <c r="M561" i="7"/>
  <c r="N561" i="7"/>
  <c r="O561" i="7"/>
  <c r="P561" i="7"/>
  <c r="B562" i="7"/>
  <c r="C562" i="7"/>
  <c r="D562" i="7"/>
  <c r="E562" i="7"/>
  <c r="F562" i="7"/>
  <c r="G562" i="7"/>
  <c r="H562" i="7"/>
  <c r="I562" i="7"/>
  <c r="J562" i="7"/>
  <c r="K562" i="7"/>
  <c r="M562" i="7"/>
  <c r="N562" i="7"/>
  <c r="O562" i="7"/>
  <c r="P562" i="7"/>
  <c r="B563" i="7"/>
  <c r="C563" i="7"/>
  <c r="D563" i="7"/>
  <c r="E563" i="7"/>
  <c r="F563" i="7"/>
  <c r="G563" i="7"/>
  <c r="H563" i="7"/>
  <c r="I563" i="7"/>
  <c r="J563" i="7"/>
  <c r="K563" i="7"/>
  <c r="M563" i="7"/>
  <c r="N563" i="7"/>
  <c r="O563" i="7"/>
  <c r="P563" i="7"/>
  <c r="B564" i="7"/>
  <c r="C564" i="7"/>
  <c r="D564" i="7"/>
  <c r="E564" i="7"/>
  <c r="F564" i="7"/>
  <c r="G564" i="7"/>
  <c r="H564" i="7"/>
  <c r="I564" i="7"/>
  <c r="J564" i="7"/>
  <c r="K564" i="7"/>
  <c r="M564" i="7"/>
  <c r="N564" i="7"/>
  <c r="O564" i="7"/>
  <c r="P564" i="7"/>
  <c r="B565" i="7"/>
  <c r="C565" i="7"/>
  <c r="D565" i="7"/>
  <c r="E565" i="7"/>
  <c r="F565" i="7"/>
  <c r="G565" i="7"/>
  <c r="H565" i="7"/>
  <c r="I565" i="7"/>
  <c r="J565" i="7"/>
  <c r="K565" i="7"/>
  <c r="M565" i="7"/>
  <c r="N565" i="7"/>
  <c r="O565" i="7"/>
  <c r="P565" i="7"/>
  <c r="B566" i="7"/>
  <c r="C566" i="7"/>
  <c r="D566" i="7"/>
  <c r="E566" i="7"/>
  <c r="F566" i="7"/>
  <c r="G566" i="7"/>
  <c r="H566" i="7"/>
  <c r="I566" i="7"/>
  <c r="J566" i="7"/>
  <c r="K566" i="7"/>
  <c r="M566" i="7"/>
  <c r="N566" i="7"/>
  <c r="O566" i="7"/>
  <c r="P566" i="7"/>
  <c r="B567" i="7"/>
  <c r="C567" i="7"/>
  <c r="D567" i="7"/>
  <c r="E567" i="7"/>
  <c r="F567" i="7"/>
  <c r="G567" i="7"/>
  <c r="H567" i="7"/>
  <c r="I567" i="7"/>
  <c r="J567" i="7"/>
  <c r="K567" i="7"/>
  <c r="M567" i="7"/>
  <c r="N567" i="7"/>
  <c r="O567" i="7"/>
  <c r="P567" i="7"/>
  <c r="B568" i="7"/>
  <c r="C568" i="7"/>
  <c r="D568" i="7"/>
  <c r="E568" i="7"/>
  <c r="F568" i="7"/>
  <c r="G568" i="7"/>
  <c r="H568" i="7"/>
  <c r="I568" i="7"/>
  <c r="J568" i="7"/>
  <c r="K568" i="7"/>
  <c r="M568" i="7"/>
  <c r="N568" i="7"/>
  <c r="O568" i="7"/>
  <c r="P568" i="7"/>
  <c r="B569" i="7"/>
  <c r="C569" i="7"/>
  <c r="D569" i="7"/>
  <c r="E569" i="7"/>
  <c r="F569" i="7"/>
  <c r="G569" i="7"/>
  <c r="H569" i="7"/>
  <c r="I569" i="7"/>
  <c r="J569" i="7"/>
  <c r="K569" i="7"/>
  <c r="M569" i="7"/>
  <c r="N569" i="7"/>
  <c r="O569" i="7"/>
  <c r="P569" i="7"/>
  <c r="B570" i="7"/>
  <c r="C570" i="7"/>
  <c r="D570" i="7"/>
  <c r="E570" i="7"/>
  <c r="F570" i="7"/>
  <c r="G570" i="7"/>
  <c r="H570" i="7"/>
  <c r="I570" i="7"/>
  <c r="J570" i="7"/>
  <c r="K570" i="7"/>
  <c r="M570" i="7"/>
  <c r="N570" i="7"/>
  <c r="O570" i="7"/>
  <c r="P570" i="7"/>
  <c r="B571" i="7"/>
  <c r="C571" i="7"/>
  <c r="D571" i="7"/>
  <c r="E571" i="7"/>
  <c r="F571" i="7"/>
  <c r="G571" i="7"/>
  <c r="H571" i="7"/>
  <c r="I571" i="7"/>
  <c r="J571" i="7"/>
  <c r="K571" i="7"/>
  <c r="M571" i="7"/>
  <c r="N571" i="7"/>
  <c r="O571" i="7"/>
  <c r="P571" i="7"/>
  <c r="B572" i="7"/>
  <c r="C572" i="7"/>
  <c r="D572" i="7"/>
  <c r="E572" i="7"/>
  <c r="F572" i="7"/>
  <c r="G572" i="7"/>
  <c r="H572" i="7"/>
  <c r="I572" i="7"/>
  <c r="J572" i="7"/>
  <c r="K572" i="7"/>
  <c r="M572" i="7"/>
  <c r="N572" i="7"/>
  <c r="O572" i="7"/>
  <c r="P572" i="7"/>
  <c r="B573" i="7"/>
  <c r="C573" i="7"/>
  <c r="D573" i="7"/>
  <c r="E573" i="7"/>
  <c r="F573" i="7"/>
  <c r="G573" i="7"/>
  <c r="H573" i="7"/>
  <c r="I573" i="7"/>
  <c r="J573" i="7"/>
  <c r="K573" i="7"/>
  <c r="M573" i="7"/>
  <c r="N573" i="7"/>
  <c r="O573" i="7"/>
  <c r="P573" i="7"/>
  <c r="B574" i="7"/>
  <c r="C574" i="7"/>
  <c r="D574" i="7"/>
  <c r="E574" i="7"/>
  <c r="F574" i="7"/>
  <c r="G574" i="7"/>
  <c r="H574" i="7"/>
  <c r="I574" i="7"/>
  <c r="J574" i="7"/>
  <c r="K574" i="7"/>
  <c r="M574" i="7"/>
  <c r="N574" i="7"/>
  <c r="O574" i="7"/>
  <c r="P574" i="7"/>
  <c r="B575" i="7"/>
  <c r="C575" i="7"/>
  <c r="D575" i="7"/>
  <c r="E575" i="7"/>
  <c r="F575" i="7"/>
  <c r="G575" i="7"/>
  <c r="H575" i="7"/>
  <c r="I575" i="7"/>
  <c r="J575" i="7"/>
  <c r="K575" i="7"/>
  <c r="M575" i="7"/>
  <c r="N575" i="7"/>
  <c r="O575" i="7"/>
  <c r="P575" i="7"/>
  <c r="B576" i="7"/>
  <c r="C576" i="7"/>
  <c r="D576" i="7"/>
  <c r="E576" i="7"/>
  <c r="F576" i="7"/>
  <c r="G576" i="7"/>
  <c r="H576" i="7"/>
  <c r="I576" i="7"/>
  <c r="J576" i="7"/>
  <c r="K576" i="7"/>
  <c r="M576" i="7"/>
  <c r="N576" i="7"/>
  <c r="O576" i="7"/>
  <c r="P576" i="7"/>
  <c r="B577" i="7"/>
  <c r="C577" i="7"/>
  <c r="D577" i="7"/>
  <c r="E577" i="7"/>
  <c r="F577" i="7"/>
  <c r="G577" i="7"/>
  <c r="H577" i="7"/>
  <c r="I577" i="7"/>
  <c r="J577" i="7"/>
  <c r="K577" i="7"/>
  <c r="M577" i="7"/>
  <c r="N577" i="7"/>
  <c r="O577" i="7"/>
  <c r="P577" i="7"/>
  <c r="B578" i="7"/>
  <c r="C578" i="7"/>
  <c r="D578" i="7"/>
  <c r="E578" i="7"/>
  <c r="F578" i="7"/>
  <c r="G578" i="7"/>
  <c r="H578" i="7"/>
  <c r="I578" i="7"/>
  <c r="J578" i="7"/>
  <c r="K578" i="7"/>
  <c r="M578" i="7"/>
  <c r="N578" i="7"/>
  <c r="O578" i="7"/>
  <c r="P578" i="7"/>
  <c r="B579" i="7"/>
  <c r="C579" i="7"/>
  <c r="D579" i="7"/>
  <c r="E579" i="7"/>
  <c r="F579" i="7"/>
  <c r="G579" i="7"/>
  <c r="H579" i="7"/>
  <c r="I579" i="7"/>
  <c r="J579" i="7"/>
  <c r="K579" i="7"/>
  <c r="M579" i="7"/>
  <c r="N579" i="7"/>
  <c r="O579" i="7"/>
  <c r="P579" i="7"/>
  <c r="B580" i="7"/>
  <c r="C580" i="7"/>
  <c r="D580" i="7"/>
  <c r="E580" i="7"/>
  <c r="F580" i="7"/>
  <c r="G580" i="7"/>
  <c r="H580" i="7"/>
  <c r="I580" i="7"/>
  <c r="J580" i="7"/>
  <c r="K580" i="7"/>
  <c r="M580" i="7"/>
  <c r="N580" i="7"/>
  <c r="O580" i="7"/>
  <c r="P580" i="7"/>
  <c r="B581" i="7"/>
  <c r="C581" i="7"/>
  <c r="D581" i="7"/>
  <c r="E581" i="7"/>
  <c r="F581" i="7"/>
  <c r="G581" i="7"/>
  <c r="H581" i="7"/>
  <c r="I581" i="7"/>
  <c r="J581" i="7"/>
  <c r="K581" i="7"/>
  <c r="M581" i="7"/>
  <c r="N581" i="7"/>
  <c r="O581" i="7"/>
  <c r="P581" i="7"/>
  <c r="B582" i="7"/>
  <c r="C582" i="7"/>
  <c r="D582" i="7"/>
  <c r="E582" i="7"/>
  <c r="F582" i="7"/>
  <c r="G582" i="7"/>
  <c r="H582" i="7"/>
  <c r="I582" i="7"/>
  <c r="J582" i="7"/>
  <c r="K582" i="7"/>
  <c r="M582" i="7"/>
  <c r="N582" i="7"/>
  <c r="O582" i="7"/>
  <c r="P582" i="7"/>
  <c r="B583" i="7"/>
  <c r="C583" i="7"/>
  <c r="D583" i="7"/>
  <c r="E583" i="7"/>
  <c r="F583" i="7"/>
  <c r="G583" i="7"/>
  <c r="H583" i="7"/>
  <c r="I583" i="7"/>
  <c r="J583" i="7"/>
  <c r="K583" i="7"/>
  <c r="M583" i="7"/>
  <c r="N583" i="7"/>
  <c r="O583" i="7"/>
  <c r="P583" i="7"/>
  <c r="B584" i="7"/>
  <c r="C584" i="7"/>
  <c r="D584" i="7"/>
  <c r="E584" i="7"/>
  <c r="F584" i="7"/>
  <c r="G584" i="7"/>
  <c r="H584" i="7"/>
  <c r="I584" i="7"/>
  <c r="J584" i="7"/>
  <c r="K584" i="7"/>
  <c r="M584" i="7"/>
  <c r="N584" i="7"/>
  <c r="O584" i="7"/>
  <c r="P584" i="7"/>
  <c r="B585" i="7"/>
  <c r="C585" i="7"/>
  <c r="D585" i="7"/>
  <c r="E585" i="7"/>
  <c r="F585" i="7"/>
  <c r="G585" i="7"/>
  <c r="H585" i="7"/>
  <c r="I585" i="7"/>
  <c r="J585" i="7"/>
  <c r="K585" i="7"/>
  <c r="M585" i="7"/>
  <c r="N585" i="7"/>
  <c r="O585" i="7"/>
  <c r="P585" i="7"/>
  <c r="B586" i="7"/>
  <c r="C586" i="7"/>
  <c r="D586" i="7"/>
  <c r="E586" i="7"/>
  <c r="F586" i="7"/>
  <c r="G586" i="7"/>
  <c r="H586" i="7"/>
  <c r="I586" i="7"/>
  <c r="J586" i="7"/>
  <c r="K586" i="7"/>
  <c r="M586" i="7"/>
  <c r="N586" i="7"/>
  <c r="O586" i="7"/>
  <c r="P586" i="7"/>
  <c r="B587" i="7"/>
  <c r="C587" i="7"/>
  <c r="D587" i="7"/>
  <c r="E587" i="7"/>
  <c r="F587" i="7"/>
  <c r="G587" i="7"/>
  <c r="H587" i="7"/>
  <c r="I587" i="7"/>
  <c r="J587" i="7"/>
  <c r="K587" i="7"/>
  <c r="M587" i="7"/>
  <c r="N587" i="7"/>
  <c r="O587" i="7"/>
  <c r="P587" i="7"/>
  <c r="B588" i="7"/>
  <c r="C588" i="7"/>
  <c r="D588" i="7"/>
  <c r="E588" i="7"/>
  <c r="F588" i="7"/>
  <c r="G588" i="7"/>
  <c r="H588" i="7"/>
  <c r="I588" i="7"/>
  <c r="J588" i="7"/>
  <c r="K588" i="7"/>
  <c r="M588" i="7"/>
  <c r="N588" i="7"/>
  <c r="O588" i="7"/>
  <c r="P588" i="7"/>
  <c r="B589" i="7"/>
  <c r="C589" i="7"/>
  <c r="D589" i="7"/>
  <c r="E589" i="7"/>
  <c r="F589" i="7"/>
  <c r="G589" i="7"/>
  <c r="H589" i="7"/>
  <c r="I589" i="7"/>
  <c r="J589" i="7"/>
  <c r="K589" i="7"/>
  <c r="M589" i="7"/>
  <c r="N589" i="7"/>
  <c r="O589" i="7"/>
  <c r="P589" i="7"/>
  <c r="B590" i="7"/>
  <c r="C590" i="7"/>
  <c r="D590" i="7"/>
  <c r="E590" i="7"/>
  <c r="F590" i="7"/>
  <c r="G590" i="7"/>
  <c r="H590" i="7"/>
  <c r="I590" i="7"/>
  <c r="J590" i="7"/>
  <c r="K590" i="7"/>
  <c r="M590" i="7"/>
  <c r="N590" i="7"/>
  <c r="O590" i="7"/>
  <c r="P590" i="7"/>
  <c r="B591" i="7"/>
  <c r="C591" i="7"/>
  <c r="D591" i="7"/>
  <c r="E591" i="7"/>
  <c r="F591" i="7"/>
  <c r="G591" i="7"/>
  <c r="H591" i="7"/>
  <c r="I591" i="7"/>
  <c r="J591" i="7"/>
  <c r="K591" i="7"/>
  <c r="M591" i="7"/>
  <c r="N591" i="7"/>
  <c r="O591" i="7"/>
  <c r="P591" i="7"/>
  <c r="B592" i="7"/>
  <c r="C592" i="7"/>
  <c r="D592" i="7"/>
  <c r="E592" i="7"/>
  <c r="F592" i="7"/>
  <c r="G592" i="7"/>
  <c r="H592" i="7"/>
  <c r="I592" i="7"/>
  <c r="J592" i="7"/>
  <c r="K592" i="7"/>
  <c r="M592" i="7"/>
  <c r="N592" i="7"/>
  <c r="O592" i="7"/>
  <c r="P592" i="7"/>
  <c r="B593" i="7"/>
  <c r="C593" i="7"/>
  <c r="D593" i="7"/>
  <c r="E593" i="7"/>
  <c r="F593" i="7"/>
  <c r="G593" i="7"/>
  <c r="H593" i="7"/>
  <c r="I593" i="7"/>
  <c r="J593" i="7"/>
  <c r="K593" i="7"/>
  <c r="M593" i="7"/>
  <c r="N593" i="7"/>
  <c r="O593" i="7"/>
  <c r="P593" i="7"/>
  <c r="B594" i="7"/>
  <c r="C594" i="7"/>
  <c r="D594" i="7"/>
  <c r="E594" i="7"/>
  <c r="F594" i="7"/>
  <c r="G594" i="7"/>
  <c r="H594" i="7"/>
  <c r="I594" i="7"/>
  <c r="J594" i="7"/>
  <c r="K594" i="7"/>
  <c r="M594" i="7"/>
  <c r="N594" i="7"/>
  <c r="O594" i="7"/>
  <c r="P594" i="7"/>
  <c r="B595" i="7"/>
  <c r="C595" i="7"/>
  <c r="D595" i="7"/>
  <c r="E595" i="7"/>
  <c r="F595" i="7"/>
  <c r="G595" i="7"/>
  <c r="H595" i="7"/>
  <c r="I595" i="7"/>
  <c r="J595" i="7"/>
  <c r="K595" i="7"/>
  <c r="M595" i="7"/>
  <c r="N595" i="7"/>
  <c r="O595" i="7"/>
  <c r="P595" i="7"/>
  <c r="B596" i="7"/>
  <c r="C596" i="7"/>
  <c r="D596" i="7"/>
  <c r="E596" i="7"/>
  <c r="F596" i="7"/>
  <c r="G596" i="7"/>
  <c r="H596" i="7"/>
  <c r="I596" i="7"/>
  <c r="J596" i="7"/>
  <c r="K596" i="7"/>
  <c r="M596" i="7"/>
  <c r="N596" i="7"/>
  <c r="O596" i="7"/>
  <c r="P596" i="7"/>
  <c r="B597" i="7"/>
  <c r="C597" i="7"/>
  <c r="D597" i="7"/>
  <c r="E597" i="7"/>
  <c r="F597" i="7"/>
  <c r="G597" i="7"/>
  <c r="H597" i="7"/>
  <c r="I597" i="7"/>
  <c r="J597" i="7"/>
  <c r="K597" i="7"/>
  <c r="M597" i="7"/>
  <c r="N597" i="7"/>
  <c r="O597" i="7"/>
  <c r="P597" i="7"/>
  <c r="B598" i="7"/>
  <c r="C598" i="7"/>
  <c r="D598" i="7"/>
  <c r="E598" i="7"/>
  <c r="F598" i="7"/>
  <c r="G598" i="7"/>
  <c r="H598" i="7"/>
  <c r="I598" i="7"/>
  <c r="J598" i="7"/>
  <c r="K598" i="7"/>
  <c r="M598" i="7"/>
  <c r="N598" i="7"/>
  <c r="O598" i="7"/>
  <c r="P598" i="7"/>
  <c r="B599" i="7"/>
  <c r="C599" i="7"/>
  <c r="D599" i="7"/>
  <c r="E599" i="7"/>
  <c r="F599" i="7"/>
  <c r="G599" i="7"/>
  <c r="H599" i="7"/>
  <c r="I599" i="7"/>
  <c r="J599" i="7"/>
  <c r="K599" i="7"/>
  <c r="M599" i="7"/>
  <c r="N599" i="7"/>
  <c r="O599" i="7"/>
  <c r="P599" i="7"/>
  <c r="B600" i="7"/>
  <c r="C600" i="7"/>
  <c r="D600" i="7"/>
  <c r="E600" i="7"/>
  <c r="F600" i="7"/>
  <c r="G600" i="7"/>
  <c r="H600" i="7"/>
  <c r="I600" i="7"/>
  <c r="J600" i="7"/>
  <c r="K600" i="7"/>
  <c r="M600" i="7"/>
  <c r="N600" i="7"/>
  <c r="O600" i="7"/>
  <c r="P600" i="7"/>
  <c r="B601" i="7"/>
  <c r="C601" i="7"/>
  <c r="D601" i="7"/>
  <c r="E601" i="7"/>
  <c r="F601" i="7"/>
  <c r="G601" i="7"/>
  <c r="H601" i="7"/>
  <c r="I601" i="7"/>
  <c r="J601" i="7"/>
  <c r="K601" i="7"/>
  <c r="M601" i="7"/>
  <c r="N601" i="7"/>
  <c r="O601" i="7"/>
  <c r="P601" i="7"/>
  <c r="B602" i="7"/>
  <c r="C602" i="7"/>
  <c r="D602" i="7"/>
  <c r="E602" i="7"/>
  <c r="F602" i="7"/>
  <c r="G602" i="7"/>
  <c r="H602" i="7"/>
  <c r="I602" i="7"/>
  <c r="J602" i="7"/>
  <c r="K602" i="7"/>
  <c r="M602" i="7"/>
  <c r="N602" i="7"/>
  <c r="O602" i="7"/>
  <c r="P602" i="7"/>
  <c r="B603" i="7"/>
  <c r="C603" i="7"/>
  <c r="D603" i="7"/>
  <c r="E603" i="7"/>
  <c r="F603" i="7"/>
  <c r="G603" i="7"/>
  <c r="H603" i="7"/>
  <c r="I603" i="7"/>
  <c r="J603" i="7"/>
  <c r="K603" i="7"/>
  <c r="M603" i="7"/>
  <c r="N603" i="7"/>
  <c r="O603" i="7"/>
  <c r="P603" i="7"/>
  <c r="BL51" i="4"/>
  <c r="BL38" i="4"/>
  <c r="BY29" i="4" l="1"/>
  <c r="BI59" i="4"/>
  <c r="BP59" i="4"/>
  <c r="BG56" i="4"/>
  <c r="BM56" i="4"/>
  <c r="BO56" i="4"/>
  <c r="BT56" i="4"/>
  <c r="BU56" i="4"/>
  <c r="BV56" i="4"/>
  <c r="BW56" i="4"/>
  <c r="BI56" i="4" l="1"/>
  <c r="BP56" i="4"/>
  <c r="Y68" i="4"/>
  <c r="G68" i="4"/>
  <c r="P68" i="4"/>
  <c r="R68" i="4"/>
  <c r="S68" i="4"/>
  <c r="T68" i="4"/>
  <c r="V68" i="4"/>
  <c r="W68" i="4"/>
  <c r="Z68" i="4"/>
  <c r="AA68" i="4"/>
  <c r="BY59" i="4" l="1"/>
  <c r="BY56" i="4"/>
  <c r="BT38" i="4"/>
  <c r="BW35" i="4"/>
  <c r="BW38" i="4"/>
  <c r="BW62" i="4"/>
  <c r="BW63" i="4"/>
  <c r="BW39" i="4"/>
  <c r="BW24" i="4"/>
  <c r="BW36" i="4"/>
  <c r="BW34" i="4"/>
  <c r="BW40" i="4"/>
  <c r="BW60" i="4"/>
  <c r="BW61" i="4"/>
  <c r="BW51" i="4"/>
  <c r="BW49" i="4"/>
  <c r="BW50" i="4"/>
  <c r="BW41" i="4"/>
  <c r="BW42" i="4"/>
  <c r="BW19" i="4"/>
  <c r="BW18" i="4"/>
  <c r="BW33" i="4"/>
  <c r="BW47" i="4"/>
  <c r="BW46" i="4"/>
  <c r="BW48" i="4"/>
  <c r="BW54" i="4"/>
  <c r="BW53" i="4"/>
  <c r="BW55" i="4"/>
  <c r="BW45" i="4"/>
  <c r="BW43" i="4"/>
  <c r="BW52" i="4"/>
  <c r="BW58" i="4"/>
  <c r="BW44" i="4"/>
  <c r="BW32" i="4"/>
  <c r="BW57" i="4"/>
  <c r="BW13" i="4"/>
  <c r="BW12" i="4"/>
  <c r="BW15" i="4"/>
  <c r="BW14" i="4"/>
  <c r="BV38" i="4"/>
  <c r="BV62" i="4"/>
  <c r="BV63" i="4"/>
  <c r="BV39" i="4"/>
  <c r="BV24" i="4"/>
  <c r="BV36" i="4"/>
  <c r="BV35" i="4"/>
  <c r="BV34" i="4"/>
  <c r="BV40" i="4"/>
  <c r="BV60" i="4"/>
  <c r="BV61" i="4"/>
  <c r="BV51" i="4"/>
  <c r="BV49" i="4"/>
  <c r="BV50" i="4"/>
  <c r="BV41" i="4"/>
  <c r="BV42" i="4"/>
  <c r="BV19" i="4"/>
  <c r="BV18" i="4"/>
  <c r="BV33" i="4"/>
  <c r="BV47" i="4"/>
  <c r="BV46" i="4"/>
  <c r="BV48" i="4"/>
  <c r="BV54" i="4"/>
  <c r="BV53" i="4"/>
  <c r="BV55" i="4"/>
  <c r="BV45" i="4"/>
  <c r="BV43" i="4"/>
  <c r="BV52" i="4"/>
  <c r="BV58" i="4"/>
  <c r="BV44" i="4"/>
  <c r="BV32" i="4"/>
  <c r="BV57" i="4"/>
  <c r="BV13" i="4"/>
  <c r="BV12" i="4"/>
  <c r="BV15" i="4"/>
  <c r="BV14" i="4"/>
  <c r="BU38" i="4"/>
  <c r="BU63" i="4"/>
  <c r="BU39" i="4"/>
  <c r="BU24" i="4"/>
  <c r="BU36" i="4"/>
  <c r="BU35" i="4"/>
  <c r="BU34" i="4"/>
  <c r="BU40" i="4"/>
  <c r="BU60" i="4"/>
  <c r="BU61" i="4"/>
  <c r="BU51" i="4"/>
  <c r="BU49" i="4"/>
  <c r="BU50" i="4"/>
  <c r="BU41" i="4"/>
  <c r="BU42" i="4"/>
  <c r="BU19" i="4"/>
  <c r="BU18" i="4"/>
  <c r="BU33" i="4"/>
  <c r="BU47" i="4"/>
  <c r="BU46" i="4"/>
  <c r="BU48" i="4"/>
  <c r="BU54" i="4"/>
  <c r="BU53" i="4"/>
  <c r="BU55" i="4"/>
  <c r="BU45" i="4"/>
  <c r="BU43" i="4"/>
  <c r="BU52" i="4"/>
  <c r="BU58" i="4"/>
  <c r="BU44" i="4"/>
  <c r="BU32" i="4"/>
  <c r="BU57" i="4"/>
  <c r="BU13" i="4"/>
  <c r="BU12" i="4"/>
  <c r="BU15" i="4"/>
  <c r="BU14" i="4"/>
  <c r="BT62" i="4"/>
  <c r="BT63" i="4"/>
  <c r="BT39" i="4"/>
  <c r="BT24" i="4"/>
  <c r="BT36" i="4"/>
  <c r="BT35" i="4"/>
  <c r="BT34" i="4"/>
  <c r="BT40" i="4"/>
  <c r="BT60" i="4"/>
  <c r="BT61" i="4"/>
  <c r="BT51" i="4"/>
  <c r="BT49" i="4"/>
  <c r="BT50" i="4"/>
  <c r="BT41" i="4"/>
  <c r="BT42" i="4"/>
  <c r="BT19" i="4"/>
  <c r="BT18" i="4"/>
  <c r="BT33" i="4"/>
  <c r="BT47" i="4"/>
  <c r="BT46" i="4"/>
  <c r="BT48" i="4"/>
  <c r="BT54" i="4"/>
  <c r="BT53" i="4"/>
  <c r="BT55" i="4"/>
  <c r="BT45" i="4"/>
  <c r="BT43" i="4"/>
  <c r="BT52" i="4"/>
  <c r="BT58" i="4"/>
  <c r="BT44" i="4"/>
  <c r="BT32" i="4"/>
  <c r="BT57" i="4"/>
  <c r="BT13" i="4"/>
  <c r="BT12" i="4"/>
  <c r="BT15" i="4"/>
  <c r="BT14" i="4"/>
  <c r="BY62" i="4" l="1"/>
  <c r="BO53" i="4"/>
  <c r="BM53" i="4"/>
  <c r="BL53" i="4"/>
  <c r="BG53" i="4"/>
  <c r="BO47" i="4"/>
  <c r="BG47" i="4"/>
  <c r="BG46" i="4"/>
  <c r="BL46" i="4"/>
  <c r="BO46" i="4"/>
  <c r="BM35" i="4"/>
  <c r="BG35" i="4"/>
  <c r="BI47" i="4" l="1"/>
  <c r="BP47" i="4"/>
  <c r="BY47" i="4" s="1"/>
  <c r="BI46" i="4"/>
  <c r="BP46" i="4"/>
  <c r="BY46" i="4" s="1"/>
  <c r="BI35" i="4"/>
  <c r="BP35" i="4"/>
  <c r="BY35" i="4" s="1"/>
  <c r="BI53" i="4"/>
  <c r="BP53" i="4"/>
  <c r="BY53" i="4" s="1"/>
  <c r="A14" i="8"/>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B1" i="8"/>
  <c r="A53" i="8" l="1"/>
  <c r="A54" i="8" l="1"/>
  <c r="A55" i="8" l="1"/>
  <c r="A56" i="8" l="1"/>
  <c r="G36" i="7"/>
  <c r="G37" i="7"/>
  <c r="G38" i="7"/>
  <c r="G35" i="7"/>
  <c r="A57" i="8" l="1"/>
  <c r="BL57" i="4"/>
  <c r="BL44" i="4"/>
  <c r="BL58" i="4"/>
  <c r="BL52" i="4"/>
  <c r="BL43" i="4"/>
  <c r="BL45" i="4"/>
  <c r="BL55" i="4"/>
  <c r="BL48" i="4"/>
  <c r="BL42" i="4"/>
  <c r="BL41" i="4"/>
  <c r="BL50" i="4"/>
  <c r="BL49" i="4"/>
  <c r="BL61" i="4"/>
  <c r="BL60" i="4"/>
  <c r="BL36" i="4"/>
  <c r="A58" i="8" l="1"/>
  <c r="BG63" i="4"/>
  <c r="BG33" i="4"/>
  <c r="BM33" i="4"/>
  <c r="BO33" i="4"/>
  <c r="BI33" i="4" l="1"/>
  <c r="BP33" i="4"/>
  <c r="BY33" i="4" s="1"/>
  <c r="BI63" i="4"/>
  <c r="BP63" i="4"/>
  <c r="BY63" i="4" s="1"/>
  <c r="A59" i="8"/>
  <c r="BO38" i="4"/>
  <c r="BO39" i="4"/>
  <c r="BO24" i="4"/>
  <c r="BO36" i="4"/>
  <c r="BO34" i="4"/>
  <c r="BO40" i="4"/>
  <c r="BO60" i="4"/>
  <c r="BO61" i="4"/>
  <c r="BO51" i="4"/>
  <c r="BO49" i="4"/>
  <c r="BO50" i="4"/>
  <c r="BO41" i="4"/>
  <c r="BO42" i="4"/>
  <c r="BO19" i="4"/>
  <c r="BO18" i="4"/>
  <c r="BO48" i="4"/>
  <c r="BO54" i="4"/>
  <c r="BO55" i="4"/>
  <c r="BO45" i="4"/>
  <c r="BO43" i="4"/>
  <c r="BO52" i="4"/>
  <c r="BO58" i="4"/>
  <c r="BO44" i="4"/>
  <c r="BO32" i="4"/>
  <c r="BO57" i="4"/>
  <c r="BO13" i="4"/>
  <c r="BO12" i="4"/>
  <c r="BO15" i="4"/>
  <c r="BO14" i="4"/>
  <c r="BM38" i="4"/>
  <c r="BG38" i="4"/>
  <c r="BM39" i="4"/>
  <c r="BM24" i="4"/>
  <c r="BM36" i="4"/>
  <c r="BM40" i="4"/>
  <c r="BM60" i="4"/>
  <c r="BM61" i="4"/>
  <c r="BM51" i="4"/>
  <c r="BM49" i="4"/>
  <c r="BM50" i="4"/>
  <c r="BM41" i="4"/>
  <c r="BM42" i="4"/>
  <c r="BM19" i="4"/>
  <c r="BM18" i="4"/>
  <c r="BM48" i="4"/>
  <c r="BM55" i="4"/>
  <c r="BM45" i="4"/>
  <c r="BM43" i="4"/>
  <c r="BM52" i="4"/>
  <c r="BM58" i="4"/>
  <c r="BM44" i="4"/>
  <c r="BM32" i="4"/>
  <c r="BM57" i="4"/>
  <c r="BM13" i="4"/>
  <c r="BM12" i="4"/>
  <c r="BM15" i="4"/>
  <c r="BM14" i="4"/>
  <c r="BI38" i="4" l="1"/>
  <c r="BP38" i="4"/>
  <c r="BY38" i="4" s="1"/>
  <c r="A60" i="8"/>
  <c r="BG32" i="4"/>
  <c r="BG49" i="4"/>
  <c r="BG50" i="4"/>
  <c r="BG48" i="4"/>
  <c r="BG12" i="4"/>
  <c r="BG51" i="4"/>
  <c r="BG13" i="4"/>
  <c r="BG43" i="4"/>
  <c r="BG52" i="4"/>
  <c r="BG18" i="4"/>
  <c r="BG55" i="4"/>
  <c r="BG54" i="4"/>
  <c r="BG15" i="4"/>
  <c r="BG14" i="4"/>
  <c r="BG34" i="4"/>
  <c r="BG57" i="4"/>
  <c r="BG36" i="4"/>
  <c r="BG24" i="4"/>
  <c r="BG19" i="4"/>
  <c r="BG44" i="4"/>
  <c r="BG41" i="4"/>
  <c r="BG58" i="4"/>
  <c r="BG42" i="4"/>
  <c r="BG40" i="4"/>
  <c r="BG39" i="4"/>
  <c r="BG61" i="4"/>
  <c r="BG60" i="4"/>
  <c r="BI18" i="4" l="1"/>
  <c r="BP18" i="4"/>
  <c r="BY18" i="4" s="1"/>
  <c r="BI52" i="4"/>
  <c r="BP52" i="4"/>
  <c r="BY52" i="4" s="1"/>
  <c r="BI43" i="4"/>
  <c r="BP43" i="4"/>
  <c r="BY43" i="4" s="1"/>
  <c r="BI34" i="4"/>
  <c r="BP34" i="4"/>
  <c r="BY34" i="4" s="1"/>
  <c r="BI58" i="4"/>
  <c r="BP58" i="4"/>
  <c r="BY58" i="4" s="1"/>
  <c r="BI14" i="4"/>
  <c r="BP14" i="4"/>
  <c r="BY14" i="4" s="1"/>
  <c r="BI51" i="4"/>
  <c r="BP51" i="4"/>
  <c r="BY51" i="4" s="1"/>
  <c r="BI24" i="4"/>
  <c r="BP24" i="4"/>
  <c r="BY24" i="4" s="1"/>
  <c r="BI36" i="4"/>
  <c r="BP36" i="4"/>
  <c r="BY36" i="4" s="1"/>
  <c r="BI40" i="4"/>
  <c r="BP40" i="4"/>
  <c r="BY40" i="4" s="1"/>
  <c r="BI42" i="4"/>
  <c r="BP42" i="4"/>
  <c r="BY42" i="4" s="1"/>
  <c r="BI41" i="4"/>
  <c r="BP41" i="4"/>
  <c r="BY41" i="4" s="1"/>
  <c r="BI15" i="4"/>
  <c r="BP15" i="4"/>
  <c r="BY15" i="4" s="1"/>
  <c r="BI12" i="4"/>
  <c r="BP12" i="4"/>
  <c r="BY12" i="4" s="1"/>
  <c r="BI49" i="4"/>
  <c r="BP49" i="4"/>
  <c r="BY49" i="4" s="1"/>
  <c r="BI32" i="4"/>
  <c r="BP32" i="4"/>
  <c r="BY32" i="4" s="1"/>
  <c r="BI45" i="4"/>
  <c r="BP45" i="4"/>
  <c r="BI60" i="4"/>
  <c r="BP60" i="4"/>
  <c r="BY60" i="4" s="1"/>
  <c r="BI44" i="4"/>
  <c r="BP44" i="4"/>
  <c r="BY44" i="4" s="1"/>
  <c r="BI54" i="4"/>
  <c r="BP54" i="4"/>
  <c r="BY54" i="4" s="1"/>
  <c r="BI48" i="4"/>
  <c r="BP48" i="4"/>
  <c r="BY48" i="4" s="1"/>
  <c r="BI39" i="4"/>
  <c r="BP39" i="4"/>
  <c r="BY39" i="4" s="1"/>
  <c r="BI57" i="4"/>
  <c r="BP57" i="4"/>
  <c r="BY57" i="4" s="1"/>
  <c r="BI13" i="4"/>
  <c r="BP13" i="4"/>
  <c r="BY13" i="4" s="1"/>
  <c r="BI61" i="4"/>
  <c r="BP61" i="4"/>
  <c r="BY61" i="4" s="1"/>
  <c r="BI19" i="4"/>
  <c r="BP19" i="4"/>
  <c r="BY19" i="4" s="1"/>
  <c r="BI55" i="4"/>
  <c r="BP55" i="4"/>
  <c r="BY55" i="4" s="1"/>
  <c r="BI50" i="4"/>
  <c r="BP50" i="4"/>
  <c r="BY50" i="4" s="1"/>
  <c r="A61" i="8"/>
  <c r="BY45" i="4" l="1"/>
  <c r="BX44" i="4" s="1"/>
  <c r="A62" i="8"/>
  <c r="BX6" i="4" l="1"/>
  <c r="BX37" i="4"/>
  <c r="BX8" i="4"/>
  <c r="BX10" i="4"/>
  <c r="BX7" i="4"/>
  <c r="BX9" i="4"/>
  <c r="BX11" i="4"/>
  <c r="BX16" i="4"/>
  <c r="BX66" i="4"/>
  <c r="BX65" i="4"/>
  <c r="BX20" i="4"/>
  <c r="BX12" i="4"/>
  <c r="BX47" i="4"/>
  <c r="BX14" i="4"/>
  <c r="BX53" i="4"/>
  <c r="BX57" i="4"/>
  <c r="BX43" i="4"/>
  <c r="BX48" i="4"/>
  <c r="BX27" i="4"/>
  <c r="BX23" i="4"/>
  <c r="BX38" i="4"/>
  <c r="BX56" i="4"/>
  <c r="BX55" i="4"/>
  <c r="BX18" i="4"/>
  <c r="BX42" i="4"/>
  <c r="BX28" i="4"/>
  <c r="BX22" i="4"/>
  <c r="BX19" i="4"/>
  <c r="BX13" i="4"/>
  <c r="BX29" i="4"/>
  <c r="BX21" i="4"/>
  <c r="BX46" i="4"/>
  <c r="BX59" i="4"/>
  <c r="BX40" i="4"/>
  <c r="BX36" i="4"/>
  <c r="BX61" i="4"/>
  <c r="BX26" i="4"/>
  <c r="BX17" i="4"/>
  <c r="BX34" i="4"/>
  <c r="BX58" i="4"/>
  <c r="BX52" i="4"/>
  <c r="BX24" i="4"/>
  <c r="BX45" i="4"/>
  <c r="BX51" i="4"/>
  <c r="BX31" i="4"/>
  <c r="BX35" i="4"/>
  <c r="BX41" i="4"/>
  <c r="BX32" i="4"/>
  <c r="BX60" i="4"/>
  <c r="BX30" i="4"/>
  <c r="BX33" i="4"/>
  <c r="BX62" i="4"/>
  <c r="BX15" i="4"/>
  <c r="BX64" i="4"/>
  <c r="BX63" i="4"/>
  <c r="BX49" i="4"/>
  <c r="BX50" i="4"/>
  <c r="BX54" i="4"/>
  <c r="BX39" i="4"/>
  <c r="BX25" i="4"/>
  <c r="A63" i="8"/>
  <c r="B13" i="8" l="1"/>
  <c r="C13" i="8" s="1" a="1"/>
  <c r="C13" i="8" s="1"/>
  <c r="B14" i="8"/>
  <c r="C14" i="8" s="1" a="1"/>
  <c r="C14" i="8" s="1"/>
  <c r="B54" i="8"/>
  <c r="C54" i="8" s="1" a="1"/>
  <c r="C54" i="8" s="1"/>
  <c r="B60" i="8"/>
  <c r="C60" i="8" s="1" a="1"/>
  <c r="C60" i="8" s="1"/>
  <c r="B39" i="8"/>
  <c r="C39" i="8" s="1" a="1"/>
  <c r="C39" i="8" s="1"/>
  <c r="B31" i="8"/>
  <c r="C31" i="8" s="1" a="1"/>
  <c r="C31" i="8" s="1"/>
  <c r="B29" i="8"/>
  <c r="C29" i="8" s="1" a="1"/>
  <c r="C29" i="8" s="1"/>
  <c r="B53" i="8"/>
  <c r="C53" i="8" s="1" a="1"/>
  <c r="C53" i="8" s="1"/>
  <c r="B33" i="8"/>
  <c r="C33" i="8" s="1" a="1"/>
  <c r="C33" i="8" s="1"/>
  <c r="B55" i="8"/>
  <c r="C55" i="8" s="1" a="1"/>
  <c r="C55" i="8" s="1"/>
  <c r="B43" i="8"/>
  <c r="C43" i="8" s="1" a="1"/>
  <c r="C43" i="8" s="1"/>
  <c r="B50" i="8"/>
  <c r="C50" i="8" s="1" a="1"/>
  <c r="C50" i="8" s="1"/>
  <c r="B56" i="8"/>
  <c r="C56" i="8" s="1" a="1"/>
  <c r="C56" i="8" s="1"/>
  <c r="B36" i="8"/>
  <c r="C36" i="8" s="1" a="1"/>
  <c r="C36" i="8" s="1"/>
  <c r="B22" i="8"/>
  <c r="C22" i="8" s="1" a="1"/>
  <c r="C22" i="8" s="1"/>
  <c r="B45" i="8"/>
  <c r="C45" i="8" s="1" a="1"/>
  <c r="C45" i="8" s="1"/>
  <c r="B19" i="8"/>
  <c r="C19" i="8" s="1" a="1"/>
  <c r="C19" i="8" s="1"/>
  <c r="B15" i="8"/>
  <c r="C15" i="8" s="1" a="1"/>
  <c r="C15" i="8" s="1"/>
  <c r="B49" i="8"/>
  <c r="C49" i="8" s="1" a="1"/>
  <c r="C49" i="8" s="1"/>
  <c r="B57" i="8"/>
  <c r="C57" i="8" s="1" a="1"/>
  <c r="C57" i="8" s="1"/>
  <c r="B27" i="8"/>
  <c r="C27" i="8" s="1" a="1"/>
  <c r="C27" i="8" s="1"/>
  <c r="B20" i="8"/>
  <c r="C20" i="8" s="1" a="1"/>
  <c r="C20" i="8" s="1"/>
  <c r="B35" i="8"/>
  <c r="C35" i="8" s="1" a="1"/>
  <c r="C35" i="8" s="1"/>
  <c r="B28" i="8"/>
  <c r="C28" i="8" s="1" a="1"/>
  <c r="C28" i="8" s="1"/>
  <c r="B24" i="8"/>
  <c r="C24" i="8" s="1" a="1"/>
  <c r="C24" i="8" s="1"/>
  <c r="B58" i="8"/>
  <c r="C58" i="8" s="1" a="1"/>
  <c r="C58" i="8" s="1"/>
  <c r="B41" i="8"/>
  <c r="C41" i="8" s="1" a="1"/>
  <c r="C41" i="8" s="1"/>
  <c r="B26" i="8"/>
  <c r="C26" i="8" s="1" a="1"/>
  <c r="C26" i="8" s="1"/>
  <c r="B47" i="8"/>
  <c r="C47" i="8" s="1" a="1"/>
  <c r="C47" i="8" s="1"/>
  <c r="B61" i="8"/>
  <c r="C61" i="8" s="1" a="1"/>
  <c r="C61" i="8" s="1"/>
  <c r="B23" i="8"/>
  <c r="C23" i="8" s="1" a="1"/>
  <c r="C23" i="8" s="1"/>
  <c r="B16" i="8"/>
  <c r="C16" i="8" s="1" a="1"/>
  <c r="C16" i="8" s="1"/>
  <c r="B21" i="8"/>
  <c r="C21" i="8" s="1" a="1"/>
  <c r="C21" i="8" s="1"/>
  <c r="B42" i="8"/>
  <c r="C42" i="8" s="1" a="1"/>
  <c r="C42" i="8" s="1"/>
  <c r="B59" i="8"/>
  <c r="C59" i="8" s="1" a="1"/>
  <c r="C59" i="8" s="1"/>
  <c r="B40" i="8"/>
  <c r="C40" i="8" s="1" a="1"/>
  <c r="C40" i="8" s="1"/>
  <c r="B18" i="8"/>
  <c r="C18" i="8" s="1" a="1"/>
  <c r="C18" i="8" s="1"/>
  <c r="B32" i="8"/>
  <c r="C32" i="8" s="1" a="1"/>
  <c r="C32" i="8" s="1"/>
  <c r="B25" i="8"/>
  <c r="C25" i="8" s="1" a="1"/>
  <c r="C25" i="8" s="1"/>
  <c r="B44" i="8"/>
  <c r="C44" i="8" s="1" a="1"/>
  <c r="C44" i="8" s="1"/>
  <c r="B34" i="8"/>
  <c r="C34" i="8" s="1" a="1"/>
  <c r="C34" i="8" s="1"/>
  <c r="B30" i="8"/>
  <c r="C30" i="8" s="1" a="1"/>
  <c r="C30" i="8" s="1"/>
  <c r="B46" i="8"/>
  <c r="C46" i="8" s="1" a="1"/>
  <c r="C46" i="8" s="1"/>
  <c r="B37" i="8"/>
  <c r="C37" i="8" s="1" a="1"/>
  <c r="C37" i="8" s="1"/>
  <c r="B62" i="8"/>
  <c r="C62" i="8" s="1" a="1"/>
  <c r="C62" i="8" s="1"/>
  <c r="B48" i="8"/>
  <c r="C48" i="8" s="1" a="1"/>
  <c r="C48" i="8" s="1"/>
  <c r="B51" i="8"/>
  <c r="C51" i="8" s="1" a="1"/>
  <c r="C51" i="8" s="1"/>
  <c r="B17" i="8"/>
  <c r="C17" i="8" s="1" a="1"/>
  <c r="C17" i="8" s="1"/>
  <c r="B38" i="8"/>
  <c r="C38" i="8" s="1" a="1"/>
  <c r="C38" i="8" s="1"/>
  <c r="B52" i="8"/>
  <c r="C52" i="8" s="1" a="1"/>
  <c r="C52" i="8" s="1"/>
  <c r="B63" i="8"/>
  <c r="C63" i="8" s="1" a="1"/>
  <c r="C63" i="8" s="1"/>
  <c r="A64" i="8"/>
  <c r="B64" i="8" l="1"/>
  <c r="C64" i="8" s="1" a="1"/>
  <c r="C64" i="8" s="1"/>
  <c r="A65" i="8"/>
  <c r="B65" i="8" l="1"/>
  <c r="C65" i="8" s="1" a="1"/>
  <c r="C65" i="8" s="1"/>
  <c r="A66" i="8"/>
  <c r="B66" i="8" l="1"/>
  <c r="C66" i="8" s="1" a="1"/>
  <c r="C66" i="8" s="1"/>
  <c r="A67" i="8"/>
  <c r="B67" i="8" l="1"/>
  <c r="C67" i="8" s="1" a="1"/>
  <c r="C67" i="8" s="1"/>
  <c r="A68" i="8"/>
  <c r="B68" i="8" l="1"/>
  <c r="C68" i="8" s="1" a="1"/>
  <c r="C68" i="8" s="1"/>
  <c r="A69" i="8"/>
  <c r="B69" i="8" l="1"/>
  <c r="C69" i="8" s="1" a="1"/>
  <c r="C69" i="8" s="1"/>
  <c r="A70" i="8"/>
  <c r="B70" i="8" l="1"/>
  <c r="C70" i="8" s="1" a="1"/>
  <c r="C70" i="8" s="1"/>
  <c r="D70" i="8" s="1"/>
  <c r="A71" i="8"/>
  <c r="B71" i="8" l="1"/>
  <c r="C71" i="8" s="1" a="1"/>
  <c r="C71" i="8" s="1"/>
  <c r="D71" i="8" s="1"/>
  <c r="A72" i="8"/>
  <c r="B72" i="8" l="1"/>
  <c r="C72" i="8" s="1" a="1"/>
  <c r="C72" i="8" s="1"/>
  <c r="D72" i="8" s="1"/>
  <c r="A73" i="8"/>
  <c r="B73" i="8" l="1"/>
  <c r="C73" i="8" s="1" a="1"/>
  <c r="C73" i="8" s="1"/>
  <c r="D73" i="8" s="1"/>
  <c r="A74" i="8"/>
  <c r="B74" i="8" l="1"/>
  <c r="C74" i="8" s="1" a="1"/>
  <c r="C74" i="8" s="1"/>
  <c r="D74" i="8" s="1"/>
  <c r="A75" i="8"/>
  <c r="B75" i="8" l="1"/>
  <c r="C75" i="8" s="1" a="1"/>
  <c r="C75" i="8" s="1"/>
  <c r="D75" i="8" s="1"/>
  <c r="A76" i="8"/>
  <c r="F76" i="8" s="1" a="1"/>
  <c r="F76" i="8" s="1"/>
  <c r="B76" i="8" l="1"/>
  <c r="C76" i="8" s="1" a="1"/>
  <c r="C76" i="8" s="1"/>
  <c r="D76" i="8" s="1"/>
  <c r="A77" i="8"/>
  <c r="F77" i="8" s="1" a="1"/>
  <c r="F77" i="8" s="1"/>
  <c r="B77" i="8" l="1"/>
  <c r="C77" i="8" s="1" a="1"/>
  <c r="C77" i="8" s="1"/>
  <c r="D77" i="8" s="1"/>
  <c r="A78" i="8"/>
  <c r="F78" i="8" s="1" a="1"/>
  <c r="F78" i="8" s="1"/>
  <c r="B78" i="8" l="1"/>
  <c r="C78" i="8" s="1" a="1"/>
  <c r="C78" i="8" s="1"/>
  <c r="D78" i="8" s="1"/>
  <c r="A79" i="8"/>
  <c r="F79" i="8" s="1" a="1"/>
  <c r="F79" i="8" s="1"/>
  <c r="B79" i="8" l="1"/>
  <c r="C79" i="8" s="1" a="1"/>
  <c r="C79" i="8" s="1"/>
  <c r="D79" i="8" s="1"/>
  <c r="A80" i="8"/>
  <c r="F80" i="8" s="1" a="1"/>
  <c r="F80" i="8" s="1"/>
  <c r="B80" i="8" l="1"/>
  <c r="C80" i="8" s="1" a="1"/>
  <c r="C80" i="8" s="1"/>
  <c r="D80" i="8" s="1"/>
  <c r="A81" i="8"/>
  <c r="F81" i="8" s="1" a="1"/>
  <c r="F81" i="8" s="1"/>
  <c r="B81" i="8" l="1"/>
  <c r="C81" i="8" s="1" a="1"/>
  <c r="C81" i="8" s="1"/>
  <c r="D81" i="8" s="1"/>
  <c r="A82" i="8"/>
  <c r="F82" i="8" s="1" a="1"/>
  <c r="F82" i="8" s="1"/>
  <c r="B82" i="8" l="1"/>
  <c r="C82" i="8" s="1" a="1"/>
  <c r="C82" i="8" s="1"/>
  <c r="D82" i="8" s="1"/>
  <c r="A83" i="8"/>
  <c r="F83" i="8" s="1" a="1"/>
  <c r="F83" i="8" s="1"/>
  <c r="B83" i="8" l="1"/>
  <c r="C83" i="8" s="1" a="1"/>
  <c r="C83" i="8" s="1"/>
  <c r="D83" i="8" s="1"/>
  <c r="A84" i="8"/>
  <c r="F84" i="8" s="1" a="1"/>
  <c r="F84" i="8" s="1"/>
  <c r="B84" i="8" l="1"/>
  <c r="C84" i="8" s="1" a="1"/>
  <c r="C84" i="8" s="1"/>
  <c r="D84" i="8" s="1"/>
  <c r="A85" i="8"/>
  <c r="F85" i="8" s="1" a="1"/>
  <c r="F85" i="8" s="1"/>
  <c r="B85" i="8" l="1"/>
  <c r="C85" i="8" s="1" a="1"/>
  <c r="C85" i="8" s="1"/>
  <c r="D85" i="8" s="1"/>
  <c r="A86" i="8"/>
  <c r="F86" i="8" s="1" a="1"/>
  <c r="F86" i="8" s="1"/>
  <c r="B86" i="8" l="1"/>
  <c r="C86" i="8" s="1" a="1"/>
  <c r="C86" i="8" s="1"/>
  <c r="D86" i="8" s="1"/>
  <c r="A87" i="8"/>
  <c r="F87" i="8" s="1" a="1"/>
  <c r="F87" i="8" s="1"/>
  <c r="B87" i="8" l="1"/>
  <c r="C87" i="8" s="1" a="1"/>
  <c r="C87" i="8" s="1"/>
  <c r="D87" i="8" s="1"/>
  <c r="A88" i="8"/>
  <c r="F88" i="8" s="1" a="1"/>
  <c r="F88" i="8" s="1"/>
  <c r="B88" i="8" l="1"/>
  <c r="C88" i="8" s="1" a="1"/>
  <c r="C88" i="8" s="1"/>
  <c r="D88" i="8" s="1"/>
  <c r="A89" i="8"/>
  <c r="F89" i="8" s="1" a="1"/>
  <c r="F89" i="8" s="1"/>
  <c r="B89" i="8" l="1"/>
  <c r="C89" i="8" s="1" a="1"/>
  <c r="C89" i="8" s="1"/>
  <c r="D89" i="8" s="1"/>
  <c r="A90" i="8"/>
  <c r="F90" i="8" s="1" a="1"/>
  <c r="F90" i="8" s="1"/>
  <c r="B90" i="8" l="1"/>
  <c r="C90" i="8" s="1" a="1"/>
  <c r="C90" i="8" s="1"/>
  <c r="D90" i="8" s="1"/>
  <c r="A91" i="8"/>
  <c r="F91" i="8" s="1" a="1"/>
  <c r="F91" i="8" s="1"/>
  <c r="B91" i="8" l="1"/>
  <c r="C91" i="8" s="1" a="1"/>
  <c r="C91" i="8" s="1"/>
  <c r="D91" i="8" s="1"/>
  <c r="A92" i="8"/>
  <c r="F92" i="8" s="1" a="1"/>
  <c r="F92" i="8" s="1"/>
  <c r="B92" i="8" l="1"/>
  <c r="C92" i="8" s="1" a="1"/>
  <c r="C92" i="8" s="1"/>
  <c r="D92" i="8" s="1"/>
  <c r="A93" i="8"/>
  <c r="F93" i="8" s="1" a="1"/>
  <c r="F93" i="8" s="1"/>
  <c r="B93" i="8" l="1"/>
  <c r="C93" i="8" s="1" a="1"/>
  <c r="C93" i="8" s="1"/>
  <c r="D93" i="8" s="1"/>
  <c r="A94" i="8"/>
  <c r="F94" i="8" s="1" a="1"/>
  <c r="F94" i="8" s="1"/>
  <c r="B94" i="8" l="1"/>
  <c r="C94" i="8" s="1" a="1"/>
  <c r="C94" i="8" s="1"/>
  <c r="D94" i="8" s="1"/>
  <c r="A95" i="8"/>
  <c r="F95" i="8" s="1" a="1"/>
  <c r="F95" i="8" s="1"/>
  <c r="B95" i="8" l="1"/>
  <c r="C95" i="8" s="1" a="1"/>
  <c r="C95" i="8" s="1"/>
  <c r="D95" i="8" s="1"/>
  <c r="A96" i="8"/>
  <c r="F96" i="8" s="1" a="1"/>
  <c r="F96" i="8" s="1"/>
  <c r="B96" i="8" l="1"/>
  <c r="C96" i="8" s="1" a="1"/>
  <c r="C96" i="8" s="1"/>
  <c r="D96" i="8" s="1"/>
  <c r="A97" i="8"/>
  <c r="F97" i="8" s="1" a="1"/>
  <c r="F97" i="8" s="1"/>
  <c r="B97" i="8" l="1"/>
  <c r="C97" i="8" s="1" a="1"/>
  <c r="C97" i="8" s="1"/>
  <c r="D97" i="8" s="1"/>
  <c r="A98" i="8"/>
  <c r="F98" i="8" s="1" a="1"/>
  <c r="F98" i="8" s="1"/>
  <c r="B98" i="8" l="1"/>
  <c r="C98" i="8" s="1" a="1"/>
  <c r="C98" i="8" s="1"/>
  <c r="D98" i="8" s="1"/>
  <c r="A99" i="8"/>
  <c r="F99" i="8" s="1" a="1"/>
  <c r="F99" i="8" s="1"/>
  <c r="B99" i="8" l="1"/>
  <c r="C99" i="8" s="1" a="1"/>
  <c r="C99" i="8" s="1"/>
  <c r="D99" i="8" s="1"/>
  <c r="A100" i="8"/>
  <c r="F100" i="8" s="1" a="1"/>
  <c r="F100" i="8" s="1"/>
  <c r="B100" i="8" l="1"/>
  <c r="C100" i="8" s="1" a="1"/>
  <c r="C100" i="8" s="1"/>
  <c r="D100" i="8" s="1"/>
  <c r="A101" i="8"/>
  <c r="F101" i="8" s="1" a="1"/>
  <c r="F101" i="8" s="1"/>
  <c r="B101" i="8" l="1"/>
  <c r="C101" i="8" s="1" a="1"/>
  <c r="C101" i="8" s="1"/>
  <c r="D101" i="8" s="1"/>
  <c r="A102" i="8"/>
  <c r="F102" i="8" s="1" a="1"/>
  <c r="F102" i="8" s="1"/>
  <c r="B102" i="8" l="1"/>
  <c r="C102" i="8" s="1" a="1"/>
  <c r="C102" i="8" s="1"/>
  <c r="D102" i="8" s="1"/>
  <c r="A103" i="8"/>
  <c r="F103" i="8" s="1" a="1"/>
  <c r="F103" i="8" s="1"/>
  <c r="B103" i="8" l="1"/>
  <c r="C103" i="8" s="1" a="1"/>
  <c r="C103" i="8" s="1"/>
  <c r="D103" i="8" s="1"/>
  <c r="A104" i="8"/>
  <c r="F104" i="8" s="1" a="1"/>
  <c r="F104" i="8" s="1"/>
  <c r="B104" i="8" l="1"/>
  <c r="C104" i="8" s="1" a="1"/>
  <c r="C104" i="8" s="1"/>
  <c r="D104" i="8" s="1"/>
  <c r="A105" i="8"/>
  <c r="F105" i="8" s="1" a="1"/>
  <c r="F105" i="8" s="1"/>
  <c r="B105" i="8" l="1"/>
  <c r="C105" i="8" s="1" a="1"/>
  <c r="C105" i="8" s="1"/>
  <c r="D105" i="8" s="1"/>
  <c r="A106" i="8"/>
  <c r="F106" i="8" s="1" a="1"/>
  <c r="F106" i="8" s="1"/>
  <c r="B106" i="8" l="1"/>
  <c r="C106" i="8" s="1" a="1"/>
  <c r="C106" i="8" s="1"/>
  <c r="D106" i="8" s="1"/>
  <c r="A107" i="8"/>
  <c r="F107" i="8" s="1" a="1"/>
  <c r="F107" i="8" s="1"/>
  <c r="B107" i="8" l="1"/>
  <c r="C107" i="8" s="1" a="1"/>
  <c r="C107" i="8" s="1"/>
  <c r="D107" i="8" s="1"/>
  <c r="A108" i="8"/>
  <c r="F108" i="8" s="1" a="1"/>
  <c r="F108" i="8" s="1"/>
  <c r="B108" i="8" l="1"/>
  <c r="C108" i="8" s="1" a="1"/>
  <c r="C108" i="8" s="1"/>
  <c r="D108" i="8" s="1"/>
  <c r="A109" i="8"/>
  <c r="F109" i="8" s="1" a="1"/>
  <c r="F109" i="8" s="1"/>
  <c r="B109" i="8" l="1"/>
  <c r="C109" i="8" s="1" a="1"/>
  <c r="C109" i="8" s="1"/>
  <c r="D109" i="8" s="1"/>
  <c r="A110" i="8"/>
  <c r="F110" i="8" s="1" a="1"/>
  <c r="F110" i="8" s="1"/>
  <c r="B110" i="8" l="1"/>
  <c r="C110" i="8" s="1" a="1"/>
  <c r="C110" i="8" s="1"/>
  <c r="D110" i="8" s="1"/>
  <c r="A111" i="8"/>
  <c r="F111" i="8" s="1" a="1"/>
  <c r="F111" i="8" s="1"/>
  <c r="B111" i="8" l="1"/>
  <c r="C111" i="8" s="1" a="1"/>
  <c r="C111" i="8" s="1"/>
  <c r="D111" i="8" s="1"/>
  <c r="A112" i="8"/>
  <c r="F112" i="8" s="1" a="1"/>
  <c r="F112" i="8" s="1"/>
  <c r="B112" i="8" l="1"/>
  <c r="C112" i="8" s="1" a="1"/>
  <c r="C112" i="8" s="1"/>
  <c r="D112" i="8" s="1"/>
  <c r="A113" i="8"/>
  <c r="F113" i="8" s="1" a="1"/>
  <c r="F113" i="8" s="1"/>
  <c r="B113" i="8" l="1"/>
  <c r="C113" i="8" s="1" a="1"/>
  <c r="C113" i="8" s="1"/>
  <c r="D113" i="8" s="1"/>
  <c r="A114" i="8"/>
  <c r="F114" i="8" s="1" a="1"/>
  <c r="F114" i="8" s="1"/>
  <c r="B114" i="8" l="1"/>
  <c r="C114" i="8" s="1" a="1"/>
  <c r="C114" i="8" s="1"/>
  <c r="D114" i="8" s="1"/>
  <c r="A115" i="8"/>
  <c r="F115" i="8" s="1" a="1"/>
  <c r="F115" i="8" s="1"/>
  <c r="B115" i="8" l="1"/>
  <c r="C115" i="8" s="1" a="1"/>
  <c r="C115" i="8" s="1"/>
  <c r="D115" i="8" s="1"/>
  <c r="A116" i="8"/>
  <c r="F116" i="8" s="1" a="1"/>
  <c r="F116" i="8" s="1"/>
  <c r="B116" i="8" l="1"/>
  <c r="C116" i="8" s="1" a="1"/>
  <c r="C116" i="8" s="1"/>
  <c r="D116" i="8" s="1"/>
  <c r="A117" i="8"/>
  <c r="F117" i="8" s="1" a="1"/>
  <c r="F117" i="8" s="1"/>
  <c r="B117" i="8" l="1"/>
  <c r="C117" i="8" s="1" a="1"/>
  <c r="C117" i="8" s="1"/>
  <c r="D117" i="8" s="1"/>
  <c r="A118" i="8"/>
  <c r="F118" i="8" s="1" a="1"/>
  <c r="F118" i="8" s="1"/>
  <c r="B118" i="8" l="1"/>
  <c r="C118" i="8" s="1" a="1"/>
  <c r="C118" i="8" s="1"/>
  <c r="D118" i="8" s="1"/>
  <c r="A119" i="8"/>
  <c r="F119" i="8" s="1" a="1"/>
  <c r="F119" i="8" s="1"/>
  <c r="B119" i="8" l="1"/>
  <c r="C119" i="8" s="1" a="1"/>
  <c r="C119" i="8" s="1"/>
  <c r="D119" i="8" s="1"/>
  <c r="A120" i="8"/>
  <c r="F120" i="8" s="1" a="1"/>
  <c r="F120" i="8" s="1"/>
  <c r="B120" i="8" l="1"/>
  <c r="C120" i="8" s="1" a="1"/>
  <c r="C120" i="8" s="1"/>
  <c r="D120" i="8" s="1"/>
  <c r="A121" i="8"/>
  <c r="F121" i="8" s="1" a="1"/>
  <c r="F121" i="8" s="1"/>
  <c r="B121" i="8" l="1"/>
  <c r="C121" i="8" s="1" a="1"/>
  <c r="C121" i="8" s="1"/>
  <c r="D121" i="8" s="1"/>
  <c r="A122" i="8"/>
  <c r="F122" i="8" s="1" a="1"/>
  <c r="F122" i="8" s="1"/>
  <c r="B122" i="8" l="1"/>
  <c r="C122" i="8" s="1" a="1"/>
  <c r="C122" i="8" s="1"/>
  <c r="D122" i="8" s="1"/>
  <c r="A123" i="8"/>
  <c r="F123" i="8" s="1" a="1"/>
  <c r="F123" i="8" s="1"/>
  <c r="B123" i="8" l="1"/>
  <c r="C123" i="8" s="1" a="1"/>
  <c r="C123" i="8" s="1"/>
  <c r="D123" i="8" s="1"/>
  <c r="A124" i="8"/>
  <c r="F124" i="8" s="1" a="1"/>
  <c r="F124" i="8" s="1"/>
  <c r="B124" i="8" l="1"/>
  <c r="C124" i="8" s="1" a="1"/>
  <c r="C124" i="8" s="1"/>
  <c r="D124" i="8" s="1"/>
  <c r="A125" i="8"/>
  <c r="F125" i="8" s="1" a="1"/>
  <c r="F125" i="8" s="1"/>
  <c r="B125" i="8" l="1"/>
  <c r="C125" i="8" s="1" a="1"/>
  <c r="C125" i="8" s="1"/>
  <c r="D125" i="8" s="1"/>
  <c r="A126" i="8"/>
  <c r="F126" i="8" s="1" a="1"/>
  <c r="F126" i="8" s="1"/>
  <c r="B126" i="8" l="1"/>
  <c r="C126" i="8" s="1" a="1"/>
  <c r="C126" i="8" s="1"/>
  <c r="D126" i="8" s="1"/>
  <c r="A127" i="8"/>
  <c r="F127" i="8" s="1" a="1"/>
  <c r="F127" i="8" s="1"/>
  <c r="B127" i="8" l="1"/>
  <c r="C127" i="8" s="1" a="1"/>
  <c r="C127" i="8" s="1"/>
  <c r="D127" i="8" s="1"/>
  <c r="A128" i="8"/>
  <c r="F128" i="8" s="1" a="1"/>
  <c r="F128" i="8" s="1"/>
  <c r="B128" i="8" l="1"/>
  <c r="C128" i="8" s="1" a="1"/>
  <c r="C128" i="8" s="1"/>
  <c r="D128" i="8" s="1"/>
  <c r="A129" i="8"/>
  <c r="F129" i="8" s="1" a="1"/>
  <c r="F129" i="8" s="1"/>
  <c r="B129" i="8" l="1"/>
  <c r="C129" i="8" s="1" a="1"/>
  <c r="C129" i="8" s="1"/>
  <c r="D129" i="8" s="1"/>
  <c r="A130" i="8"/>
  <c r="F130" i="8" s="1" a="1"/>
  <c r="F130" i="8" s="1"/>
  <c r="B130" i="8" l="1"/>
  <c r="C130" i="8" s="1" a="1"/>
  <c r="C130" i="8" s="1"/>
  <c r="D130" i="8" s="1"/>
  <c r="A131" i="8"/>
  <c r="F131" i="8" s="1" a="1"/>
  <c r="F131" i="8" s="1"/>
  <c r="B131" i="8" l="1"/>
  <c r="C131" i="8" s="1" a="1"/>
  <c r="C131" i="8" s="1"/>
  <c r="D131" i="8" s="1"/>
  <c r="A132" i="8"/>
  <c r="F132" i="8" s="1" a="1"/>
  <c r="F132" i="8" s="1"/>
  <c r="B132" i="8" l="1"/>
  <c r="C132" i="8" s="1" a="1"/>
  <c r="C132" i="8" s="1"/>
  <c r="D132" i="8" s="1"/>
  <c r="A133" i="8"/>
  <c r="F133" i="8" s="1" a="1"/>
  <c r="F133" i="8" s="1"/>
  <c r="B133" i="8" l="1"/>
  <c r="C133" i="8" s="1" a="1"/>
  <c r="C133" i="8" s="1"/>
  <c r="D133" i="8" s="1"/>
  <c r="A134" i="8"/>
  <c r="F134" i="8" s="1" a="1"/>
  <c r="F134" i="8" s="1"/>
  <c r="B134" i="8" l="1"/>
  <c r="C134" i="8" s="1" a="1"/>
  <c r="C134" i="8" s="1"/>
  <c r="D134" i="8" s="1"/>
  <c r="A135" i="8"/>
  <c r="F135" i="8" s="1" a="1"/>
  <c r="F135" i="8" s="1"/>
  <c r="B135" i="8" l="1"/>
  <c r="C135" i="8" s="1" a="1"/>
  <c r="C135" i="8" s="1"/>
  <c r="D135" i="8" s="1"/>
  <c r="A136" i="8"/>
  <c r="F136" i="8" s="1" a="1"/>
  <c r="F136" i="8" s="1"/>
  <c r="B136" i="8" l="1"/>
  <c r="C136" i="8" s="1" a="1"/>
  <c r="C136" i="8" s="1"/>
  <c r="D136" i="8" s="1"/>
  <c r="A137" i="8"/>
  <c r="F137" i="8" s="1" a="1"/>
  <c r="F137" i="8" s="1"/>
  <c r="B137" i="8" l="1"/>
  <c r="C137" i="8" s="1" a="1"/>
  <c r="C137" i="8" s="1"/>
  <c r="D137" i="8" s="1"/>
  <c r="A138" i="8"/>
  <c r="F138" i="8" s="1" a="1"/>
  <c r="F138" i="8" s="1"/>
  <c r="B138" i="8" l="1"/>
  <c r="C138" i="8" s="1" a="1"/>
  <c r="C138" i="8" s="1"/>
  <c r="D138" i="8" s="1"/>
  <c r="A139" i="8"/>
  <c r="F139" i="8" s="1" a="1"/>
  <c r="F139" i="8" s="1"/>
  <c r="B139" i="8" l="1"/>
  <c r="C139" i="8" s="1" a="1"/>
  <c r="C139" i="8" s="1"/>
  <c r="D139" i="8" s="1"/>
  <c r="A140" i="8"/>
  <c r="F140" i="8" s="1" a="1"/>
  <c r="F140" i="8" s="1"/>
  <c r="B140" i="8" l="1"/>
  <c r="C140" i="8" s="1" a="1"/>
  <c r="C140" i="8" s="1"/>
  <c r="D140" i="8" s="1"/>
  <c r="A141" i="8"/>
  <c r="F141" i="8" s="1" a="1"/>
  <c r="F141" i="8" s="1"/>
  <c r="B141" i="8" l="1"/>
  <c r="C141" i="8" s="1" a="1"/>
  <c r="C141" i="8" s="1"/>
  <c r="D141" i="8" s="1"/>
  <c r="A142" i="8"/>
  <c r="F142" i="8" s="1" a="1"/>
  <c r="F142" i="8" s="1"/>
  <c r="B142" i="8" l="1"/>
  <c r="C142" i="8" s="1" a="1"/>
  <c r="C142" i="8" s="1"/>
  <c r="D142" i="8" s="1"/>
  <c r="A143" i="8"/>
  <c r="F143" i="8" s="1" a="1"/>
  <c r="F143" i="8" s="1"/>
  <c r="B143" i="8" l="1"/>
  <c r="C143" i="8" s="1" a="1"/>
  <c r="C143" i="8" s="1"/>
  <c r="D143" i="8" s="1"/>
  <c r="A144" i="8"/>
  <c r="F144" i="8" s="1" a="1"/>
  <c r="F144" i="8" s="1"/>
  <c r="B144" i="8" l="1"/>
  <c r="C144" i="8" s="1" a="1"/>
  <c r="C144" i="8" s="1"/>
  <c r="D144" i="8" s="1"/>
  <c r="A145" i="8"/>
  <c r="F145" i="8" s="1" a="1"/>
  <c r="F145" i="8" s="1"/>
  <c r="B145" i="8" l="1"/>
  <c r="C145" i="8" s="1" a="1"/>
  <c r="C145" i="8" s="1"/>
  <c r="D145" i="8" s="1"/>
  <c r="A146" i="8"/>
  <c r="F146" i="8" s="1" a="1"/>
  <c r="F146" i="8" s="1"/>
  <c r="B146" i="8" l="1"/>
  <c r="C146" i="8" s="1" a="1"/>
  <c r="C146" i="8" s="1"/>
  <c r="D146" i="8" s="1"/>
  <c r="A147" i="8"/>
  <c r="F147" i="8" s="1" a="1"/>
  <c r="F147" i="8" s="1"/>
  <c r="B147" i="8" l="1"/>
  <c r="C147" i="8" s="1" a="1"/>
  <c r="C147" i="8" s="1"/>
  <c r="D147" i="8" s="1"/>
  <c r="A148" i="8"/>
  <c r="F148" i="8" s="1" a="1"/>
  <c r="F148" i="8" s="1"/>
  <c r="B148" i="8" l="1"/>
  <c r="C148" i="8" s="1" a="1"/>
  <c r="C148" i="8" s="1"/>
  <c r="D148" i="8" s="1"/>
  <c r="A149" i="8"/>
  <c r="F149" i="8" s="1" a="1"/>
  <c r="F149" i="8" s="1"/>
  <c r="B149" i="8" l="1"/>
  <c r="C149" i="8" s="1" a="1"/>
  <c r="C149" i="8" s="1"/>
  <c r="D149" i="8" s="1"/>
  <c r="A150" i="8"/>
  <c r="F150" i="8" s="1" a="1"/>
  <c r="F150" i="8" s="1"/>
  <c r="B150" i="8" l="1"/>
  <c r="C150" i="8" s="1" a="1"/>
  <c r="C150" i="8" s="1"/>
  <c r="D150" i="8" s="1"/>
  <c r="A151" i="8"/>
  <c r="F151" i="8" s="1" a="1"/>
  <c r="F151" i="8" s="1"/>
  <c r="B151" i="8" l="1"/>
  <c r="C151" i="8" s="1" a="1"/>
  <c r="C151" i="8" s="1"/>
  <c r="D151" i="8" s="1"/>
  <c r="A152" i="8"/>
  <c r="F152" i="8" s="1" a="1"/>
  <c r="F152" i="8" s="1"/>
  <c r="B152" i="8" l="1"/>
  <c r="C152" i="8" s="1" a="1"/>
  <c r="C152" i="8" s="1"/>
  <c r="D152" i="8" s="1"/>
  <c r="A153" i="8"/>
  <c r="F153" i="8" s="1" a="1"/>
  <c r="F153" i="8" s="1"/>
  <c r="B153" i="8" l="1"/>
  <c r="C153" i="8" s="1" a="1"/>
  <c r="C153" i="8" s="1"/>
  <c r="D153" i="8" s="1"/>
  <c r="A154" i="8"/>
  <c r="F154" i="8" s="1" a="1"/>
  <c r="F154" i="8" s="1"/>
  <c r="B154" i="8" l="1"/>
  <c r="C154" i="8" s="1" a="1"/>
  <c r="C154" i="8" s="1"/>
  <c r="D154" i="8" s="1"/>
  <c r="A155" i="8"/>
  <c r="F155" i="8" s="1" a="1"/>
  <c r="F155" i="8" s="1"/>
  <c r="B155" i="8" l="1"/>
  <c r="C155" i="8" s="1" a="1"/>
  <c r="C155" i="8" s="1"/>
  <c r="D155" i="8" s="1"/>
  <c r="A156" i="8"/>
  <c r="F156" i="8" s="1" a="1"/>
  <c r="F156" i="8" s="1"/>
  <c r="B156" i="8" l="1"/>
  <c r="C156" i="8" s="1" a="1"/>
  <c r="C156" i="8" s="1"/>
  <c r="D156" i="8" s="1"/>
  <c r="A157" i="8"/>
  <c r="F157" i="8" s="1" a="1"/>
  <c r="F157" i="8" s="1"/>
  <c r="B157" i="8" l="1"/>
  <c r="C157" i="8" s="1" a="1"/>
  <c r="C157" i="8" s="1"/>
  <c r="D157" i="8" s="1"/>
  <c r="A158" i="8"/>
  <c r="F158" i="8" s="1" a="1"/>
  <c r="F158" i="8" s="1"/>
  <c r="B158" i="8" l="1"/>
  <c r="C158" i="8" s="1" a="1"/>
  <c r="C158" i="8" s="1"/>
  <c r="D158" i="8" s="1"/>
  <c r="A159" i="8"/>
  <c r="F159" i="8" s="1" a="1"/>
  <c r="F159" i="8" s="1"/>
  <c r="B159" i="8" l="1"/>
  <c r="C159" i="8" s="1" a="1"/>
  <c r="C159" i="8" s="1"/>
  <c r="D159" i="8" s="1"/>
  <c r="A160" i="8"/>
  <c r="F160" i="8" s="1" a="1"/>
  <c r="F160" i="8" s="1"/>
  <c r="B160" i="8" l="1"/>
  <c r="C160" i="8" s="1" a="1"/>
  <c r="C160" i="8" s="1"/>
  <c r="D160" i="8" s="1"/>
  <c r="A161" i="8"/>
  <c r="F161" i="8" s="1" a="1"/>
  <c r="F161" i="8" s="1"/>
  <c r="B161" i="8" l="1"/>
  <c r="C161" i="8" s="1" a="1"/>
  <c r="C161" i="8" s="1"/>
  <c r="D161" i="8" s="1"/>
  <c r="A162" i="8"/>
  <c r="F162" i="8" s="1" a="1"/>
  <c r="F162" i="8" s="1"/>
  <c r="B162" i="8" l="1"/>
  <c r="C162" i="8" s="1" a="1"/>
  <c r="C162" i="8" s="1"/>
  <c r="D162" i="8" s="1"/>
  <c r="A163" i="8"/>
  <c r="F163" i="8" s="1" a="1"/>
  <c r="F163" i="8" s="1"/>
  <c r="B163" i="8" l="1"/>
  <c r="C163" i="8" s="1" a="1"/>
  <c r="C163" i="8" s="1"/>
  <c r="D163" i="8" s="1"/>
  <c r="A164" i="8"/>
  <c r="F164" i="8" s="1" a="1"/>
  <c r="F164" i="8" s="1"/>
  <c r="B164" i="8" l="1"/>
  <c r="C164" i="8" s="1" a="1"/>
  <c r="C164" i="8" s="1"/>
  <c r="D164" i="8" s="1"/>
  <c r="A165" i="8"/>
  <c r="F165" i="8" s="1" a="1"/>
  <c r="F165" i="8" s="1"/>
  <c r="B165" i="8" l="1"/>
  <c r="C165" i="8" s="1" a="1"/>
  <c r="C165" i="8" s="1"/>
  <c r="D165" i="8" s="1"/>
  <c r="A166" i="8"/>
  <c r="F166" i="8" s="1" a="1"/>
  <c r="F166" i="8" s="1"/>
  <c r="B166" i="8" l="1"/>
  <c r="C166" i="8" s="1" a="1"/>
  <c r="C166" i="8" s="1"/>
  <c r="D166" i="8" s="1"/>
  <c r="A167" i="8"/>
  <c r="F167" i="8" s="1" a="1"/>
  <c r="F167" i="8" s="1"/>
  <c r="B167" i="8" l="1"/>
  <c r="C167" i="8" s="1" a="1"/>
  <c r="C167" i="8" s="1"/>
  <c r="D167" i="8" s="1"/>
  <c r="A168" i="8"/>
  <c r="F168" i="8" s="1" a="1"/>
  <c r="F168" i="8" s="1"/>
  <c r="B168" i="8" l="1"/>
  <c r="C168" i="8" s="1" a="1"/>
  <c r="C168" i="8" s="1"/>
  <c r="D168" i="8" s="1"/>
  <c r="A169" i="8"/>
  <c r="F169" i="8" s="1" a="1"/>
  <c r="F169" i="8" s="1"/>
  <c r="B169" i="8" l="1"/>
  <c r="C169" i="8" s="1" a="1"/>
  <c r="C169" i="8" s="1"/>
  <c r="D169" i="8" s="1"/>
  <c r="A170" i="8"/>
  <c r="F170" i="8" s="1" a="1"/>
  <c r="F170" i="8" s="1"/>
  <c r="B170" i="8" l="1"/>
  <c r="C170" i="8" s="1" a="1"/>
  <c r="C170" i="8" s="1"/>
  <c r="D170" i="8" s="1"/>
  <c r="A171" i="8"/>
  <c r="F171" i="8" s="1" a="1"/>
  <c r="F171" i="8" s="1"/>
  <c r="B171" i="8" l="1"/>
  <c r="C171" i="8" s="1" a="1"/>
  <c r="C171" i="8" s="1"/>
  <c r="D171" i="8" s="1"/>
  <c r="A172" i="8"/>
  <c r="F172" i="8" s="1" a="1"/>
  <c r="F172" i="8" s="1"/>
  <c r="B172" i="8" l="1"/>
  <c r="C172" i="8" s="1" a="1"/>
  <c r="C172" i="8" s="1"/>
  <c r="D172" i="8" s="1"/>
  <c r="A173" i="8"/>
  <c r="F173" i="8" s="1" a="1"/>
  <c r="F173" i="8" s="1"/>
  <c r="B173" i="8" l="1"/>
  <c r="C173" i="8" s="1" a="1"/>
  <c r="C173" i="8" s="1"/>
  <c r="D173" i="8" s="1"/>
  <c r="A174" i="8"/>
  <c r="F174" i="8" s="1" a="1"/>
  <c r="F174" i="8" s="1"/>
  <c r="B174" i="8" l="1"/>
  <c r="C174" i="8" s="1" a="1"/>
  <c r="C174" i="8" s="1"/>
  <c r="D174" i="8" s="1"/>
  <c r="A175" i="8"/>
  <c r="F175" i="8" s="1" a="1"/>
  <c r="F175" i="8" s="1"/>
  <c r="B175" i="8" l="1"/>
  <c r="C175" i="8" s="1" a="1"/>
  <c r="C175" i="8" s="1"/>
  <c r="D175" i="8" s="1"/>
  <c r="A176" i="8"/>
  <c r="F176" i="8" s="1" a="1"/>
  <c r="F176" i="8" s="1"/>
  <c r="B176" i="8" l="1"/>
  <c r="C176" i="8" s="1" a="1"/>
  <c r="C176" i="8" s="1"/>
  <c r="D176" i="8" s="1"/>
  <c r="A177" i="8"/>
  <c r="F177" i="8" s="1" a="1"/>
  <c r="F177" i="8" s="1"/>
  <c r="B177" i="8" l="1"/>
  <c r="C177" i="8" s="1" a="1"/>
  <c r="C177" i="8" s="1"/>
  <c r="D177" i="8" s="1"/>
  <c r="A178" i="8"/>
  <c r="F178" i="8" s="1" a="1"/>
  <c r="F178" i="8" s="1"/>
  <c r="B178" i="8" l="1"/>
  <c r="C178" i="8" s="1" a="1"/>
  <c r="C178" i="8" s="1"/>
  <c r="D178" i="8" s="1"/>
  <c r="A179" i="8"/>
  <c r="F179" i="8" s="1" a="1"/>
  <c r="F179" i="8" s="1"/>
  <c r="B179" i="8" l="1"/>
  <c r="C179" i="8" s="1" a="1"/>
  <c r="C179" i="8" s="1"/>
  <c r="D179" i="8" s="1"/>
  <c r="A180" i="8"/>
  <c r="F180" i="8" s="1" a="1"/>
  <c r="F180" i="8" s="1"/>
  <c r="B180" i="8" l="1"/>
  <c r="C180" i="8" s="1" a="1"/>
  <c r="C180" i="8" s="1"/>
  <c r="D180" i="8" s="1"/>
  <c r="A181" i="8"/>
  <c r="F181" i="8" s="1" a="1"/>
  <c r="F181" i="8" s="1"/>
  <c r="B181" i="8" l="1"/>
  <c r="C181" i="8" s="1" a="1"/>
  <c r="C181" i="8" s="1"/>
  <c r="D181" i="8" s="1"/>
  <c r="A182" i="8"/>
  <c r="F182" i="8" s="1" a="1"/>
  <c r="F182" i="8" s="1"/>
  <c r="B182" i="8" l="1"/>
  <c r="C182" i="8" s="1" a="1"/>
  <c r="C182" i="8" s="1"/>
  <c r="D182" i="8" s="1"/>
  <c r="A183" i="8"/>
  <c r="F183" i="8" s="1" a="1"/>
  <c r="F183" i="8" s="1"/>
  <c r="B183" i="8" l="1"/>
  <c r="C183" i="8" s="1" a="1"/>
  <c r="C183" i="8" s="1"/>
  <c r="D183" i="8" s="1"/>
  <c r="A184" i="8"/>
  <c r="F184" i="8" s="1" a="1"/>
  <c r="F184" i="8" s="1"/>
  <c r="B184" i="8" l="1"/>
  <c r="C184" i="8" s="1" a="1"/>
  <c r="C184" i="8" s="1"/>
  <c r="D184" i="8" s="1"/>
  <c r="A185" i="8"/>
  <c r="F185" i="8" s="1" a="1"/>
  <c r="F185" i="8" s="1"/>
  <c r="B185" i="8" l="1"/>
  <c r="C185" i="8" s="1" a="1"/>
  <c r="C185" i="8" s="1"/>
  <c r="D185" i="8" s="1"/>
  <c r="A186" i="8"/>
  <c r="F186" i="8" s="1" a="1"/>
  <c r="F186" i="8" s="1"/>
  <c r="B186" i="8" l="1"/>
  <c r="C186" i="8" s="1" a="1"/>
  <c r="C186" i="8" s="1"/>
  <c r="D186" i="8" s="1"/>
  <c r="A187" i="8"/>
  <c r="F187" i="8" s="1" a="1"/>
  <c r="F187" i="8" s="1"/>
  <c r="B187" i="8" l="1"/>
  <c r="C187" i="8" s="1" a="1"/>
  <c r="C187" i="8" s="1"/>
  <c r="D187" i="8" s="1"/>
  <c r="A188" i="8"/>
  <c r="F188" i="8" s="1" a="1"/>
  <c r="F188" i="8" s="1"/>
  <c r="B188" i="8" l="1"/>
  <c r="C188" i="8" s="1" a="1"/>
  <c r="C188" i="8" s="1"/>
  <c r="D188" i="8" s="1"/>
  <c r="A189" i="8"/>
  <c r="F189" i="8" s="1" a="1"/>
  <c r="F189" i="8" s="1"/>
  <c r="B189" i="8" l="1"/>
  <c r="C189" i="8" s="1" a="1"/>
  <c r="C189" i="8" s="1"/>
  <c r="D189" i="8" s="1"/>
  <c r="A190" i="8"/>
  <c r="F190" i="8" s="1" a="1"/>
  <c r="F190" i="8" s="1"/>
  <c r="B190" i="8" l="1"/>
  <c r="C190" i="8" s="1" a="1"/>
  <c r="C190" i="8" s="1"/>
  <c r="D190" i="8" s="1"/>
  <c r="A191" i="8"/>
  <c r="F191" i="8" s="1" a="1"/>
  <c r="F191" i="8" s="1"/>
  <c r="B191" i="8" l="1"/>
  <c r="C191" i="8" s="1" a="1"/>
  <c r="C191" i="8" s="1"/>
  <c r="D191" i="8" s="1"/>
  <c r="A192" i="8"/>
  <c r="F192" i="8" s="1" a="1"/>
  <c r="F192" i="8" s="1"/>
  <c r="B192" i="8" l="1"/>
  <c r="C192" i="8" s="1" a="1"/>
  <c r="C192" i="8" s="1"/>
  <c r="D192" i="8" s="1"/>
  <c r="A193" i="8"/>
  <c r="F193" i="8" s="1" a="1"/>
  <c r="F193" i="8" s="1"/>
  <c r="B193" i="8" l="1"/>
  <c r="C193" i="8" s="1" a="1"/>
  <c r="C193" i="8" s="1"/>
  <c r="D193" i="8" s="1"/>
  <c r="A194" i="8"/>
  <c r="F194" i="8" s="1" a="1"/>
  <c r="F194" i="8" s="1"/>
  <c r="B194" i="8" l="1"/>
  <c r="C194" i="8" s="1" a="1"/>
  <c r="C194" i="8" s="1"/>
  <c r="D194" i="8" s="1"/>
  <c r="A195" i="8"/>
  <c r="F195" i="8" s="1" a="1"/>
  <c r="F195" i="8" s="1"/>
  <c r="B195" i="8" l="1"/>
  <c r="C195" i="8" s="1" a="1"/>
  <c r="C195" i="8" s="1"/>
  <c r="D195" i="8" s="1"/>
  <c r="A196" i="8"/>
  <c r="F196" i="8" s="1" a="1"/>
  <c r="F196" i="8" s="1"/>
  <c r="B196" i="8" l="1"/>
  <c r="C196" i="8" s="1" a="1"/>
  <c r="C196" i="8" s="1"/>
  <c r="D196" i="8" s="1"/>
  <c r="A197" i="8"/>
  <c r="F197" i="8" s="1" a="1"/>
  <c r="F197" i="8" s="1"/>
  <c r="B197" i="8" l="1"/>
  <c r="C197" i="8" s="1" a="1"/>
  <c r="C197" i="8" s="1"/>
  <c r="D197" i="8" s="1"/>
  <c r="A198" i="8"/>
  <c r="F198" i="8" s="1" a="1"/>
  <c r="F198" i="8" s="1"/>
  <c r="B198" i="8" l="1"/>
  <c r="C198" i="8" s="1" a="1"/>
  <c r="C198" i="8" s="1"/>
  <c r="D198" i="8" s="1"/>
  <c r="A199" i="8"/>
  <c r="F199" i="8" s="1" a="1"/>
  <c r="F199" i="8" s="1"/>
  <c r="B199" i="8" l="1"/>
  <c r="C199" i="8" s="1" a="1"/>
  <c r="C199" i="8" s="1"/>
  <c r="D199" i="8" s="1"/>
  <c r="A200" i="8"/>
  <c r="F200" i="8" s="1" a="1"/>
  <c r="F200" i="8" s="1"/>
  <c r="B200" i="8" l="1"/>
  <c r="C200" i="8" s="1" a="1"/>
  <c r="C200" i="8" s="1"/>
  <c r="D200" i="8" s="1"/>
  <c r="A201" i="8"/>
  <c r="F201" i="8" s="1" a="1"/>
  <c r="F201" i="8" s="1"/>
  <c r="B201" i="8" l="1"/>
  <c r="C201" i="8" s="1" a="1"/>
  <c r="C201" i="8" s="1"/>
  <c r="D201" i="8" s="1"/>
  <c r="A202" i="8"/>
  <c r="F202" i="8" s="1" a="1"/>
  <c r="F202" i="8" s="1"/>
  <c r="B202" i="8" l="1"/>
  <c r="C202" i="8" s="1" a="1"/>
  <c r="C202" i="8" s="1"/>
  <c r="D202" i="8" s="1"/>
  <c r="A203" i="8"/>
  <c r="F203" i="8" s="1" a="1"/>
  <c r="F203" i="8" s="1"/>
  <c r="B203" i="8" l="1"/>
  <c r="C203" i="8" s="1" a="1"/>
  <c r="C203" i="8" s="1"/>
  <c r="D203" i="8" s="1"/>
  <c r="A204" i="8"/>
  <c r="F204" i="8" s="1" a="1"/>
  <c r="F204" i="8" s="1"/>
  <c r="B204" i="8" l="1"/>
  <c r="C204" i="8" s="1" a="1"/>
  <c r="C204" i="8" s="1"/>
  <c r="D204" i="8" s="1"/>
  <c r="A205" i="8"/>
  <c r="F205" i="8" s="1" a="1"/>
  <c r="F205" i="8" s="1"/>
  <c r="B205" i="8" l="1"/>
  <c r="C205" i="8" s="1" a="1"/>
  <c r="C205" i="8" s="1"/>
  <c r="D205" i="8" s="1"/>
  <c r="A206" i="8"/>
  <c r="F206" i="8" s="1" a="1"/>
  <c r="F206" i="8" s="1"/>
  <c r="B206" i="8" l="1"/>
  <c r="C206" i="8" s="1" a="1"/>
  <c r="C206" i="8" s="1"/>
  <c r="D206" i="8" s="1"/>
  <c r="A207" i="8"/>
  <c r="F207" i="8" s="1" a="1"/>
  <c r="F207" i="8" s="1"/>
  <c r="B207" i="8" l="1"/>
  <c r="C207" i="8" s="1" a="1"/>
  <c r="C207" i="8" s="1"/>
  <c r="D207" i="8" s="1"/>
  <c r="A208" i="8"/>
  <c r="F208" i="8" s="1" a="1"/>
  <c r="F208" i="8" s="1"/>
  <c r="B208" i="8" l="1"/>
  <c r="C208" i="8" s="1" a="1"/>
  <c r="C208" i="8" s="1"/>
  <c r="D208" i="8" s="1"/>
  <c r="A209" i="8"/>
  <c r="F209" i="8" s="1" a="1"/>
  <c r="F209" i="8" s="1"/>
  <c r="B209" i="8" l="1"/>
  <c r="C209" i="8" s="1" a="1"/>
  <c r="C209" i="8" s="1"/>
  <c r="D209" i="8" s="1"/>
  <c r="A210" i="8"/>
  <c r="F210" i="8" s="1" a="1"/>
  <c r="F210" i="8" s="1"/>
  <c r="B210" i="8" l="1"/>
  <c r="C210" i="8" s="1" a="1"/>
  <c r="C210" i="8" s="1"/>
  <c r="D210" i="8" s="1"/>
  <c r="A211" i="8"/>
  <c r="F211" i="8" s="1" a="1"/>
  <c r="F211" i="8" s="1"/>
  <c r="B211" i="8" l="1"/>
  <c r="C211" i="8" s="1" a="1"/>
  <c r="C211" i="8" s="1"/>
  <c r="D211" i="8" s="1"/>
  <c r="A212" i="8"/>
  <c r="F212" i="8" s="1" a="1"/>
  <c r="F212" i="8" s="1"/>
  <c r="B212" i="8" l="1"/>
  <c r="C212" i="8" s="1" a="1"/>
  <c r="C212" i="8" s="1"/>
  <c r="D212" i="8" s="1"/>
  <c r="A213" i="8"/>
  <c r="F213" i="8" s="1" a="1"/>
  <c r="F213" i="8" s="1"/>
  <c r="B213" i="8" l="1"/>
  <c r="C213" i="8" s="1" a="1"/>
  <c r="C213" i="8" s="1"/>
  <c r="D213" i="8" s="1"/>
  <c r="A214" i="8"/>
  <c r="F214" i="8" s="1" a="1"/>
  <c r="F214" i="8" s="1"/>
  <c r="B214" i="8" l="1"/>
  <c r="C214" i="8" s="1" a="1"/>
  <c r="C214" i="8" s="1"/>
  <c r="D214" i="8" s="1"/>
  <c r="A215" i="8"/>
  <c r="F215" i="8" s="1" a="1"/>
  <c r="F215" i="8" s="1"/>
  <c r="B215" i="8" l="1"/>
  <c r="C215" i="8" s="1" a="1"/>
  <c r="C215" i="8" s="1"/>
  <c r="D215" i="8" s="1"/>
  <c r="A216" i="8"/>
  <c r="F216" i="8" s="1" a="1"/>
  <c r="F216" i="8" s="1"/>
  <c r="B216" i="8" l="1"/>
  <c r="C216" i="8" s="1" a="1"/>
  <c r="C216" i="8" s="1"/>
  <c r="D216" i="8" s="1"/>
  <c r="A217" i="8"/>
  <c r="F217" i="8" s="1" a="1"/>
  <c r="F217" i="8" s="1"/>
  <c r="B217" i="8" l="1"/>
  <c r="C217" i="8" s="1" a="1"/>
  <c r="C217" i="8" s="1"/>
  <c r="D217" i="8" s="1"/>
  <c r="A218" i="8"/>
  <c r="F218" i="8" s="1" a="1"/>
  <c r="F218" i="8" s="1"/>
  <c r="B218" i="8" l="1"/>
  <c r="C218" i="8" s="1" a="1"/>
  <c r="C218" i="8" s="1"/>
  <c r="D218" i="8" s="1"/>
  <c r="A219" i="8"/>
  <c r="F219" i="8" s="1" a="1"/>
  <c r="F219" i="8" s="1"/>
  <c r="B219" i="8" l="1"/>
  <c r="C219" i="8" s="1" a="1"/>
  <c r="C219" i="8" s="1"/>
  <c r="D219" i="8" s="1"/>
  <c r="A220" i="8"/>
  <c r="F220" i="8" s="1" a="1"/>
  <c r="F220" i="8" s="1"/>
  <c r="B220" i="8" l="1"/>
  <c r="C220" i="8" s="1" a="1"/>
  <c r="C220" i="8" s="1"/>
  <c r="D220" i="8" s="1"/>
  <c r="A221" i="8"/>
  <c r="F221" i="8" s="1" a="1"/>
  <c r="F221" i="8" s="1"/>
  <c r="B221" i="8" l="1"/>
  <c r="C221" i="8" s="1" a="1"/>
  <c r="C221" i="8" s="1"/>
  <c r="D221" i="8" s="1"/>
  <c r="A222" i="8"/>
  <c r="F222" i="8" s="1" a="1"/>
  <c r="F222" i="8" s="1"/>
  <c r="B222" i="8" l="1"/>
  <c r="C222" i="8" s="1" a="1"/>
  <c r="C222" i="8" s="1"/>
  <c r="D222" i="8" s="1"/>
  <c r="A223" i="8"/>
  <c r="F223" i="8" s="1" a="1"/>
  <c r="F223" i="8" s="1"/>
  <c r="B223" i="8" l="1"/>
  <c r="C223" i="8" s="1" a="1"/>
  <c r="C223" i="8" s="1"/>
  <c r="D223" i="8" s="1"/>
  <c r="A224" i="8"/>
  <c r="F224" i="8" s="1" a="1"/>
  <c r="F224" i="8" s="1"/>
  <c r="B224" i="8" l="1"/>
  <c r="C224" i="8" s="1" a="1"/>
  <c r="C224" i="8" s="1"/>
  <c r="D224" i="8" s="1"/>
  <c r="A225" i="8"/>
  <c r="F225" i="8" s="1" a="1"/>
  <c r="F225" i="8" s="1"/>
  <c r="B225" i="8" l="1"/>
  <c r="C225" i="8" s="1" a="1"/>
  <c r="C225" i="8" s="1"/>
  <c r="D225" i="8" s="1"/>
  <c r="A226" i="8"/>
  <c r="F226" i="8" s="1" a="1"/>
  <c r="F226" i="8" s="1"/>
  <c r="B226" i="8" l="1"/>
  <c r="C226" i="8" s="1" a="1"/>
  <c r="C226" i="8" s="1"/>
  <c r="D226" i="8" s="1"/>
  <c r="A227" i="8"/>
  <c r="F227" i="8" s="1" a="1"/>
  <c r="F227" i="8" s="1"/>
  <c r="B227" i="8" l="1"/>
  <c r="C227" i="8" s="1" a="1"/>
  <c r="C227" i="8" s="1"/>
  <c r="D227" i="8" s="1"/>
  <c r="A228" i="8"/>
  <c r="F228" i="8" s="1" a="1"/>
  <c r="F228" i="8" s="1"/>
  <c r="B228" i="8" l="1"/>
  <c r="C228" i="8" s="1" a="1"/>
  <c r="C228" i="8" s="1"/>
  <c r="D228" i="8" s="1"/>
  <c r="A229" i="8"/>
  <c r="F229" i="8" s="1" a="1"/>
  <c r="F229" i="8" s="1"/>
  <c r="B229" i="8" l="1"/>
  <c r="C229" i="8" s="1" a="1"/>
  <c r="C229" i="8" s="1"/>
  <c r="D229" i="8" s="1"/>
  <c r="A230" i="8"/>
  <c r="F230" i="8" s="1" a="1"/>
  <c r="F230" i="8" s="1"/>
  <c r="B230" i="8" l="1"/>
  <c r="C230" i="8" s="1" a="1"/>
  <c r="C230" i="8" s="1"/>
  <c r="D230" i="8" s="1"/>
  <c r="A231" i="8"/>
  <c r="F231" i="8" s="1" a="1"/>
  <c r="F231" i="8" s="1"/>
  <c r="B231" i="8" l="1"/>
  <c r="C231" i="8" s="1" a="1"/>
  <c r="C231" i="8" s="1"/>
  <c r="D231" i="8" s="1"/>
  <c r="A232" i="8"/>
  <c r="F232" i="8" s="1" a="1"/>
  <c r="F232" i="8" s="1"/>
  <c r="B232" i="8" l="1"/>
  <c r="C232" i="8" s="1" a="1"/>
  <c r="C232" i="8" s="1"/>
  <c r="D232" i="8" s="1"/>
  <c r="A233" i="8"/>
  <c r="F233" i="8" s="1" a="1"/>
  <c r="F233" i="8" s="1"/>
  <c r="B233" i="8" l="1"/>
  <c r="C233" i="8" s="1" a="1"/>
  <c r="C233" i="8" s="1"/>
  <c r="D233" i="8" s="1"/>
  <c r="A234" i="8"/>
  <c r="F234" i="8" s="1" a="1"/>
  <c r="F234" i="8" s="1"/>
  <c r="B234" i="8" l="1"/>
  <c r="C234" i="8" s="1" a="1"/>
  <c r="C234" i="8" s="1"/>
  <c r="D234" i="8" s="1"/>
  <c r="A235" i="8"/>
  <c r="F235" i="8" s="1" a="1"/>
  <c r="F235" i="8" s="1"/>
  <c r="B235" i="8" l="1"/>
  <c r="C235" i="8" s="1" a="1"/>
  <c r="C235" i="8" s="1"/>
  <c r="D235" i="8" s="1"/>
  <c r="A236" i="8"/>
  <c r="F236" i="8" s="1" a="1"/>
  <c r="F236" i="8" s="1"/>
  <c r="B236" i="8" l="1"/>
  <c r="C236" i="8" s="1" a="1"/>
  <c r="C236" i="8" s="1"/>
  <c r="D236" i="8" s="1"/>
  <c r="A237" i="8"/>
  <c r="F237" i="8" s="1" a="1"/>
  <c r="F237" i="8" s="1"/>
  <c r="B237" i="8" l="1"/>
  <c r="C237" i="8" s="1" a="1"/>
  <c r="C237" i="8" s="1"/>
  <c r="D237" i="8" s="1"/>
  <c r="A238" i="8"/>
  <c r="F238" i="8" s="1" a="1"/>
  <c r="F238" i="8" s="1"/>
  <c r="B238" i="8" l="1"/>
  <c r="C238" i="8" s="1" a="1"/>
  <c r="C238" i="8" s="1"/>
  <c r="D238" i="8" s="1"/>
  <c r="A239" i="8"/>
  <c r="F239" i="8" s="1" a="1"/>
  <c r="F239" i="8" s="1"/>
  <c r="B239" i="8" l="1"/>
  <c r="C239" i="8" s="1" a="1"/>
  <c r="C239" i="8" s="1"/>
  <c r="D239" i="8" s="1"/>
  <c r="A240" i="8"/>
  <c r="F240" i="8" s="1" a="1"/>
  <c r="F240" i="8" s="1"/>
  <c r="B240" i="8" l="1"/>
  <c r="C240" i="8" s="1" a="1"/>
  <c r="C240" i="8" s="1"/>
  <c r="D240" i="8" s="1"/>
  <c r="A241" i="8"/>
  <c r="F241" i="8" s="1" a="1"/>
  <c r="F241" i="8" s="1"/>
  <c r="B241" i="8" l="1"/>
  <c r="C241" i="8" s="1" a="1"/>
  <c r="C241" i="8" s="1"/>
  <c r="D241" i="8" s="1"/>
  <c r="A242" i="8"/>
  <c r="F242" i="8" s="1" a="1"/>
  <c r="F242" i="8" s="1"/>
  <c r="B242" i="8" l="1"/>
  <c r="C242" i="8" s="1" a="1"/>
  <c r="C242" i="8" s="1"/>
  <c r="D242" i="8" s="1"/>
  <c r="A243" i="8"/>
  <c r="F243" i="8" s="1" a="1"/>
  <c r="F243" i="8" s="1"/>
  <c r="B243" i="8" l="1"/>
  <c r="C243" i="8" s="1" a="1"/>
  <c r="C243" i="8" s="1"/>
  <c r="D243" i="8" s="1"/>
  <c r="A244" i="8"/>
  <c r="F244" i="8" s="1" a="1"/>
  <c r="F244" i="8" s="1"/>
  <c r="B244" i="8" l="1"/>
  <c r="C244" i="8" s="1" a="1"/>
  <c r="C244" i="8" s="1"/>
  <c r="D244" i="8" s="1"/>
  <c r="A245" i="8"/>
  <c r="F245" i="8" s="1" a="1"/>
  <c r="F245" i="8" s="1"/>
  <c r="B245" i="8" l="1"/>
  <c r="C245" i="8" s="1" a="1"/>
  <c r="C245" i="8" s="1"/>
  <c r="D245" i="8" s="1"/>
  <c r="A246" i="8"/>
  <c r="F246" i="8" s="1" a="1"/>
  <c r="F246" i="8" s="1"/>
  <c r="B246" i="8" l="1"/>
  <c r="C246" i="8" s="1" a="1"/>
  <c r="C246" i="8" s="1"/>
  <c r="D246" i="8" s="1"/>
  <c r="A247" i="8"/>
  <c r="F247" i="8" s="1" a="1"/>
  <c r="F247" i="8" s="1"/>
  <c r="B247" i="8" l="1"/>
  <c r="C247" i="8" s="1" a="1"/>
  <c r="C247" i="8" s="1"/>
  <c r="D247" i="8" s="1"/>
  <c r="A248" i="8"/>
  <c r="F248" i="8" s="1" a="1"/>
  <c r="F248" i="8" s="1"/>
  <c r="B248" i="8" l="1"/>
  <c r="C248" i="8" s="1" a="1"/>
  <c r="C248" i="8" s="1"/>
  <c r="D248" i="8" s="1"/>
  <c r="A249" i="8"/>
  <c r="F249" i="8" s="1" a="1"/>
  <c r="F249" i="8" s="1"/>
  <c r="B249" i="8" l="1"/>
  <c r="C249" i="8" s="1" a="1"/>
  <c r="C249" i="8" s="1"/>
  <c r="D249" i="8" s="1"/>
  <c r="A250" i="8"/>
  <c r="F250" i="8" s="1" a="1"/>
  <c r="F250" i="8" s="1"/>
  <c r="B250" i="8" l="1"/>
  <c r="C250" i="8" s="1" a="1"/>
  <c r="C250" i="8" s="1"/>
  <c r="D250" i="8" s="1"/>
  <c r="A251" i="8"/>
  <c r="F251" i="8" s="1" a="1"/>
  <c r="F251" i="8" s="1"/>
  <c r="B251" i="8" l="1"/>
  <c r="C251" i="8" s="1" a="1"/>
  <c r="C251" i="8" s="1"/>
  <c r="D251" i="8" s="1"/>
  <c r="A252" i="8"/>
  <c r="F252" i="8" s="1" a="1"/>
  <c r="F252" i="8" s="1"/>
  <c r="B252" i="8" l="1"/>
  <c r="C252" i="8" s="1" a="1"/>
  <c r="C252" i="8" s="1"/>
  <c r="D252" i="8" s="1"/>
  <c r="A253" i="8"/>
  <c r="F253" i="8" s="1" a="1"/>
  <c r="F253" i="8" s="1"/>
  <c r="B253" i="8" l="1"/>
  <c r="C253" i="8" s="1" a="1"/>
  <c r="C253" i="8" s="1"/>
  <c r="D253" i="8" s="1"/>
  <c r="A254" i="8"/>
  <c r="F254" i="8" s="1" a="1"/>
  <c r="F254" i="8" s="1"/>
  <c r="B254" i="8" l="1"/>
  <c r="C254" i="8" s="1" a="1"/>
  <c r="C254" i="8" s="1"/>
  <c r="D254" i="8" s="1"/>
  <c r="A255" i="8"/>
  <c r="F255" i="8" s="1" a="1"/>
  <c r="F255" i="8" s="1"/>
  <c r="B255" i="8" l="1"/>
  <c r="C255" i="8" s="1" a="1"/>
  <c r="C255" i="8" s="1"/>
  <c r="D255" i="8" s="1"/>
  <c r="A256" i="8"/>
  <c r="F256" i="8" s="1" a="1"/>
  <c r="F256" i="8" s="1"/>
  <c r="B256" i="8" l="1"/>
  <c r="C256" i="8" s="1" a="1"/>
  <c r="C256" i="8" s="1"/>
  <c r="D256" i="8" s="1"/>
  <c r="A257" i="8"/>
  <c r="F257" i="8" s="1" a="1"/>
  <c r="F257" i="8" s="1"/>
  <c r="B257" i="8" l="1"/>
  <c r="C257" i="8" s="1" a="1"/>
  <c r="C257" i="8" s="1"/>
  <c r="D257" i="8" s="1"/>
  <c r="A258" i="8"/>
  <c r="F258" i="8" s="1" a="1"/>
  <c r="F258" i="8" s="1"/>
  <c r="B258" i="8" l="1"/>
  <c r="C258" i="8" s="1" a="1"/>
  <c r="C258" i="8" s="1"/>
  <c r="D258" i="8" s="1"/>
  <c r="A259" i="8"/>
  <c r="F259" i="8" s="1" a="1"/>
  <c r="F259" i="8" s="1"/>
  <c r="B259" i="8" l="1"/>
  <c r="C259" i="8" s="1" a="1"/>
  <c r="C259" i="8" s="1"/>
  <c r="D259" i="8" s="1"/>
  <c r="A260" i="8"/>
  <c r="F260" i="8" s="1" a="1"/>
  <c r="F260" i="8" s="1"/>
  <c r="B260" i="8" l="1"/>
  <c r="C260" i="8" s="1" a="1"/>
  <c r="C260" i="8" s="1"/>
  <c r="D260" i="8" s="1"/>
  <c r="A261" i="8"/>
  <c r="F261" i="8" s="1" a="1"/>
  <c r="F261" i="8" s="1"/>
  <c r="B261" i="8" l="1"/>
  <c r="C261" i="8" s="1" a="1"/>
  <c r="C261" i="8" s="1"/>
  <c r="D261" i="8" s="1"/>
  <c r="A262" i="8"/>
  <c r="F262" i="8" s="1" a="1"/>
  <c r="F262" i="8" s="1"/>
  <c r="B262" i="8" l="1"/>
  <c r="C262" i="8" s="1" a="1"/>
  <c r="C262" i="8" s="1"/>
  <c r="D262" i="8" s="1"/>
  <c r="A263" i="8"/>
  <c r="F263" i="8" s="1" a="1"/>
  <c r="F263" i="8" s="1"/>
  <c r="B263" i="8" l="1"/>
  <c r="C263" i="8" s="1" a="1"/>
  <c r="C263" i="8" s="1"/>
  <c r="D263" i="8" s="1"/>
  <c r="A264" i="8"/>
  <c r="F264" i="8" s="1" a="1"/>
  <c r="F264" i="8" s="1"/>
  <c r="B264" i="8" l="1"/>
  <c r="C264" i="8" s="1" a="1"/>
  <c r="C264" i="8" s="1"/>
  <c r="D264" i="8" s="1"/>
  <c r="A265" i="8"/>
  <c r="F265" i="8" s="1" a="1"/>
  <c r="F265" i="8" s="1"/>
  <c r="B265" i="8" l="1"/>
  <c r="C265" i="8" s="1" a="1"/>
  <c r="C265" i="8" s="1"/>
  <c r="D265" i="8" s="1"/>
  <c r="A266" i="8"/>
  <c r="F266" i="8" s="1" a="1"/>
  <c r="F266" i="8" s="1"/>
  <c r="B266" i="8" l="1"/>
  <c r="C266" i="8" s="1" a="1"/>
  <c r="C266" i="8" s="1"/>
  <c r="D266" i="8" s="1"/>
  <c r="A267" i="8"/>
  <c r="F267" i="8" s="1" a="1"/>
  <c r="F267" i="8" s="1"/>
  <c r="B267" i="8" l="1"/>
  <c r="C267" i="8" s="1" a="1"/>
  <c r="C267" i="8" s="1"/>
  <c r="D267" i="8" s="1"/>
  <c r="A268" i="8"/>
  <c r="F268" i="8" s="1" a="1"/>
  <c r="F268" i="8" s="1"/>
  <c r="B268" i="8" l="1"/>
  <c r="C268" i="8" s="1" a="1"/>
  <c r="C268" i="8" s="1"/>
  <c r="D268" i="8" s="1"/>
  <c r="A269" i="8"/>
  <c r="F269" i="8" s="1" a="1"/>
  <c r="F269" i="8" s="1"/>
  <c r="B269" i="8" l="1"/>
  <c r="C269" i="8" s="1" a="1"/>
  <c r="C269" i="8" s="1"/>
  <c r="D269" i="8" s="1"/>
  <c r="A270" i="8"/>
  <c r="F270" i="8" s="1" a="1"/>
  <c r="F270" i="8" s="1"/>
  <c r="B270" i="8" l="1"/>
  <c r="C270" i="8" s="1" a="1"/>
  <c r="C270" i="8" s="1"/>
  <c r="D270" i="8" s="1"/>
  <c r="A271" i="8"/>
  <c r="F271" i="8" s="1" a="1"/>
  <c r="F271" i="8" s="1"/>
  <c r="B271" i="8" l="1"/>
  <c r="C271" i="8" s="1" a="1"/>
  <c r="C271" i="8" s="1"/>
  <c r="D271" i="8" s="1"/>
  <c r="A272" i="8"/>
  <c r="F272" i="8" s="1" a="1"/>
  <c r="F272" i="8" s="1"/>
  <c r="B272" i="8" l="1"/>
  <c r="C272" i="8" s="1" a="1"/>
  <c r="C272" i="8" s="1"/>
  <c r="D272" i="8" s="1"/>
  <c r="A273" i="8"/>
  <c r="F273" i="8" s="1" a="1"/>
  <c r="F273" i="8" s="1"/>
  <c r="B273" i="8" l="1"/>
  <c r="C273" i="8" s="1" a="1"/>
  <c r="C273" i="8" s="1"/>
  <c r="D273" i="8" s="1"/>
  <c r="A274" i="8"/>
  <c r="F274" i="8" s="1" a="1"/>
  <c r="F274" i="8" s="1"/>
  <c r="B274" i="8" l="1"/>
  <c r="C274" i="8" s="1" a="1"/>
  <c r="C274" i="8" s="1"/>
  <c r="D274" i="8" s="1"/>
  <c r="A275" i="8"/>
  <c r="F275" i="8" s="1" a="1"/>
  <c r="F275" i="8" s="1"/>
  <c r="B275" i="8" l="1"/>
  <c r="C275" i="8" s="1" a="1"/>
  <c r="C275" i="8" s="1"/>
  <c r="D275" i="8" s="1"/>
  <c r="A276" i="8"/>
  <c r="F276" i="8" s="1" a="1"/>
  <c r="F276" i="8" s="1"/>
  <c r="B276" i="8" l="1"/>
  <c r="C276" i="8" s="1" a="1"/>
  <c r="C276" i="8" s="1"/>
  <c r="D276" i="8" s="1"/>
  <c r="A277" i="8"/>
  <c r="F277" i="8" s="1" a="1"/>
  <c r="F277" i="8" s="1"/>
  <c r="B277" i="8" l="1"/>
  <c r="C277" i="8" s="1" a="1"/>
  <c r="C277" i="8" s="1"/>
  <c r="D277" i="8" s="1"/>
  <c r="A278" i="8"/>
  <c r="F278" i="8" s="1" a="1"/>
  <c r="F278" i="8" s="1"/>
  <c r="B278" i="8" l="1"/>
  <c r="C278" i="8" s="1" a="1"/>
  <c r="C278" i="8" s="1"/>
  <c r="D278" i="8" s="1"/>
  <c r="A279" i="8"/>
  <c r="F279" i="8" s="1" a="1"/>
  <c r="F279" i="8" s="1"/>
  <c r="B279" i="8" l="1"/>
  <c r="C279" i="8" s="1" a="1"/>
  <c r="C279" i="8" s="1"/>
  <c r="D279" i="8" s="1"/>
  <c r="A280" i="8"/>
  <c r="F280" i="8" s="1" a="1"/>
  <c r="F280" i="8" s="1"/>
  <c r="B280" i="8" l="1"/>
  <c r="C280" i="8" s="1" a="1"/>
  <c r="C280" i="8" s="1"/>
  <c r="D280" i="8" s="1"/>
  <c r="A281" i="8"/>
  <c r="F281" i="8" s="1" a="1"/>
  <c r="F281" i="8" s="1"/>
  <c r="B281" i="8" l="1"/>
  <c r="C281" i="8" s="1" a="1"/>
  <c r="C281" i="8" s="1"/>
  <c r="D281" i="8" s="1"/>
  <c r="A282" i="8"/>
  <c r="F282" i="8" s="1" a="1"/>
  <c r="F282" i="8" s="1"/>
  <c r="B282" i="8" l="1"/>
  <c r="C282" i="8" s="1" a="1"/>
  <c r="C282" i="8" s="1"/>
  <c r="D282" i="8" s="1"/>
  <c r="A283" i="8"/>
  <c r="F283" i="8" s="1" a="1"/>
  <c r="F283" i="8" s="1"/>
  <c r="B283" i="8" l="1"/>
  <c r="C283" i="8" s="1" a="1"/>
  <c r="C283" i="8" s="1"/>
  <c r="D283" i="8" s="1"/>
  <c r="A284" i="8"/>
  <c r="F284" i="8" s="1" a="1"/>
  <c r="F284" i="8" s="1"/>
  <c r="B284" i="8" l="1"/>
  <c r="C284" i="8" s="1" a="1"/>
  <c r="C284" i="8" s="1"/>
  <c r="D284" i="8" s="1"/>
  <c r="A285" i="8"/>
  <c r="F285" i="8" s="1" a="1"/>
  <c r="F285" i="8" s="1"/>
  <c r="B285" i="8" l="1"/>
  <c r="C285" i="8" s="1" a="1"/>
  <c r="C285" i="8" s="1"/>
  <c r="D285" i="8" s="1"/>
  <c r="A286" i="8"/>
  <c r="F286" i="8" s="1" a="1"/>
  <c r="F286" i="8" s="1"/>
  <c r="B286" i="8" l="1"/>
  <c r="C286" i="8" s="1" a="1"/>
  <c r="C286" i="8" s="1"/>
  <c r="D286" i="8" s="1"/>
  <c r="A287" i="8"/>
  <c r="F287" i="8" s="1" a="1"/>
  <c r="F287" i="8" s="1"/>
  <c r="B287" i="8" l="1"/>
  <c r="C287" i="8" s="1" a="1"/>
  <c r="C287" i="8" s="1"/>
  <c r="D287" i="8" s="1"/>
  <c r="A288" i="8"/>
  <c r="F288" i="8" s="1" a="1"/>
  <c r="F288" i="8" s="1"/>
  <c r="B288" i="8" l="1"/>
  <c r="C288" i="8" s="1" a="1"/>
  <c r="C288" i="8" s="1"/>
  <c r="D288" i="8" s="1"/>
  <c r="A289" i="8"/>
  <c r="F289" i="8" s="1" a="1"/>
  <c r="F289" i="8" s="1"/>
  <c r="B289" i="8" l="1"/>
  <c r="C289" i="8" s="1" a="1"/>
  <c r="C289" i="8" s="1"/>
  <c r="D289" i="8" s="1"/>
  <c r="A290" i="8"/>
  <c r="F290" i="8" s="1" a="1"/>
  <c r="F290" i="8" s="1"/>
  <c r="B290" i="8" l="1"/>
  <c r="C290" i="8" s="1" a="1"/>
  <c r="C290" i="8" s="1"/>
  <c r="D290" i="8" s="1"/>
  <c r="A291" i="8"/>
  <c r="F291" i="8" s="1" a="1"/>
  <c r="F291" i="8" s="1"/>
  <c r="B291" i="8" l="1"/>
  <c r="C291" i="8" s="1" a="1"/>
  <c r="C291" i="8" s="1"/>
  <c r="D291" i="8" s="1"/>
  <c r="A292" i="8"/>
  <c r="F292" i="8" s="1" a="1"/>
  <c r="F292" i="8" s="1"/>
  <c r="B292" i="8" l="1"/>
  <c r="C292" i="8" s="1" a="1"/>
  <c r="C292" i="8" s="1"/>
  <c r="D292" i="8" s="1"/>
  <c r="A293" i="8"/>
  <c r="F293" i="8" s="1" a="1"/>
  <c r="F293" i="8" s="1"/>
  <c r="B293" i="8" l="1"/>
  <c r="C293" i="8" s="1" a="1"/>
  <c r="C293" i="8" s="1"/>
  <c r="D293" i="8" s="1"/>
  <c r="A294" i="8"/>
  <c r="F294" i="8" s="1" a="1"/>
  <c r="F294" i="8" s="1"/>
  <c r="B294" i="8" l="1"/>
  <c r="C294" i="8" s="1" a="1"/>
  <c r="C294" i="8" s="1"/>
  <c r="D294" i="8" s="1"/>
  <c r="A295" i="8"/>
  <c r="F295" i="8" s="1" a="1"/>
  <c r="F295" i="8" s="1"/>
  <c r="B295" i="8" l="1"/>
  <c r="C295" i="8" s="1" a="1"/>
  <c r="C295" i="8" s="1"/>
  <c r="D295" i="8" s="1"/>
  <c r="A296" i="8"/>
  <c r="F296" i="8" s="1" a="1"/>
  <c r="F296" i="8" s="1"/>
  <c r="B296" i="8" l="1"/>
  <c r="C296" i="8" s="1" a="1"/>
  <c r="C296" i="8" s="1"/>
  <c r="D296" i="8" s="1"/>
  <c r="A297" i="8"/>
  <c r="F297" i="8" s="1" a="1"/>
  <c r="F297" i="8" s="1"/>
  <c r="B297" i="8" l="1"/>
  <c r="C297" i="8" s="1" a="1"/>
  <c r="C297" i="8" s="1"/>
  <c r="D297" i="8" s="1"/>
  <c r="A298" i="8"/>
  <c r="F298" i="8" s="1" a="1"/>
  <c r="F298" i="8" s="1"/>
  <c r="B298" i="8" l="1"/>
  <c r="C298" i="8" s="1" a="1"/>
  <c r="C298" i="8" s="1"/>
  <c r="D298" i="8" s="1"/>
  <c r="A299" i="8"/>
  <c r="F299" i="8" s="1" a="1"/>
  <c r="F299" i="8" s="1"/>
  <c r="B299" i="8" l="1"/>
  <c r="C299" i="8" s="1" a="1"/>
  <c r="C299" i="8" s="1"/>
  <c r="D299" i="8" s="1"/>
  <c r="A300" i="8"/>
  <c r="F300" i="8" s="1" a="1"/>
  <c r="F300" i="8" s="1"/>
  <c r="B300" i="8" l="1"/>
  <c r="C300" i="8" s="1" a="1"/>
  <c r="C300" i="8" s="1"/>
  <c r="D300" i="8" s="1"/>
  <c r="A301" i="8"/>
  <c r="F301" i="8" s="1" a="1"/>
  <c r="F301" i="8" s="1"/>
  <c r="B301" i="8" l="1"/>
  <c r="C301" i="8" s="1" a="1"/>
  <c r="C301" i="8" s="1"/>
  <c r="D301" i="8" s="1"/>
  <c r="A302" i="8"/>
  <c r="F302" i="8" s="1" a="1"/>
  <c r="F302" i="8" s="1"/>
  <c r="B302" i="8" l="1"/>
  <c r="C302" i="8" s="1" a="1"/>
  <c r="C302" i="8" s="1"/>
  <c r="D302" i="8" s="1"/>
  <c r="A303" i="8"/>
  <c r="F303" i="8" s="1" a="1"/>
  <c r="F303" i="8" s="1"/>
  <c r="B303" i="8" l="1"/>
  <c r="C303" i="8" s="1" a="1"/>
  <c r="C303" i="8" s="1"/>
  <c r="D303" i="8" s="1"/>
  <c r="A304" i="8"/>
  <c r="F304" i="8" s="1" a="1"/>
  <c r="F304" i="8" s="1"/>
  <c r="B304" i="8" l="1"/>
  <c r="C304" i="8" s="1" a="1"/>
  <c r="C304" i="8" s="1"/>
  <c r="D304" i="8" s="1"/>
  <c r="A305" i="8"/>
  <c r="F305" i="8" s="1" a="1"/>
  <c r="F305" i="8" s="1"/>
  <c r="B305" i="8" l="1"/>
  <c r="C305" i="8" s="1" a="1"/>
  <c r="C305" i="8" s="1"/>
  <c r="D305" i="8" s="1"/>
  <c r="A306" i="8"/>
  <c r="F306" i="8" s="1" a="1"/>
  <c r="F306" i="8" s="1"/>
  <c r="B306" i="8" l="1"/>
  <c r="C306" i="8" s="1" a="1"/>
  <c r="C306" i="8" s="1"/>
  <c r="D306" i="8" s="1"/>
  <c r="A307" i="8"/>
  <c r="F307" i="8" s="1" a="1"/>
  <c r="F307" i="8" s="1"/>
  <c r="B307" i="8" l="1"/>
  <c r="C307" i="8" s="1" a="1"/>
  <c r="C307" i="8" s="1"/>
  <c r="D307" i="8" s="1"/>
  <c r="A308" i="8"/>
  <c r="F308" i="8" s="1" a="1"/>
  <c r="F308" i="8" s="1"/>
  <c r="B308" i="8" l="1"/>
  <c r="C308" i="8" s="1" a="1"/>
  <c r="C308" i="8" s="1"/>
  <c r="D308" i="8" s="1"/>
  <c r="A309" i="8"/>
  <c r="F309" i="8" s="1" a="1"/>
  <c r="F309" i="8" s="1"/>
  <c r="B309" i="8" l="1"/>
  <c r="C309" i="8" s="1" a="1"/>
  <c r="C309" i="8" s="1"/>
  <c r="D309" i="8" s="1"/>
  <c r="A310" i="8"/>
  <c r="F310" i="8" s="1" a="1"/>
  <c r="F310" i="8" s="1"/>
  <c r="B310" i="8" l="1"/>
  <c r="C310" i="8" s="1" a="1"/>
  <c r="C310" i="8" s="1"/>
  <c r="D310" i="8" s="1"/>
  <c r="A311" i="8"/>
  <c r="F311" i="8" s="1" a="1"/>
  <c r="F311" i="8" s="1"/>
  <c r="B311" i="8" l="1"/>
  <c r="C311" i="8" s="1" a="1"/>
  <c r="C311" i="8" s="1"/>
  <c r="D311" i="8" s="1"/>
  <c r="A312" i="8"/>
  <c r="F312" i="8" s="1" a="1"/>
  <c r="F312" i="8" s="1"/>
  <c r="B312" i="8" l="1"/>
  <c r="C312" i="8" s="1" a="1"/>
  <c r="C312" i="8" s="1"/>
  <c r="D312" i="8" s="1"/>
  <c r="A313" i="8"/>
  <c r="F313" i="8" s="1" a="1"/>
  <c r="F313" i="8" s="1"/>
  <c r="B313" i="8" l="1"/>
  <c r="C313" i="8" s="1" a="1"/>
  <c r="C313" i="8" s="1"/>
  <c r="D313" i="8" s="1"/>
  <c r="A314" i="8"/>
  <c r="F314" i="8" s="1" a="1"/>
  <c r="F314" i="8" s="1"/>
  <c r="B314" i="8" l="1"/>
  <c r="C314" i="8" s="1" a="1"/>
  <c r="C314" i="8" s="1"/>
  <c r="D314" i="8" s="1"/>
  <c r="A315" i="8"/>
  <c r="F315" i="8" s="1" a="1"/>
  <c r="F315" i="8" s="1"/>
  <c r="B315" i="8" l="1"/>
  <c r="C315" i="8" s="1" a="1"/>
  <c r="C315" i="8" s="1"/>
  <c r="D315" i="8" s="1"/>
  <c r="A316" i="8"/>
  <c r="F316" i="8" s="1" a="1"/>
  <c r="F316" i="8" s="1"/>
  <c r="B316" i="8" l="1"/>
  <c r="C316" i="8" s="1" a="1"/>
  <c r="C316" i="8" s="1"/>
  <c r="D316" i="8" s="1"/>
  <c r="A317" i="8"/>
  <c r="F317" i="8" s="1" a="1"/>
  <c r="F317" i="8" s="1"/>
  <c r="B317" i="8" l="1"/>
  <c r="C317" i="8" s="1" a="1"/>
  <c r="C317" i="8" s="1"/>
  <c r="D317" i="8" s="1"/>
  <c r="A318" i="8"/>
  <c r="F318" i="8" s="1" a="1"/>
  <c r="F318" i="8" s="1"/>
  <c r="B318" i="8" l="1"/>
  <c r="C318" i="8" s="1" a="1"/>
  <c r="C318" i="8" s="1"/>
  <c r="D318" i="8" s="1"/>
  <c r="A319" i="8"/>
  <c r="F319" i="8" s="1" a="1"/>
  <c r="F319" i="8" s="1"/>
  <c r="B319" i="8" l="1"/>
  <c r="C319" i="8" s="1" a="1"/>
  <c r="C319" i="8" s="1"/>
  <c r="D319" i="8" s="1"/>
  <c r="A320" i="8"/>
  <c r="F320" i="8" s="1" a="1"/>
  <c r="F320" i="8" s="1"/>
  <c r="B320" i="8" l="1"/>
  <c r="C320" i="8" s="1" a="1"/>
  <c r="C320" i="8" s="1"/>
  <c r="D320" i="8" s="1"/>
  <c r="A321" i="8"/>
  <c r="F321" i="8" s="1" a="1"/>
  <c r="F321" i="8" s="1"/>
  <c r="B321" i="8" l="1"/>
  <c r="C321" i="8" s="1" a="1"/>
  <c r="C321" i="8" s="1"/>
  <c r="D321" i="8" s="1"/>
  <c r="A322" i="8"/>
  <c r="F322" i="8" s="1" a="1"/>
  <c r="F322" i="8" s="1"/>
  <c r="B322" i="8" l="1"/>
  <c r="C322" i="8" s="1" a="1"/>
  <c r="C322" i="8" s="1"/>
  <c r="D322" i="8" s="1"/>
  <c r="A323" i="8"/>
  <c r="F323" i="8" s="1" a="1"/>
  <c r="F323" i="8" s="1"/>
  <c r="B323" i="8" l="1"/>
  <c r="C323" i="8" s="1" a="1"/>
  <c r="C323" i="8" s="1"/>
  <c r="D323" i="8" s="1"/>
  <c r="A324" i="8"/>
  <c r="F324" i="8" s="1" a="1"/>
  <c r="F324" i="8" s="1"/>
  <c r="B324" i="8" l="1"/>
  <c r="C324" i="8" s="1" a="1"/>
  <c r="C324" i="8" s="1"/>
  <c r="D324" i="8" s="1"/>
  <c r="A325" i="8"/>
  <c r="F325" i="8" s="1" a="1"/>
  <c r="F325" i="8" s="1"/>
  <c r="B325" i="8" l="1"/>
  <c r="C325" i="8" s="1" a="1"/>
  <c r="C325" i="8" s="1"/>
  <c r="D325" i="8" s="1"/>
  <c r="A326" i="8"/>
  <c r="F326" i="8" s="1" a="1"/>
  <c r="F326" i="8" s="1"/>
  <c r="B326" i="8" l="1"/>
  <c r="C326" i="8" s="1" a="1"/>
  <c r="C326" i="8" s="1"/>
  <c r="D326" i="8" s="1"/>
  <c r="A327" i="8"/>
  <c r="F327" i="8" s="1" a="1"/>
  <c r="F327" i="8" s="1"/>
  <c r="B327" i="8" l="1"/>
  <c r="C327" i="8" s="1" a="1"/>
  <c r="C327" i="8" s="1"/>
  <c r="D327" i="8" s="1"/>
  <c r="A328" i="8"/>
  <c r="F328" i="8" s="1" a="1"/>
  <c r="F328" i="8" s="1"/>
  <c r="B328" i="8" l="1"/>
  <c r="C328" i="8" s="1" a="1"/>
  <c r="C328" i="8" s="1"/>
  <c r="D328" i="8" s="1"/>
  <c r="A329" i="8"/>
  <c r="F329" i="8" s="1" a="1"/>
  <c r="F329" i="8" s="1"/>
  <c r="B329" i="8" l="1"/>
  <c r="C329" i="8" s="1" a="1"/>
  <c r="C329" i="8" s="1"/>
  <c r="D329" i="8" s="1"/>
  <c r="A330" i="8"/>
  <c r="F330" i="8" s="1" a="1"/>
  <c r="F330" i="8" s="1"/>
  <c r="B330" i="8" l="1"/>
  <c r="C330" i="8" s="1" a="1"/>
  <c r="C330" i="8" s="1"/>
  <c r="D330" i="8" s="1"/>
  <c r="A331" i="8"/>
  <c r="F331" i="8" s="1" a="1"/>
  <c r="F331" i="8" s="1"/>
  <c r="B331" i="8" l="1"/>
  <c r="C331" i="8" s="1" a="1"/>
  <c r="C331" i="8" s="1"/>
  <c r="D331" i="8" s="1"/>
  <c r="A332" i="8"/>
  <c r="F332" i="8" s="1" a="1"/>
  <c r="F332" i="8" s="1"/>
  <c r="B332" i="8" l="1"/>
  <c r="C332" i="8" s="1" a="1"/>
  <c r="C332" i="8" s="1"/>
  <c r="D332" i="8" s="1"/>
  <c r="A333" i="8"/>
  <c r="F333" i="8" s="1" a="1"/>
  <c r="F333" i="8" s="1"/>
  <c r="B333" i="8" l="1"/>
  <c r="C333" i="8" s="1" a="1"/>
  <c r="C333" i="8" s="1"/>
  <c r="D333" i="8" s="1"/>
  <c r="A334" i="8"/>
  <c r="F334" i="8" s="1" a="1"/>
  <c r="F334" i="8" s="1"/>
  <c r="B334" i="8" l="1"/>
  <c r="C334" i="8" s="1" a="1"/>
  <c r="C334" i="8" s="1"/>
  <c r="D334" i="8" s="1"/>
  <c r="A335" i="8"/>
  <c r="F335" i="8" s="1" a="1"/>
  <c r="F335" i="8" s="1"/>
  <c r="B335" i="8" l="1"/>
  <c r="C335" i="8" s="1" a="1"/>
  <c r="C335" i="8" s="1"/>
  <c r="D335" i="8" s="1"/>
  <c r="A336" i="8"/>
  <c r="F336" i="8" s="1" a="1"/>
  <c r="F336" i="8" s="1"/>
  <c r="B336" i="8" l="1"/>
  <c r="C336" i="8" s="1" a="1"/>
  <c r="C336" i="8" s="1"/>
  <c r="D336" i="8" s="1"/>
  <c r="A337" i="8"/>
  <c r="F337" i="8" s="1" a="1"/>
  <c r="F337" i="8" s="1"/>
  <c r="B337" i="8" l="1"/>
  <c r="C337" i="8" s="1" a="1"/>
  <c r="C337" i="8" s="1"/>
  <c r="D337" i="8" s="1"/>
  <c r="A338" i="8"/>
  <c r="F338" i="8" s="1" a="1"/>
  <c r="F338" i="8" s="1"/>
  <c r="B338" i="8" l="1"/>
  <c r="C338" i="8" s="1" a="1"/>
  <c r="C338" i="8" s="1"/>
  <c r="D338" i="8" s="1"/>
  <c r="A339" i="8"/>
  <c r="F339" i="8" s="1" a="1"/>
  <c r="F339" i="8" s="1"/>
  <c r="B339" i="8" l="1"/>
  <c r="C339" i="8" s="1" a="1"/>
  <c r="C339" i="8" s="1"/>
  <c r="D339" i="8" s="1"/>
  <c r="A340" i="8"/>
  <c r="F340" i="8" s="1" a="1"/>
  <c r="F340" i="8" s="1"/>
  <c r="B340" i="8" l="1"/>
  <c r="C340" i="8" s="1" a="1"/>
  <c r="C340" i="8" s="1"/>
  <c r="D340" i="8" s="1"/>
  <c r="A341" i="8"/>
  <c r="F341" i="8" s="1" a="1"/>
  <c r="F341" i="8" s="1"/>
  <c r="B341" i="8" l="1"/>
  <c r="C341" i="8" s="1" a="1"/>
  <c r="C341" i="8" s="1"/>
  <c r="D341" i="8" s="1"/>
  <c r="A342" i="8"/>
  <c r="F342" i="8" s="1" a="1"/>
  <c r="F342" i="8" s="1"/>
  <c r="B342" i="8" l="1"/>
  <c r="C342" i="8" s="1" a="1"/>
  <c r="C342" i="8" s="1"/>
  <c r="D342" i="8" s="1"/>
  <c r="A343" i="8"/>
  <c r="F343" i="8" s="1" a="1"/>
  <c r="F343" i="8" s="1"/>
  <c r="B343" i="8" l="1"/>
  <c r="C343" i="8" s="1" a="1"/>
  <c r="C343" i="8" s="1"/>
  <c r="D343" i="8" s="1"/>
  <c r="A344" i="8"/>
  <c r="F344" i="8" s="1" a="1"/>
  <c r="F344" i="8" s="1"/>
  <c r="B344" i="8" l="1"/>
  <c r="C344" i="8" s="1" a="1"/>
  <c r="C344" i="8" s="1"/>
  <c r="D344" i="8" s="1"/>
  <c r="A345" i="8"/>
  <c r="F345" i="8" s="1" a="1"/>
  <c r="F345" i="8" s="1"/>
  <c r="B345" i="8" l="1"/>
  <c r="C345" i="8" s="1" a="1"/>
  <c r="C345" i="8" s="1"/>
  <c r="D345" i="8" s="1"/>
  <c r="A346" i="8"/>
  <c r="F346" i="8" s="1" a="1"/>
  <c r="F346" i="8" s="1"/>
  <c r="B346" i="8" l="1"/>
  <c r="C346" i="8" s="1" a="1"/>
  <c r="C346" i="8" s="1"/>
  <c r="D346" i="8" s="1"/>
  <c r="A347" i="8"/>
  <c r="F347" i="8" s="1" a="1"/>
  <c r="F347" i="8" s="1"/>
  <c r="B347" i="8" l="1"/>
  <c r="C347" i="8" s="1" a="1"/>
  <c r="C347" i="8" s="1"/>
  <c r="D347" i="8" s="1"/>
  <c r="A348" i="8"/>
  <c r="F348" i="8" s="1" a="1"/>
  <c r="F348" i="8" s="1"/>
  <c r="B348" i="8" l="1"/>
  <c r="C348" i="8" s="1" a="1"/>
  <c r="C348" i="8" s="1"/>
  <c r="D348" i="8" s="1"/>
  <c r="A349" i="8"/>
  <c r="F349" i="8" s="1" a="1"/>
  <c r="F349" i="8" s="1"/>
  <c r="B349" i="8" l="1"/>
  <c r="C349" i="8" s="1" a="1"/>
  <c r="C349" i="8" s="1"/>
  <c r="D349" i="8" s="1"/>
  <c r="A350" i="8"/>
  <c r="F350" i="8" s="1" a="1"/>
  <c r="F350" i="8" s="1"/>
  <c r="B350" i="8" l="1"/>
  <c r="C350" i="8" s="1" a="1"/>
  <c r="C350" i="8" s="1"/>
  <c r="D350" i="8" s="1"/>
  <c r="A351" i="8"/>
  <c r="F351" i="8" s="1" a="1"/>
  <c r="F351" i="8" s="1"/>
  <c r="B351" i="8" l="1"/>
  <c r="C351" i="8" s="1" a="1"/>
  <c r="C351" i="8" s="1"/>
  <c r="D351" i="8" s="1"/>
  <c r="A352" i="8"/>
  <c r="F352" i="8" s="1" a="1"/>
  <c r="F352" i="8" s="1"/>
  <c r="B352" i="8" l="1"/>
  <c r="C352" i="8" s="1" a="1"/>
  <c r="C352" i="8" s="1"/>
  <c r="D352" i="8" s="1"/>
  <c r="A353" i="8"/>
  <c r="F353" i="8" s="1" a="1"/>
  <c r="F353" i="8" s="1"/>
  <c r="B353" i="8" l="1"/>
  <c r="C353" i="8" s="1" a="1"/>
  <c r="C353" i="8" s="1"/>
  <c r="D353" i="8" s="1"/>
  <c r="A354" i="8"/>
  <c r="F354" i="8" s="1" a="1"/>
  <c r="F354" i="8" s="1"/>
  <c r="B354" i="8" l="1"/>
  <c r="C354" i="8" s="1" a="1"/>
  <c r="C354" i="8" s="1"/>
  <c r="D354" i="8" s="1"/>
  <c r="A355" i="8"/>
  <c r="F355" i="8" s="1" a="1"/>
  <c r="F355" i="8" s="1"/>
  <c r="B355" i="8" l="1"/>
  <c r="C355" i="8" s="1" a="1"/>
  <c r="C355" i="8" s="1"/>
  <c r="D355" i="8" s="1"/>
  <c r="A356" i="8"/>
  <c r="F356" i="8" s="1" a="1"/>
  <c r="F356" i="8" s="1"/>
  <c r="B356" i="8" l="1"/>
  <c r="C356" i="8" s="1" a="1"/>
  <c r="C356" i="8" s="1"/>
  <c r="D356" i="8" s="1"/>
  <c r="A357" i="8"/>
  <c r="F357" i="8" s="1" a="1"/>
  <c r="F357" i="8" s="1"/>
  <c r="B357" i="8" l="1"/>
  <c r="C357" i="8" s="1" a="1"/>
  <c r="C357" i="8" s="1"/>
  <c r="D357" i="8" s="1"/>
  <c r="A358" i="8"/>
  <c r="F358" i="8" s="1" a="1"/>
  <c r="F358" i="8" s="1"/>
  <c r="B358" i="8" l="1"/>
  <c r="C358" i="8" s="1" a="1"/>
  <c r="C358" i="8" s="1"/>
  <c r="D358" i="8" s="1"/>
  <c r="A359" i="8"/>
  <c r="F359" i="8" s="1" a="1"/>
  <c r="F359" i="8" s="1"/>
  <c r="B359" i="8" l="1"/>
  <c r="C359" i="8" s="1" a="1"/>
  <c r="C359" i="8" s="1"/>
  <c r="D359" i="8" s="1"/>
  <c r="A360" i="8"/>
  <c r="F360" i="8" s="1" a="1"/>
  <c r="F360" i="8" s="1"/>
  <c r="B360" i="8" l="1"/>
  <c r="C360" i="8" s="1" a="1"/>
  <c r="C360" i="8" s="1"/>
  <c r="D360" i="8" s="1"/>
  <c r="A361" i="8"/>
  <c r="F361" i="8" s="1" a="1"/>
  <c r="F361" i="8" s="1"/>
  <c r="B361" i="8" l="1"/>
  <c r="C361" i="8" s="1" a="1"/>
  <c r="C361" i="8" s="1"/>
  <c r="D361" i="8" s="1"/>
  <c r="A362" i="8"/>
  <c r="F362" i="8" s="1" a="1"/>
  <c r="F362" i="8" s="1"/>
  <c r="B362" i="8" l="1"/>
  <c r="C362" i="8" s="1" a="1"/>
  <c r="C362" i="8" s="1"/>
  <c r="D362" i="8" s="1"/>
  <c r="A363" i="8"/>
  <c r="F363" i="8" s="1" a="1"/>
  <c r="F363" i="8" s="1"/>
  <c r="B363" i="8" l="1"/>
  <c r="C363" i="8" s="1" a="1"/>
  <c r="C363" i="8" s="1"/>
  <c r="D363" i="8" s="1"/>
  <c r="A364" i="8"/>
  <c r="F364" i="8" s="1" a="1"/>
  <c r="F364" i="8" s="1"/>
  <c r="B364" i="8" l="1"/>
  <c r="C364" i="8" s="1" a="1"/>
  <c r="C364" i="8" s="1"/>
  <c r="D364" i="8" s="1"/>
  <c r="A365" i="8"/>
  <c r="F365" i="8" s="1" a="1"/>
  <c r="F365" i="8" s="1"/>
  <c r="B365" i="8" l="1"/>
  <c r="C365" i="8" s="1" a="1"/>
  <c r="C365" i="8" s="1"/>
  <c r="D365" i="8" s="1"/>
  <c r="A366" i="8"/>
  <c r="F366" i="8" s="1" a="1"/>
  <c r="F366" i="8" s="1"/>
  <c r="B366" i="8" l="1"/>
  <c r="C366" i="8" s="1" a="1"/>
  <c r="C366" i="8" s="1"/>
  <c r="D366" i="8" s="1"/>
  <c r="A367" i="8"/>
  <c r="F367" i="8" s="1" a="1"/>
  <c r="F367" i="8" s="1"/>
  <c r="B367" i="8" l="1"/>
  <c r="C367" i="8" s="1" a="1"/>
  <c r="C367" i="8" s="1"/>
  <c r="D367" i="8" s="1"/>
  <c r="A368" i="8"/>
  <c r="F368" i="8" s="1" a="1"/>
  <c r="F368" i="8" s="1"/>
  <c r="B368" i="8" l="1"/>
  <c r="C368" i="8" s="1" a="1"/>
  <c r="C368" i="8" s="1"/>
  <c r="D368" i="8" s="1"/>
  <c r="A369" i="8"/>
  <c r="F369" i="8" s="1" a="1"/>
  <c r="F369" i="8" s="1"/>
  <c r="B369" i="8" l="1"/>
  <c r="C369" i="8" s="1" a="1"/>
  <c r="C369" i="8" s="1"/>
  <c r="D369" i="8" s="1"/>
  <c r="A370" i="8"/>
  <c r="F370" i="8" s="1" a="1"/>
  <c r="F370" i="8" s="1"/>
  <c r="B370" i="8" l="1"/>
  <c r="C370" i="8" s="1" a="1"/>
  <c r="C370" i="8" s="1"/>
  <c r="D370" i="8" s="1"/>
  <c r="A371" i="8"/>
  <c r="F371" i="8" s="1" a="1"/>
  <c r="F371" i="8" s="1"/>
  <c r="B371" i="8" l="1"/>
  <c r="C371" i="8" s="1" a="1"/>
  <c r="C371" i="8" s="1"/>
  <c r="D371" i="8" s="1"/>
  <c r="A372" i="8"/>
  <c r="F372" i="8" s="1" a="1"/>
  <c r="F372" i="8" s="1"/>
  <c r="B372" i="8" l="1"/>
  <c r="C372" i="8" s="1" a="1"/>
  <c r="C372" i="8" s="1"/>
  <c r="D372" i="8" s="1"/>
  <c r="A373" i="8"/>
  <c r="F373" i="8" s="1" a="1"/>
  <c r="F373" i="8" s="1"/>
  <c r="B373" i="8" l="1"/>
  <c r="C373" i="8" s="1" a="1"/>
  <c r="C373" i="8" s="1"/>
  <c r="D373" i="8" s="1"/>
  <c r="A374" i="8"/>
  <c r="F374" i="8" s="1" a="1"/>
  <c r="F374" i="8" s="1"/>
  <c r="B374" i="8" l="1"/>
  <c r="C374" i="8" s="1" a="1"/>
  <c r="C374" i="8" s="1"/>
  <c r="D374" i="8" s="1"/>
  <c r="A375" i="8"/>
  <c r="F375" i="8" s="1" a="1"/>
  <c r="F375" i="8" s="1"/>
  <c r="B375" i="8" l="1"/>
  <c r="C375" i="8" s="1" a="1"/>
  <c r="C375" i="8" s="1"/>
  <c r="D375" i="8" s="1"/>
  <c r="A376" i="8"/>
  <c r="F376" i="8" s="1" a="1"/>
  <c r="F376" i="8" s="1"/>
  <c r="B376" i="8" l="1"/>
  <c r="C376" i="8" s="1" a="1"/>
  <c r="C376" i="8" s="1"/>
  <c r="D376" i="8" s="1"/>
  <c r="A377" i="8"/>
  <c r="F377" i="8" s="1" a="1"/>
  <c r="F377" i="8" s="1"/>
  <c r="B377" i="8" l="1"/>
  <c r="C377" i="8" s="1" a="1"/>
  <c r="C377" i="8" s="1"/>
  <c r="D377" i="8" s="1"/>
  <c r="A378" i="8"/>
  <c r="F378" i="8" s="1" a="1"/>
  <c r="F378" i="8" s="1"/>
  <c r="B378" i="8" l="1"/>
  <c r="C378" i="8" s="1" a="1"/>
  <c r="C378" i="8" s="1"/>
  <c r="D378" i="8" s="1"/>
  <c r="A379" i="8"/>
  <c r="F379" i="8" s="1" a="1"/>
  <c r="F379" i="8" s="1"/>
  <c r="B379" i="8" l="1"/>
  <c r="C379" i="8" s="1" a="1"/>
  <c r="C379" i="8" s="1"/>
  <c r="D379" i="8" s="1"/>
  <c r="A380" i="8"/>
  <c r="F380" i="8" s="1" a="1"/>
  <c r="F380" i="8" s="1"/>
  <c r="B380" i="8" l="1"/>
  <c r="C380" i="8" s="1" a="1"/>
  <c r="C380" i="8" s="1"/>
  <c r="D380" i="8" s="1"/>
  <c r="A381" i="8"/>
  <c r="F381" i="8" s="1" a="1"/>
  <c r="F381" i="8" s="1"/>
  <c r="B381" i="8" l="1"/>
  <c r="C381" i="8" s="1" a="1"/>
  <c r="C381" i="8" s="1"/>
  <c r="D381" i="8" s="1"/>
  <c r="A382" i="8"/>
  <c r="F382" i="8" s="1" a="1"/>
  <c r="F382" i="8" s="1"/>
  <c r="B382" i="8" l="1"/>
  <c r="C382" i="8" s="1" a="1"/>
  <c r="C382" i="8" s="1"/>
  <c r="D382" i="8" s="1"/>
  <c r="A383" i="8"/>
  <c r="F383" i="8" s="1" a="1"/>
  <c r="F383" i="8" s="1"/>
  <c r="B383" i="8" l="1"/>
  <c r="C383" i="8" s="1" a="1"/>
  <c r="C383" i="8" s="1"/>
  <c r="D383" i="8" s="1"/>
  <c r="A384" i="8"/>
  <c r="F384" i="8" s="1" a="1"/>
  <c r="F384" i="8" s="1"/>
  <c r="B384" i="8" l="1"/>
  <c r="C384" i="8" s="1" a="1"/>
  <c r="C384" i="8" s="1"/>
  <c r="D384" i="8" s="1"/>
  <c r="A385" i="8"/>
  <c r="F385" i="8" s="1" a="1"/>
  <c r="F385" i="8" s="1"/>
  <c r="B385" i="8" l="1"/>
  <c r="C385" i="8" s="1" a="1"/>
  <c r="C385" i="8" s="1"/>
  <c r="D385" i="8" s="1"/>
  <c r="A386" i="8"/>
  <c r="F386" i="8" s="1" a="1"/>
  <c r="F386" i="8" s="1"/>
  <c r="B386" i="8" l="1"/>
  <c r="C386" i="8" s="1" a="1"/>
  <c r="C386" i="8" s="1"/>
  <c r="D386" i="8" s="1"/>
  <c r="A387" i="8"/>
  <c r="F387" i="8" s="1" a="1"/>
  <c r="F387" i="8" s="1"/>
  <c r="B387" i="8" l="1"/>
  <c r="C387" i="8" s="1" a="1"/>
  <c r="C387" i="8" s="1"/>
  <c r="D387" i="8" s="1"/>
  <c r="A388" i="8"/>
  <c r="F388" i="8" s="1" a="1"/>
  <c r="F388" i="8" s="1"/>
  <c r="B388" i="8" l="1"/>
  <c r="C388" i="8" s="1" a="1"/>
  <c r="C388" i="8" s="1"/>
  <c r="D388" i="8" s="1"/>
  <c r="A389" i="8"/>
  <c r="F389" i="8" s="1" a="1"/>
  <c r="F389" i="8" s="1"/>
  <c r="B389" i="8" l="1"/>
  <c r="C389" i="8" s="1" a="1"/>
  <c r="C389" i="8" s="1"/>
  <c r="D389" i="8" s="1"/>
  <c r="A390" i="8"/>
  <c r="F390" i="8" s="1" a="1"/>
  <c r="F390" i="8" s="1"/>
  <c r="B390" i="8" l="1"/>
  <c r="C390" i="8" s="1" a="1"/>
  <c r="C390" i="8" s="1"/>
  <c r="D390" i="8" s="1"/>
  <c r="A391" i="8"/>
  <c r="F391" i="8" s="1" a="1"/>
  <c r="F391" i="8" s="1"/>
  <c r="B391" i="8" l="1"/>
  <c r="C391" i="8" s="1" a="1"/>
  <c r="C391" i="8" s="1"/>
  <c r="D391" i="8" s="1"/>
  <c r="A392" i="8"/>
  <c r="F392" i="8" s="1" a="1"/>
  <c r="F392" i="8" s="1"/>
  <c r="B392" i="8" l="1"/>
  <c r="C392" i="8" s="1" a="1"/>
  <c r="C392" i="8" s="1"/>
  <c r="D392" i="8" s="1"/>
  <c r="A393" i="8"/>
  <c r="F393" i="8" s="1" a="1"/>
  <c r="F393" i="8" s="1"/>
  <c r="B393" i="8" l="1"/>
  <c r="C393" i="8" s="1" a="1"/>
  <c r="C393" i="8" s="1"/>
  <c r="D393" i="8" s="1"/>
  <c r="A394" i="8"/>
  <c r="F394" i="8" s="1" a="1"/>
  <c r="F394" i="8" s="1"/>
  <c r="B394" i="8" l="1"/>
  <c r="C394" i="8" s="1" a="1"/>
  <c r="C394" i="8" s="1"/>
  <c r="D394" i="8" s="1"/>
  <c r="A395" i="8"/>
  <c r="F395" i="8" s="1" a="1"/>
  <c r="F395" i="8" s="1"/>
  <c r="B395" i="8" l="1"/>
  <c r="C395" i="8" s="1" a="1"/>
  <c r="C395" i="8" s="1"/>
  <c r="D395" i="8" s="1"/>
  <c r="A396" i="8"/>
  <c r="F396" i="8" s="1" a="1"/>
  <c r="F396" i="8" s="1"/>
  <c r="B396" i="8" l="1"/>
  <c r="C396" i="8" s="1" a="1"/>
  <c r="C396" i="8" s="1"/>
  <c r="D396" i="8" s="1"/>
  <c r="A397" i="8"/>
  <c r="F397" i="8" s="1" a="1"/>
  <c r="F397" i="8" s="1"/>
  <c r="B397" i="8" l="1"/>
  <c r="C397" i="8" s="1" a="1"/>
  <c r="C397" i="8" s="1"/>
  <c r="D397" i="8" s="1"/>
  <c r="A398" i="8"/>
  <c r="F398" i="8" s="1" a="1"/>
  <c r="F398" i="8" s="1"/>
  <c r="B398" i="8" l="1"/>
  <c r="C398" i="8" s="1" a="1"/>
  <c r="C398" i="8" s="1"/>
  <c r="D398" i="8" s="1"/>
  <c r="A399" i="8"/>
  <c r="F399" i="8" s="1" a="1"/>
  <c r="F399" i="8" s="1"/>
  <c r="B399" i="8" l="1"/>
  <c r="C399" i="8" s="1" a="1"/>
  <c r="C399" i="8" s="1"/>
  <c r="D399" i="8" s="1"/>
  <c r="A400" i="8"/>
  <c r="F400" i="8" s="1" a="1"/>
  <c r="F400" i="8" s="1"/>
  <c r="B400" i="8" l="1"/>
  <c r="C400" i="8" s="1" a="1"/>
  <c r="C400" i="8" s="1"/>
  <c r="D400" i="8" s="1"/>
  <c r="A401" i="8"/>
  <c r="F401" i="8" s="1" a="1"/>
  <c r="F401" i="8" s="1"/>
  <c r="B401" i="8" l="1"/>
  <c r="C401" i="8" s="1" a="1"/>
  <c r="C401" i="8" s="1"/>
  <c r="D401" i="8" s="1"/>
  <c r="A402" i="8"/>
  <c r="F402" i="8" s="1" a="1"/>
  <c r="F402" i="8" s="1"/>
  <c r="B402" i="8" l="1"/>
  <c r="C402" i="8" s="1" a="1"/>
  <c r="C402" i="8" s="1"/>
  <c r="D402" i="8" s="1"/>
  <c r="A403" i="8"/>
  <c r="F403" i="8" s="1" a="1"/>
  <c r="F403" i="8" s="1"/>
  <c r="B403" i="8" l="1"/>
  <c r="C403" i="8" s="1" a="1"/>
  <c r="C403" i="8" s="1"/>
  <c r="D403" i="8" s="1"/>
  <c r="A404" i="8"/>
  <c r="F404" i="8" s="1" a="1"/>
  <c r="F404" i="8" s="1"/>
  <c r="B404" i="8" l="1"/>
  <c r="C404" i="8" s="1" a="1"/>
  <c r="C404" i="8" s="1"/>
  <c r="D404" i="8" s="1"/>
  <c r="A405" i="8"/>
  <c r="F405" i="8" s="1" a="1"/>
  <c r="F405" i="8" s="1"/>
  <c r="B405" i="8" l="1"/>
  <c r="C405" i="8" s="1" a="1"/>
  <c r="C405" i="8" s="1"/>
  <c r="D405" i="8" s="1"/>
  <c r="A406" i="8"/>
  <c r="F406" i="8" s="1" a="1"/>
  <c r="F406" i="8" s="1"/>
  <c r="B406" i="8" l="1"/>
  <c r="C406" i="8" s="1" a="1"/>
  <c r="C406" i="8" s="1"/>
  <c r="D406" i="8" s="1"/>
  <c r="A407" i="8"/>
  <c r="F407" i="8" s="1" a="1"/>
  <c r="F407" i="8" s="1"/>
  <c r="B407" i="8" l="1"/>
  <c r="C407" i="8" s="1" a="1"/>
  <c r="C407" i="8" s="1"/>
  <c r="D407" i="8" s="1"/>
  <c r="A408" i="8"/>
  <c r="F408" i="8" s="1" a="1"/>
  <c r="F408" i="8" s="1"/>
  <c r="B408" i="8" l="1"/>
  <c r="C408" i="8" s="1" a="1"/>
  <c r="C408" i="8" s="1"/>
  <c r="D408" i="8" s="1"/>
  <c r="A409" i="8"/>
  <c r="F409" i="8" s="1" a="1"/>
  <c r="F409" i="8" s="1"/>
  <c r="B409" i="8" l="1"/>
  <c r="C409" i="8" s="1" a="1"/>
  <c r="C409" i="8" s="1"/>
  <c r="D409" i="8" s="1"/>
  <c r="A410" i="8"/>
  <c r="F410" i="8" s="1" a="1"/>
  <c r="F410" i="8" s="1"/>
  <c r="B410" i="8" l="1"/>
  <c r="C410" i="8" s="1" a="1"/>
  <c r="C410" i="8" s="1"/>
  <c r="D410" i="8" s="1"/>
  <c r="A411" i="8"/>
  <c r="F411" i="8" s="1" a="1"/>
  <c r="F411" i="8" s="1"/>
  <c r="B411" i="8" l="1"/>
  <c r="C411" i="8" s="1" a="1"/>
  <c r="C411" i="8" s="1"/>
  <c r="D411" i="8" s="1"/>
  <c r="A412" i="8"/>
  <c r="F412" i="8" s="1" a="1"/>
  <c r="F412" i="8" s="1"/>
  <c r="B412" i="8" l="1"/>
  <c r="C412" i="8" s="1" a="1"/>
  <c r="C412" i="8" s="1"/>
  <c r="D412" i="8" s="1"/>
  <c r="A413" i="8"/>
  <c r="F413" i="8" s="1" a="1"/>
  <c r="F413" i="8" s="1"/>
  <c r="B413" i="8" l="1"/>
  <c r="C413" i="8" s="1" a="1"/>
  <c r="C413" i="8" s="1"/>
  <c r="D413" i="8" s="1"/>
  <c r="A414" i="8"/>
  <c r="F414" i="8" s="1" a="1"/>
  <c r="F414" i="8" s="1"/>
  <c r="B414" i="8" l="1"/>
  <c r="C414" i="8" s="1" a="1"/>
  <c r="C414" i="8" s="1"/>
  <c r="D414" i="8" s="1"/>
  <c r="A415" i="8"/>
  <c r="F415" i="8" s="1" a="1"/>
  <c r="F415" i="8" s="1"/>
  <c r="B415" i="8" l="1"/>
  <c r="C415" i="8" s="1" a="1"/>
  <c r="C415" i="8" s="1"/>
  <c r="D415" i="8" s="1"/>
  <c r="A416" i="8"/>
  <c r="F416" i="8" s="1" a="1"/>
  <c r="F416" i="8" s="1"/>
  <c r="B416" i="8" l="1"/>
  <c r="C416" i="8" s="1" a="1"/>
  <c r="C416" i="8" s="1"/>
  <c r="D416" i="8" s="1"/>
  <c r="A417" i="8"/>
  <c r="F417" i="8" s="1" a="1"/>
  <c r="F417" i="8" s="1"/>
  <c r="B417" i="8" l="1"/>
  <c r="C417" i="8" s="1" a="1"/>
  <c r="C417" i="8" s="1"/>
  <c r="D417" i="8" s="1"/>
  <c r="A418" i="8"/>
  <c r="F418" i="8" s="1" a="1"/>
  <c r="F418" i="8" s="1"/>
  <c r="B418" i="8" l="1"/>
  <c r="C418" i="8" s="1" a="1"/>
  <c r="C418" i="8" s="1"/>
  <c r="D418" i="8" s="1"/>
  <c r="A419" i="8"/>
  <c r="F419" i="8" s="1" a="1"/>
  <c r="F419" i="8" s="1"/>
  <c r="B419" i="8" l="1"/>
  <c r="C419" i="8" s="1" a="1"/>
  <c r="C419" i="8" s="1"/>
  <c r="D419" i="8" s="1"/>
  <c r="A420" i="8"/>
  <c r="F420" i="8" s="1" a="1"/>
  <c r="F420" i="8" s="1"/>
  <c r="B420" i="8" l="1"/>
  <c r="C420" i="8" s="1" a="1"/>
  <c r="C420" i="8" s="1"/>
  <c r="D420" i="8" s="1"/>
  <c r="A421" i="8"/>
  <c r="F421" i="8" s="1" a="1"/>
  <c r="F421" i="8" s="1"/>
  <c r="B421" i="8" l="1"/>
  <c r="C421" i="8" s="1" a="1"/>
  <c r="C421" i="8" s="1"/>
  <c r="D421" i="8" s="1"/>
  <c r="A422" i="8"/>
  <c r="F422" i="8" s="1" a="1"/>
  <c r="F422" i="8" s="1"/>
  <c r="B422" i="8" l="1"/>
  <c r="C422" i="8" s="1" a="1"/>
  <c r="C422" i="8" s="1"/>
  <c r="D422" i="8" s="1"/>
  <c r="A423" i="8"/>
  <c r="F423" i="8" s="1" a="1"/>
  <c r="F423" i="8" s="1"/>
  <c r="B423" i="8" l="1"/>
  <c r="C423" i="8" s="1" a="1"/>
  <c r="C423" i="8" s="1"/>
  <c r="D423" i="8" s="1"/>
  <c r="A424" i="8"/>
  <c r="F424" i="8" s="1" a="1"/>
  <c r="F424" i="8" s="1"/>
  <c r="B424" i="8" l="1"/>
  <c r="C424" i="8" s="1" a="1"/>
  <c r="C424" i="8" s="1"/>
  <c r="D424" i="8" s="1"/>
  <c r="A425" i="8"/>
  <c r="F425" i="8" s="1" a="1"/>
  <c r="F425" i="8" s="1"/>
  <c r="B425" i="8" l="1"/>
  <c r="C425" i="8" s="1" a="1"/>
  <c r="C425" i="8" s="1"/>
  <c r="D425" i="8" s="1"/>
  <c r="A426" i="8"/>
  <c r="F426" i="8" s="1" a="1"/>
  <c r="F426" i="8" s="1"/>
  <c r="B426" i="8" l="1"/>
  <c r="C426" i="8" s="1" a="1"/>
  <c r="C426" i="8" s="1"/>
  <c r="D426" i="8" s="1"/>
  <c r="A427" i="8"/>
  <c r="F427" i="8" s="1" a="1"/>
  <c r="F427" i="8" s="1"/>
  <c r="B427" i="8" l="1"/>
  <c r="C427" i="8" s="1" a="1"/>
  <c r="C427" i="8" s="1"/>
  <c r="D427" i="8" s="1"/>
  <c r="A428" i="8"/>
  <c r="F428" i="8" s="1" a="1"/>
  <c r="F428" i="8" s="1"/>
  <c r="B428" i="8" l="1"/>
  <c r="C428" i="8" s="1" a="1"/>
  <c r="C428" i="8" s="1"/>
  <c r="D428" i="8" s="1"/>
  <c r="A429" i="8"/>
  <c r="F429" i="8" s="1" a="1"/>
  <c r="F429" i="8" s="1"/>
  <c r="B429" i="8" l="1"/>
  <c r="C429" i="8" s="1" a="1"/>
  <c r="C429" i="8" s="1"/>
  <c r="D429" i="8" s="1"/>
  <c r="A430" i="8"/>
  <c r="F430" i="8" s="1" a="1"/>
  <c r="F430" i="8" s="1"/>
  <c r="B430" i="8" l="1"/>
  <c r="C430" i="8" s="1" a="1"/>
  <c r="C430" i="8" s="1"/>
  <c r="D430" i="8" s="1"/>
  <c r="A431" i="8"/>
  <c r="F431" i="8" s="1" a="1"/>
  <c r="F431" i="8" s="1"/>
  <c r="B431" i="8" l="1"/>
  <c r="C431" i="8" s="1" a="1"/>
  <c r="C431" i="8" s="1"/>
  <c r="D431" i="8" s="1"/>
  <c r="A432" i="8"/>
  <c r="F432" i="8" s="1" a="1"/>
  <c r="F432" i="8" s="1"/>
  <c r="B432" i="8" l="1"/>
  <c r="C432" i="8" s="1" a="1"/>
  <c r="C432" i="8" s="1"/>
  <c r="D432" i="8" s="1"/>
  <c r="A433" i="8"/>
  <c r="F433" i="8" s="1" a="1"/>
  <c r="F433" i="8" s="1"/>
  <c r="B433" i="8" l="1"/>
  <c r="C433" i="8" s="1" a="1"/>
  <c r="C433" i="8" s="1"/>
  <c r="D433" i="8" s="1"/>
  <c r="A434" i="8"/>
  <c r="F434" i="8" s="1" a="1"/>
  <c r="F434" i="8" s="1"/>
  <c r="B434" i="8" l="1"/>
  <c r="C434" i="8" s="1" a="1"/>
  <c r="C434" i="8" s="1"/>
  <c r="D434" i="8" s="1"/>
  <c r="A435" i="8"/>
  <c r="F435" i="8" s="1" a="1"/>
  <c r="F435" i="8" s="1"/>
  <c r="B435" i="8" l="1"/>
  <c r="C435" i="8" s="1" a="1"/>
  <c r="C435" i="8" s="1"/>
  <c r="D435" i="8" s="1"/>
  <c r="A436" i="8"/>
  <c r="F436" i="8" s="1" a="1"/>
  <c r="F436" i="8" s="1"/>
  <c r="B436" i="8" l="1"/>
  <c r="C436" i="8" s="1" a="1"/>
  <c r="C436" i="8" s="1"/>
  <c r="D436" i="8" s="1"/>
  <c r="A437" i="8"/>
  <c r="F437" i="8" s="1" a="1"/>
  <c r="F437" i="8" s="1"/>
  <c r="B437" i="8" l="1"/>
  <c r="C437" i="8" s="1" a="1"/>
  <c r="C437" i="8" s="1"/>
  <c r="D437" i="8" s="1"/>
  <c r="A438" i="8"/>
  <c r="F438" i="8" s="1" a="1"/>
  <c r="F438" i="8" s="1"/>
  <c r="B438" i="8" l="1"/>
  <c r="C438" i="8" s="1" a="1"/>
  <c r="C438" i="8" s="1"/>
  <c r="D438" i="8" s="1"/>
  <c r="A439" i="8"/>
  <c r="F439" i="8" s="1" a="1"/>
  <c r="F439" i="8" s="1"/>
  <c r="B439" i="8" l="1"/>
  <c r="C439" i="8" s="1" a="1"/>
  <c r="C439" i="8" s="1"/>
  <c r="D439" i="8" s="1"/>
  <c r="A440" i="8"/>
  <c r="F440" i="8" s="1" a="1"/>
  <c r="F440" i="8" s="1"/>
  <c r="B440" i="8" l="1"/>
  <c r="C440" i="8" s="1" a="1"/>
  <c r="C440" i="8" s="1"/>
  <c r="D440" i="8" s="1"/>
  <c r="A441" i="8"/>
  <c r="F441" i="8" s="1" a="1"/>
  <c r="F441" i="8" s="1"/>
  <c r="B441" i="8" l="1"/>
  <c r="C441" i="8" s="1" a="1"/>
  <c r="C441" i="8" s="1"/>
  <c r="D441" i="8" s="1"/>
  <c r="A442" i="8"/>
  <c r="F442" i="8" s="1" a="1"/>
  <c r="F442" i="8" s="1"/>
  <c r="B442" i="8" l="1"/>
  <c r="C442" i="8" s="1" a="1"/>
  <c r="C442" i="8" s="1"/>
  <c r="D442" i="8" s="1"/>
  <c r="A443" i="8"/>
  <c r="F443" i="8" s="1" a="1"/>
  <c r="F443" i="8" s="1"/>
  <c r="B443" i="8" l="1"/>
  <c r="C443" i="8" s="1" a="1"/>
  <c r="C443" i="8" s="1"/>
  <c r="D443" i="8" s="1"/>
  <c r="A444" i="8"/>
  <c r="F444" i="8" s="1" a="1"/>
  <c r="F444" i="8" s="1"/>
  <c r="B444" i="8" l="1"/>
  <c r="C444" i="8" s="1" a="1"/>
  <c r="C444" i="8" s="1"/>
  <c r="D444" i="8" s="1"/>
  <c r="A445" i="8"/>
  <c r="F445" i="8" s="1" a="1"/>
  <c r="F445" i="8" s="1"/>
  <c r="B445" i="8" l="1"/>
  <c r="C445" i="8" s="1" a="1"/>
  <c r="C445" i="8" s="1"/>
  <c r="D445" i="8" s="1"/>
  <c r="A446" i="8"/>
  <c r="F446" i="8" s="1" a="1"/>
  <c r="F446" i="8" s="1"/>
  <c r="B446" i="8" l="1"/>
  <c r="C446" i="8" s="1" a="1"/>
  <c r="C446" i="8" s="1"/>
  <c r="D446" i="8" s="1"/>
  <c r="A447" i="8"/>
  <c r="F447" i="8" s="1" a="1"/>
  <c r="F447" i="8" s="1"/>
  <c r="B447" i="8" l="1"/>
  <c r="C447" i="8" s="1" a="1"/>
  <c r="C447" i="8" s="1"/>
  <c r="D447" i="8" s="1"/>
  <c r="A448" i="8"/>
  <c r="F448" i="8" s="1" a="1"/>
  <c r="F448" i="8" s="1"/>
  <c r="B448" i="8" l="1"/>
  <c r="C448" i="8" s="1" a="1"/>
  <c r="C448" i="8" s="1"/>
  <c r="D448" i="8" s="1"/>
  <c r="A449" i="8"/>
  <c r="F449" i="8" s="1" a="1"/>
  <c r="F449" i="8" s="1"/>
  <c r="B449" i="8" l="1"/>
  <c r="C449" i="8" s="1" a="1"/>
  <c r="C449" i="8" s="1"/>
  <c r="D449" i="8" s="1"/>
  <c r="A450" i="8"/>
  <c r="F450" i="8" s="1" a="1"/>
  <c r="F450" i="8" s="1"/>
  <c r="B450" i="8" l="1"/>
  <c r="C450" i="8" s="1" a="1"/>
  <c r="C450" i="8" s="1"/>
  <c r="D450" i="8" s="1"/>
  <c r="A451" i="8"/>
  <c r="F451" i="8" s="1" a="1"/>
  <c r="F451" i="8" s="1"/>
  <c r="B451" i="8" l="1"/>
  <c r="C451" i="8" s="1" a="1"/>
  <c r="C451" i="8" s="1"/>
  <c r="D451" i="8" s="1"/>
  <c r="A452" i="8"/>
  <c r="F452" i="8" s="1" a="1"/>
  <c r="F452" i="8" s="1"/>
  <c r="B452" i="8" l="1"/>
  <c r="C452" i="8" s="1" a="1"/>
  <c r="C452" i="8" s="1"/>
  <c r="D452" i="8" s="1"/>
  <c r="A453" i="8"/>
  <c r="F453" i="8" s="1" a="1"/>
  <c r="F453" i="8" s="1"/>
  <c r="B453" i="8" l="1"/>
  <c r="C453" i="8" s="1" a="1"/>
  <c r="C453" i="8" s="1"/>
  <c r="D453" i="8" s="1"/>
  <c r="A454" i="8"/>
  <c r="F454" i="8" s="1" a="1"/>
  <c r="F454" i="8" s="1"/>
  <c r="B454" i="8" l="1"/>
  <c r="C454" i="8" s="1" a="1"/>
  <c r="C454" i="8" s="1"/>
  <c r="D454" i="8" s="1"/>
  <c r="A455" i="8"/>
  <c r="F455" i="8" s="1" a="1"/>
  <c r="F455" i="8" s="1"/>
  <c r="B455" i="8" l="1"/>
  <c r="C455" i="8" s="1" a="1"/>
  <c r="C455" i="8" s="1"/>
  <c r="D455" i="8" s="1"/>
  <c r="A456" i="8"/>
  <c r="F456" i="8" s="1" a="1"/>
  <c r="F456" i="8" s="1"/>
  <c r="B456" i="8" l="1"/>
  <c r="C456" i="8" s="1" a="1"/>
  <c r="C456" i="8" s="1"/>
  <c r="D456" i="8" s="1"/>
  <c r="A457" i="8"/>
  <c r="F457" i="8" s="1" a="1"/>
  <c r="F457" i="8" s="1"/>
  <c r="B457" i="8" l="1"/>
  <c r="C457" i="8" s="1" a="1"/>
  <c r="C457" i="8" s="1"/>
  <c r="D457" i="8" s="1"/>
  <c r="A458" i="8"/>
  <c r="F458" i="8" s="1" a="1"/>
  <c r="F458" i="8" s="1"/>
  <c r="B458" i="8" l="1"/>
  <c r="C458" i="8" s="1" a="1"/>
  <c r="C458" i="8" s="1"/>
  <c r="D458" i="8" s="1"/>
  <c r="A459" i="8"/>
  <c r="F459" i="8" s="1" a="1"/>
  <c r="F459" i="8" s="1"/>
  <c r="B459" i="8" l="1"/>
  <c r="C459" i="8" s="1" a="1"/>
  <c r="C459" i="8" s="1"/>
  <c r="D459" i="8" s="1"/>
  <c r="A460" i="8"/>
  <c r="F460" i="8" s="1" a="1"/>
  <c r="F460" i="8" s="1"/>
  <c r="B460" i="8" l="1"/>
  <c r="C460" i="8" s="1" a="1"/>
  <c r="C460" i="8" s="1"/>
  <c r="D460" i="8" s="1"/>
  <c r="A461" i="8"/>
  <c r="F461" i="8" s="1" a="1"/>
  <c r="F461" i="8" s="1"/>
  <c r="B461" i="8" l="1"/>
  <c r="C461" i="8" s="1" a="1"/>
  <c r="C461" i="8" s="1"/>
  <c r="D461" i="8" s="1"/>
  <c r="A462" i="8"/>
  <c r="F462" i="8" s="1" a="1"/>
  <c r="F462" i="8" s="1"/>
  <c r="B462" i="8" l="1"/>
  <c r="C462" i="8" s="1" a="1"/>
  <c r="C462" i="8" s="1"/>
  <c r="D462" i="8" s="1"/>
  <c r="A463" i="8"/>
  <c r="F463" i="8" s="1" a="1"/>
  <c r="F463" i="8" s="1"/>
  <c r="B463" i="8" l="1"/>
  <c r="C463" i="8" s="1" a="1"/>
  <c r="C463" i="8" s="1"/>
  <c r="D463" i="8" s="1"/>
  <c r="A464" i="8"/>
  <c r="F464" i="8" s="1" a="1"/>
  <c r="F464" i="8" s="1"/>
  <c r="B464" i="8" l="1"/>
  <c r="C464" i="8" s="1" a="1"/>
  <c r="C464" i="8" s="1"/>
  <c r="D464" i="8" s="1"/>
  <c r="A465" i="8"/>
  <c r="F465" i="8" s="1" a="1"/>
  <c r="F465" i="8" s="1"/>
  <c r="B465" i="8" l="1"/>
  <c r="C465" i="8" s="1" a="1"/>
  <c r="C465" i="8" s="1"/>
  <c r="D465" i="8" s="1"/>
  <c r="A466" i="8"/>
  <c r="F466" i="8" s="1" a="1"/>
  <c r="F466" i="8" s="1"/>
  <c r="B466" i="8" l="1"/>
  <c r="C466" i="8" s="1" a="1"/>
  <c r="C466" i="8" s="1"/>
  <c r="D466" i="8" s="1"/>
  <c r="A467" i="8"/>
  <c r="F467" i="8" s="1" a="1"/>
  <c r="F467" i="8" s="1"/>
  <c r="B467" i="8" l="1"/>
  <c r="C467" i="8" s="1" a="1"/>
  <c r="C467" i="8" s="1"/>
  <c r="D467" i="8" s="1"/>
  <c r="A468" i="8"/>
  <c r="F468" i="8" s="1" a="1"/>
  <c r="F468" i="8" s="1"/>
  <c r="B468" i="8" l="1"/>
  <c r="C468" i="8" s="1" a="1"/>
  <c r="C468" i="8" s="1"/>
  <c r="D468" i="8" s="1"/>
  <c r="A469" i="8"/>
  <c r="F469" i="8" s="1" a="1"/>
  <c r="F469" i="8" s="1"/>
  <c r="B469" i="8" l="1"/>
  <c r="C469" i="8" s="1" a="1"/>
  <c r="C469" i="8" s="1"/>
  <c r="D469" i="8" s="1"/>
  <c r="A470" i="8"/>
  <c r="F470" i="8" s="1" a="1"/>
  <c r="F470" i="8" s="1"/>
  <c r="B470" i="8" l="1"/>
  <c r="C470" i="8" s="1" a="1"/>
  <c r="C470" i="8" s="1"/>
  <c r="D470" i="8" s="1"/>
  <c r="A471" i="8"/>
  <c r="F471" i="8" s="1" a="1"/>
  <c r="F471" i="8" s="1"/>
  <c r="B471" i="8" l="1"/>
  <c r="C471" i="8" s="1" a="1"/>
  <c r="C471" i="8" s="1"/>
  <c r="D471" i="8" s="1"/>
  <c r="A472" i="8"/>
  <c r="F472" i="8" s="1" a="1"/>
  <c r="F472" i="8" s="1"/>
  <c r="B472" i="8" l="1"/>
  <c r="C472" i="8" s="1" a="1"/>
  <c r="C472" i="8" s="1"/>
  <c r="D472" i="8" s="1"/>
  <c r="A473" i="8"/>
  <c r="F473" i="8" s="1" a="1"/>
  <c r="F473" i="8" s="1"/>
  <c r="B473" i="8" l="1"/>
  <c r="C473" i="8" s="1" a="1"/>
  <c r="C473" i="8" s="1"/>
  <c r="D473" i="8" s="1"/>
  <c r="A474" i="8"/>
  <c r="F474" i="8" s="1" a="1"/>
  <c r="F474" i="8" s="1"/>
  <c r="B474" i="8" l="1"/>
  <c r="C474" i="8" s="1" a="1"/>
  <c r="C474" i="8" s="1"/>
  <c r="D474" i="8" s="1"/>
  <c r="A475" i="8"/>
  <c r="F475" i="8" s="1" a="1"/>
  <c r="F475" i="8" s="1"/>
  <c r="B475" i="8" l="1"/>
  <c r="C475" i="8" s="1" a="1"/>
  <c r="C475" i="8" s="1"/>
  <c r="D475" i="8" s="1"/>
  <c r="A476" i="8"/>
  <c r="F476" i="8" s="1" a="1"/>
  <c r="F476" i="8" s="1"/>
  <c r="B476" i="8" l="1"/>
  <c r="C476" i="8" s="1" a="1"/>
  <c r="C476" i="8" s="1"/>
  <c r="D476" i="8" s="1"/>
  <c r="A477" i="8"/>
  <c r="F477" i="8" s="1" a="1"/>
  <c r="F477" i="8" s="1"/>
  <c r="B477" i="8" l="1"/>
  <c r="C477" i="8" s="1" a="1"/>
  <c r="C477" i="8" s="1"/>
  <c r="D477" i="8" s="1"/>
  <c r="A478" i="8"/>
  <c r="F478" i="8" s="1" a="1"/>
  <c r="F478" i="8" s="1"/>
  <c r="B478" i="8" l="1"/>
  <c r="C478" i="8" s="1" a="1"/>
  <c r="C478" i="8" s="1"/>
  <c r="D478" i="8" s="1"/>
  <c r="A479" i="8"/>
  <c r="F479" i="8" s="1" a="1"/>
  <c r="F479" i="8" s="1"/>
  <c r="B479" i="8" l="1"/>
  <c r="C479" i="8" s="1" a="1"/>
  <c r="C479" i="8" s="1"/>
  <c r="D479" i="8" s="1"/>
  <c r="A480" i="8"/>
  <c r="F480" i="8" s="1" a="1"/>
  <c r="F480" i="8" s="1"/>
  <c r="B480" i="8" l="1"/>
  <c r="C480" i="8" s="1" a="1"/>
  <c r="C480" i="8" s="1"/>
  <c r="D480" i="8" s="1"/>
  <c r="A481" i="8"/>
  <c r="F481" i="8" s="1" a="1"/>
  <c r="F481" i="8" s="1"/>
  <c r="B481" i="8" l="1"/>
  <c r="C481" i="8" s="1" a="1"/>
  <c r="C481" i="8" s="1"/>
  <c r="D481" i="8" s="1"/>
  <c r="A482" i="8"/>
  <c r="F482" i="8" s="1" a="1"/>
  <c r="F482" i="8" s="1"/>
  <c r="B482" i="8" l="1"/>
  <c r="C482" i="8" s="1" a="1"/>
  <c r="C482" i="8" s="1"/>
  <c r="D482" i="8" s="1"/>
  <c r="A483" i="8"/>
  <c r="F483" i="8" s="1" a="1"/>
  <c r="F483" i="8" s="1"/>
  <c r="B483" i="8" l="1"/>
  <c r="C483" i="8" s="1" a="1"/>
  <c r="C483" i="8" s="1"/>
  <c r="D483" i="8" s="1"/>
  <c r="A484" i="8"/>
  <c r="F484" i="8" s="1" a="1"/>
  <c r="F484" i="8" s="1"/>
  <c r="B484" i="8" l="1"/>
  <c r="C484" i="8" s="1" a="1"/>
  <c r="C484" i="8" s="1"/>
  <c r="D484" i="8" s="1"/>
  <c r="A485" i="8"/>
  <c r="F485" i="8" s="1" a="1"/>
  <c r="F485" i="8" s="1"/>
  <c r="B485" i="8" l="1"/>
  <c r="A486" i="8"/>
  <c r="F486" i="8" s="1" a="1"/>
  <c r="F486" i="8" s="1"/>
  <c r="B486" i="8" l="1"/>
  <c r="C486" i="8" s="1" a="1"/>
  <c r="C486" i="8" s="1"/>
  <c r="D486" i="8" s="1"/>
  <c r="A487" i="8"/>
  <c r="F487" i="8" s="1" a="1"/>
  <c r="F487" i="8" s="1"/>
  <c r="C485" i="8" a="1"/>
  <c r="C485" i="8" s="1"/>
  <c r="D485" i="8" s="1"/>
  <c r="B487" i="8" l="1"/>
  <c r="A488" i="8"/>
  <c r="F488" i="8" s="1" a="1"/>
  <c r="F488" i="8" s="1"/>
  <c r="B488" i="8" l="1"/>
  <c r="C488" i="8" s="1" a="1"/>
  <c r="C488" i="8" s="1"/>
  <c r="D488" i="8" s="1"/>
  <c r="A489" i="8"/>
  <c r="F489" i="8" s="1" a="1"/>
  <c r="F489" i="8" s="1"/>
  <c r="C487" i="8" a="1"/>
  <c r="C487" i="8" s="1"/>
  <c r="D487" i="8" s="1"/>
  <c r="F43" i="7" l="1"/>
  <c r="B489" i="8"/>
  <c r="C489" i="8" s="1" a="1"/>
  <c r="C489" i="8" s="1"/>
  <c r="D489" i="8" s="1"/>
  <c r="A490" i="8"/>
  <c r="F490" i="8" s="1" a="1"/>
  <c r="F490" i="8" s="1"/>
  <c r="B490" i="8" l="1"/>
  <c r="C490" i="8" s="1" a="1"/>
  <c r="C490" i="8" s="1"/>
  <c r="D490" i="8" s="1"/>
  <c r="A491" i="8"/>
  <c r="B491" i="8" l="1"/>
  <c r="C491" i="8" s="1" a="1"/>
  <c r="C491" i="8" s="1"/>
  <c r="F491" i="8" a="1"/>
  <c r="F491" i="8" s="1"/>
  <c r="D69" i="8"/>
  <c r="D66" i="8"/>
  <c r="D68" i="8"/>
  <c r="D65" i="8"/>
  <c r="D67" i="8"/>
  <c r="D27" i="8"/>
  <c r="D31" i="8"/>
  <c r="D21" i="8"/>
  <c r="D19" i="8"/>
  <c r="D61" i="8"/>
  <c r="D42" i="8"/>
  <c r="D34" i="8"/>
  <c r="D55" i="8"/>
  <c r="D14" i="8"/>
  <c r="D50" i="8"/>
  <c r="D13" i="8"/>
  <c r="D29" i="8"/>
  <c r="D45" i="8"/>
  <c r="D25" i="8"/>
  <c r="D36" i="8"/>
  <c r="D39" i="8"/>
  <c r="D16" i="8"/>
  <c r="D54" i="8"/>
  <c r="D41" i="8"/>
  <c r="D37" i="8"/>
  <c r="D63" i="8"/>
  <c r="D33" i="8"/>
  <c r="D35" i="8"/>
  <c r="D57" i="8"/>
  <c r="D56" i="8"/>
  <c r="D51" i="8"/>
  <c r="D49" i="8"/>
  <c r="D48" i="8"/>
  <c r="D58" i="8"/>
  <c r="D43" i="8"/>
  <c r="D40" i="8"/>
  <c r="D46" i="8"/>
  <c r="D22" i="8"/>
  <c r="D15" i="8"/>
  <c r="D62" i="8"/>
  <c r="D38" i="8"/>
  <c r="D44" i="8"/>
  <c r="D53" i="8"/>
  <c r="D18" i="8"/>
  <c r="D52" i="8"/>
  <c r="D32" i="8"/>
  <c r="D20" i="8"/>
  <c r="D60" i="8"/>
  <c r="D28" i="8"/>
  <c r="D30" i="8"/>
  <c r="D64" i="8"/>
  <c r="D17" i="8"/>
  <c r="D26" i="8"/>
  <c r="D23" i="8"/>
  <c r="D24" i="8"/>
  <c r="D59" i="8"/>
  <c r="D47" i="8"/>
  <c r="D491" i="8" l="1"/>
  <c r="E34" i="8"/>
  <c r="E32" i="8"/>
  <c r="E30" i="8"/>
  <c r="E44" i="8"/>
  <c r="E18" i="8"/>
  <c r="F18" i="8" s="1" a="1"/>
  <c r="F18" i="8" s="1"/>
  <c r="E89" i="8"/>
  <c r="E304" i="8"/>
  <c r="E324" i="8"/>
  <c r="E366" i="8"/>
  <c r="E454" i="8"/>
  <c r="E361" i="8"/>
  <c r="E211" i="8"/>
  <c r="E120" i="8"/>
  <c r="E255" i="8"/>
  <c r="E220" i="8"/>
  <c r="E461" i="8"/>
  <c r="E364" i="8"/>
  <c r="E392" i="8"/>
  <c r="E356" i="8"/>
  <c r="E135" i="8"/>
  <c r="E254" i="8"/>
  <c r="E486" i="8"/>
  <c r="E491" i="8"/>
  <c r="E171" i="8"/>
  <c r="E343" i="8"/>
  <c r="E91" i="8"/>
  <c r="E70" i="8"/>
  <c r="F70" i="8" s="1" a="1"/>
  <c r="F70" i="8" s="1"/>
  <c r="E93" i="8"/>
  <c r="E60" i="8"/>
  <c r="E219" i="8"/>
  <c r="E466" i="8"/>
  <c r="E278" i="8"/>
  <c r="E387" i="8"/>
  <c r="E357" i="8"/>
  <c r="E236" i="8"/>
  <c r="E267" i="8"/>
  <c r="E371" i="8"/>
  <c r="E415" i="8"/>
  <c r="E430" i="8"/>
  <c r="E173" i="8"/>
  <c r="E378" i="8"/>
  <c r="E428" i="8"/>
  <c r="E411" i="8"/>
  <c r="E76" i="8"/>
  <c r="E350" i="8"/>
  <c r="E252" i="8"/>
  <c r="E194" i="8"/>
  <c r="E401" i="8"/>
  <c r="E104" i="8"/>
  <c r="E203" i="8"/>
  <c r="E243" i="8"/>
  <c r="E340" i="8"/>
  <c r="E404" i="8"/>
  <c r="E153" i="8"/>
  <c r="E368" i="8"/>
  <c r="E55" i="8"/>
  <c r="E462" i="8"/>
  <c r="E187" i="8"/>
  <c r="E425" i="8"/>
  <c r="E156" i="8"/>
  <c r="E13" i="8"/>
  <c r="F13" i="8" s="1" a="1"/>
  <c r="F13" i="8" s="1"/>
  <c r="E41" i="8"/>
  <c r="E39" i="8"/>
  <c r="E29" i="8"/>
  <c r="E37" i="8"/>
  <c r="E184" i="8"/>
  <c r="E319" i="8"/>
  <c r="E54" i="8"/>
  <c r="E470" i="8"/>
  <c r="E396" i="8"/>
  <c r="E456" i="8"/>
  <c r="E64" i="8"/>
  <c r="E199" i="8"/>
  <c r="E318" i="8"/>
  <c r="E275" i="8"/>
  <c r="E420" i="8"/>
  <c r="E84" i="8"/>
  <c r="E407" i="8"/>
  <c r="E79" i="8"/>
  <c r="E134" i="8"/>
  <c r="E221" i="8"/>
  <c r="E291" i="8"/>
  <c r="E140" i="8"/>
  <c r="E315" i="8"/>
  <c r="E342" i="8"/>
  <c r="E445" i="8"/>
  <c r="E421" i="8"/>
  <c r="E114" i="8"/>
  <c r="E188" i="8"/>
  <c r="E316" i="8"/>
  <c r="E99" i="8"/>
  <c r="E107" i="8"/>
  <c r="E237" i="8"/>
  <c r="E442" i="8"/>
  <c r="E73" i="8"/>
  <c r="F73" i="8" s="1" a="1"/>
  <c r="F73" i="8" s="1"/>
  <c r="E372" i="8"/>
  <c r="E88" i="8"/>
  <c r="E422" i="8"/>
  <c r="E284" i="8"/>
  <c r="E258" i="8"/>
  <c r="E474" i="8"/>
  <c r="E168" i="8"/>
  <c r="E132" i="8"/>
  <c r="E204" i="8"/>
  <c r="E125" i="8"/>
  <c r="E74" i="8"/>
  <c r="F74" i="8" s="1" a="1"/>
  <c r="F74" i="8" s="1"/>
  <c r="E217" i="8"/>
  <c r="E432" i="8"/>
  <c r="E119" i="8"/>
  <c r="E307" i="8"/>
  <c r="E52" i="8"/>
  <c r="E115" i="8"/>
  <c r="E97" i="8"/>
  <c r="E248" i="8"/>
  <c r="E383" i="8"/>
  <c r="E118" i="8"/>
  <c r="E235" i="8"/>
  <c r="E69" i="8"/>
  <c r="L106" i="7" s="1"/>
  <c r="E489" i="8"/>
  <c r="E128" i="8"/>
  <c r="E24" i="8"/>
  <c r="E22" i="8"/>
  <c r="E19" i="8"/>
  <c r="E17" i="8"/>
  <c r="F17" i="8" s="1" a="1"/>
  <c r="F17" i="8" s="1"/>
  <c r="E26" i="8"/>
  <c r="E262" i="8"/>
  <c r="E477" i="8"/>
  <c r="E149" i="8"/>
  <c r="E162" i="8"/>
  <c r="E113" i="8"/>
  <c r="E139" i="8"/>
  <c r="E61" i="8"/>
  <c r="E487" i="8"/>
  <c r="E242" i="8"/>
  <c r="E170" i="8"/>
  <c r="E121" i="8"/>
  <c r="E144" i="8"/>
  <c r="E388" i="8"/>
  <c r="E365" i="8"/>
  <c r="E124" i="8"/>
  <c r="E201" i="8"/>
  <c r="E129" i="8"/>
  <c r="E216" i="8"/>
  <c r="E148" i="8"/>
  <c r="E117" i="8"/>
  <c r="E386" i="8"/>
  <c r="E292" i="8"/>
  <c r="E296" i="8"/>
  <c r="E160" i="8"/>
  <c r="E167" i="8"/>
  <c r="E253" i="8"/>
  <c r="E202" i="8"/>
  <c r="E345" i="8"/>
  <c r="E123" i="8"/>
  <c r="E247" i="8"/>
  <c r="E111" i="8"/>
  <c r="E102" i="8"/>
  <c r="E146" i="8"/>
  <c r="E225" i="8"/>
  <c r="E376" i="8"/>
  <c r="E299" i="8"/>
  <c r="E246" i="8"/>
  <c r="E476" i="8"/>
  <c r="E197" i="8"/>
  <c r="E212" i="8"/>
  <c r="E256" i="8"/>
  <c r="E391" i="8"/>
  <c r="E403" i="8"/>
  <c r="E68" i="8"/>
  <c r="L105" i="7" s="1"/>
  <c r="E141" i="8"/>
  <c r="E218" i="8"/>
  <c r="E72" i="8"/>
  <c r="F72" i="8" s="1" a="1"/>
  <c r="F72" i="8" s="1"/>
  <c r="E271" i="8"/>
  <c r="E326" i="8"/>
  <c r="E331" i="8"/>
  <c r="E213" i="8"/>
  <c r="E226" i="8"/>
  <c r="E177" i="8"/>
  <c r="E100" i="8"/>
  <c r="E142" i="8"/>
  <c r="E33" i="8"/>
  <c r="E31" i="8"/>
  <c r="E21" i="8"/>
  <c r="E45" i="8"/>
  <c r="E78" i="8"/>
  <c r="E347" i="8"/>
  <c r="E306" i="8"/>
  <c r="E234" i="8"/>
  <c r="E185" i="8"/>
  <c r="E208" i="8"/>
  <c r="E317" i="8"/>
  <c r="E429" i="8"/>
  <c r="E172" i="8"/>
  <c r="E265" i="8"/>
  <c r="E193" i="8"/>
  <c r="E280" i="8"/>
  <c r="E95" i="8"/>
  <c r="E181" i="8"/>
  <c r="E450" i="8"/>
  <c r="E58" i="8"/>
  <c r="E360" i="8"/>
  <c r="E224" i="8"/>
  <c r="E231" i="8"/>
  <c r="E446" i="8"/>
  <c r="E266" i="8"/>
  <c r="E409" i="8"/>
  <c r="E81" i="8"/>
  <c r="E311" i="8"/>
  <c r="E175" i="8"/>
  <c r="E166" i="8"/>
  <c r="E210" i="8"/>
  <c r="E289" i="8"/>
  <c r="E440" i="8"/>
  <c r="E244" i="8"/>
  <c r="E310" i="8"/>
  <c r="E110" i="8"/>
  <c r="E261" i="8"/>
  <c r="E105" i="8"/>
  <c r="E320" i="8"/>
  <c r="E455" i="8"/>
  <c r="E380" i="8"/>
  <c r="E157" i="8"/>
  <c r="E205" i="8"/>
  <c r="E282" i="8"/>
  <c r="E136" i="8"/>
  <c r="E335" i="8"/>
  <c r="E390" i="8"/>
  <c r="E444" i="8"/>
  <c r="E277" i="8"/>
  <c r="E290" i="8"/>
  <c r="E241" i="8"/>
  <c r="E87" i="8"/>
  <c r="E206" i="8"/>
  <c r="E276" i="8"/>
  <c r="E370" i="8"/>
  <c r="E298" i="8"/>
  <c r="E249" i="8"/>
  <c r="E272" i="8"/>
  <c r="E155" i="8"/>
  <c r="E25" i="8"/>
  <c r="E27" i="8"/>
  <c r="E20" i="8"/>
  <c r="E273" i="8"/>
  <c r="E367" i="8"/>
  <c r="E402" i="8"/>
  <c r="E108" i="8"/>
  <c r="E355" i="8"/>
  <c r="E453" i="8"/>
  <c r="E473" i="8"/>
  <c r="E191" i="8"/>
  <c r="E397" i="8"/>
  <c r="E328" i="8"/>
  <c r="E71" i="8"/>
  <c r="F71" i="8" s="1" a="1"/>
  <c r="F71" i="8" s="1"/>
  <c r="E469" i="8"/>
  <c r="E433" i="8"/>
  <c r="E398" i="8"/>
  <c r="E92" i="8"/>
  <c r="E449" i="8"/>
  <c r="E214" i="8"/>
  <c r="E293" i="8"/>
  <c r="E465" i="8"/>
  <c r="E351" i="8"/>
  <c r="E109" i="8"/>
  <c r="E451" i="8"/>
  <c r="E147" i="8"/>
  <c r="E339" i="8"/>
  <c r="E337" i="8"/>
  <c r="E431" i="8"/>
  <c r="E482" i="8"/>
  <c r="E15" i="8"/>
  <c r="F15" i="8" s="1" a="1"/>
  <c r="F15" i="8" s="1"/>
  <c r="E48" i="8"/>
  <c r="E382" i="8"/>
  <c r="E452" i="8"/>
  <c r="E467" i="8"/>
  <c r="E198" i="8"/>
  <c r="E85" i="8"/>
  <c r="E260" i="8"/>
  <c r="E460" i="8"/>
  <c r="E178" i="8"/>
  <c r="E57" i="8"/>
  <c r="E443" i="8"/>
  <c r="E227" i="8"/>
  <c r="E65" i="8"/>
  <c r="L102" i="7" s="1"/>
  <c r="E195" i="8"/>
  <c r="E322" i="8"/>
  <c r="E232" i="8"/>
  <c r="E103" i="8"/>
  <c r="E138" i="8"/>
  <c r="E441" i="8"/>
  <c r="E268" i="8"/>
  <c r="E82" i="8"/>
  <c r="E312" i="8"/>
  <c r="E182" i="8"/>
  <c r="E133" i="8"/>
  <c r="E192" i="8"/>
  <c r="E463" i="8"/>
  <c r="E77" i="8"/>
  <c r="E412" i="8"/>
  <c r="E245" i="8"/>
  <c r="E94" i="8"/>
  <c r="E375" i="8"/>
  <c r="E353" i="8"/>
  <c r="E174" i="8"/>
  <c r="E36" i="8"/>
  <c r="E42" i="8"/>
  <c r="E38" i="8"/>
  <c r="E406" i="8"/>
  <c r="E329" i="8"/>
  <c r="E344" i="8"/>
  <c r="E122" i="8"/>
  <c r="E288" i="8"/>
  <c r="E427" i="8"/>
  <c r="E230" i="8"/>
  <c r="E112" i="8"/>
  <c r="E169" i="8"/>
  <c r="E14" i="8"/>
  <c r="F14" i="8" s="1" a="1"/>
  <c r="F14" i="8" s="1"/>
  <c r="E47" i="8"/>
  <c r="E180" i="8"/>
  <c r="E488" i="8"/>
  <c r="E359" i="8"/>
  <c r="E394" i="8"/>
  <c r="E209" i="8"/>
  <c r="E303" i="8"/>
  <c r="E338" i="8"/>
  <c r="E163" i="8"/>
  <c r="E478" i="8"/>
  <c r="E389" i="8"/>
  <c r="E448" i="8"/>
  <c r="E127" i="8"/>
  <c r="E333" i="8"/>
  <c r="E264" i="8"/>
  <c r="E436" i="8"/>
  <c r="E405" i="8"/>
  <c r="E369" i="8"/>
  <c r="E334" i="8"/>
  <c r="E179" i="8"/>
  <c r="E377" i="8"/>
  <c r="E150" i="8"/>
  <c r="E229" i="8"/>
  <c r="E385" i="8"/>
  <c r="E287" i="8"/>
  <c r="E228" i="8"/>
  <c r="E75" i="8"/>
  <c r="F75" i="8" s="1" a="1"/>
  <c r="F75" i="8" s="1"/>
  <c r="E423" i="8"/>
  <c r="E458" i="8"/>
  <c r="E83" i="8"/>
  <c r="E279" i="8"/>
  <c r="E483" i="8"/>
  <c r="E131" i="8"/>
  <c r="E464" i="8"/>
  <c r="E332" i="8"/>
  <c r="E323" i="8"/>
  <c r="E490" i="8"/>
  <c r="E437" i="8"/>
  <c r="E314" i="8"/>
  <c r="E480" i="8"/>
  <c r="E286" i="8"/>
  <c r="E130" i="8"/>
  <c r="E196" i="8"/>
  <c r="E438" i="8"/>
  <c r="E164" i="8"/>
  <c r="E143" i="8"/>
  <c r="E98" i="8"/>
  <c r="E485" i="8"/>
  <c r="E80" i="8"/>
  <c r="E137" i="8"/>
  <c r="E53" i="8"/>
  <c r="E96" i="8"/>
  <c r="E281" i="8"/>
  <c r="E23" i="8"/>
  <c r="E35" i="8"/>
  <c r="E66" i="8"/>
  <c r="L103" i="7" s="1"/>
  <c r="E251" i="8"/>
  <c r="E358" i="8"/>
  <c r="E67" i="8"/>
  <c r="L104" i="7" s="1"/>
  <c r="E240" i="8"/>
  <c r="E302" i="8"/>
  <c r="E297" i="8"/>
  <c r="E56" i="8"/>
  <c r="E471" i="8"/>
  <c r="E435" i="8"/>
  <c r="E419" i="8"/>
  <c r="E190" i="8"/>
  <c r="E475" i="8"/>
  <c r="E50" i="8"/>
  <c r="E43" i="8"/>
  <c r="E263" i="8"/>
  <c r="E90" i="8"/>
  <c r="E349" i="8"/>
  <c r="E414" i="8"/>
  <c r="E106" i="8"/>
  <c r="E301" i="8"/>
  <c r="E152" i="8"/>
  <c r="E379" i="8"/>
  <c r="E189" i="8"/>
  <c r="E183" i="8"/>
  <c r="E16" i="8"/>
  <c r="F16" i="8" s="1" a="1"/>
  <c r="F16" i="8" s="1"/>
  <c r="E101" i="8"/>
  <c r="E424" i="8"/>
  <c r="E239" i="8"/>
  <c r="E325" i="8"/>
  <c r="E269" i="8"/>
  <c r="E62" i="8"/>
  <c r="E161" i="8"/>
  <c r="E116" i="8"/>
  <c r="E327" i="8"/>
  <c r="E154" i="8"/>
  <c r="E257" i="8"/>
  <c r="E274" i="8"/>
  <c r="E384" i="8"/>
  <c r="E426" i="8"/>
  <c r="E472" i="8"/>
  <c r="E222" i="8"/>
  <c r="E186" i="8"/>
  <c r="E439" i="8"/>
  <c r="E238" i="8"/>
  <c r="E410" i="8"/>
  <c r="E418" i="8"/>
  <c r="E341" i="8"/>
  <c r="E270" i="8"/>
  <c r="E313" i="8"/>
  <c r="E165" i="8"/>
  <c r="E223" i="8"/>
  <c r="E295" i="8"/>
  <c r="E346" i="8"/>
  <c r="E395" i="8"/>
  <c r="E250" i="8"/>
  <c r="E46" i="8"/>
  <c r="E126" i="8"/>
  <c r="E481" i="8"/>
  <c r="E28" i="8"/>
  <c r="E352" i="8"/>
  <c r="E294" i="8"/>
  <c r="E233" i="8"/>
  <c r="E479" i="8"/>
  <c r="E200" i="8"/>
  <c r="E354" i="8"/>
  <c r="E308" i="8"/>
  <c r="E336" i="8"/>
  <c r="E393" i="8"/>
  <c r="E309" i="8"/>
  <c r="E158" i="8"/>
  <c r="E417" i="8"/>
  <c r="E63" i="8"/>
  <c r="E305" i="8"/>
  <c r="E86" i="8"/>
  <c r="E283" i="8"/>
  <c r="E400" i="8"/>
  <c r="E416" i="8"/>
  <c r="E59" i="8"/>
  <c r="E408" i="8"/>
  <c r="E40" i="8"/>
  <c r="E159" i="8"/>
  <c r="E330" i="8"/>
  <c r="E457" i="8"/>
  <c r="E363" i="8"/>
  <c r="E215" i="8"/>
  <c r="E468" i="8"/>
  <c r="E447" i="8"/>
  <c r="E259" i="8"/>
  <c r="E484" i="8"/>
  <c r="E207" i="8"/>
  <c r="E49" i="8"/>
  <c r="E300" i="8"/>
  <c r="E399" i="8"/>
  <c r="E434" i="8"/>
  <c r="E321" i="8"/>
  <c r="E145" i="8"/>
  <c r="E374" i="8"/>
  <c r="E459" i="8"/>
  <c r="E373" i="8"/>
  <c r="E51" i="8"/>
  <c r="E348" i="8"/>
  <c r="E176" i="8"/>
  <c r="E413" i="8"/>
  <c r="E285" i="8"/>
  <c r="E381" i="8"/>
  <c r="E151" i="8"/>
  <c r="E362" i="8"/>
  <c r="L101" i="7"/>
  <c r="L74" i="7"/>
  <c r="L71" i="7"/>
  <c r="L60" i="7"/>
  <c r="L78" i="7"/>
  <c r="L64" i="7"/>
  <c r="L88" i="7"/>
  <c r="L95" i="7"/>
  <c r="L100" i="7"/>
  <c r="L80" i="7"/>
  <c r="L68" i="7"/>
  <c r="L98" i="7"/>
  <c r="L91" i="7"/>
  <c r="L62" i="7"/>
  <c r="L96" i="7"/>
  <c r="L79" i="7"/>
  <c r="L61" i="7"/>
  <c r="L75" i="7"/>
  <c r="L81" i="7"/>
  <c r="L94" i="7"/>
  <c r="L58" i="7"/>
  <c r="L97" i="7"/>
  <c r="L87" i="7"/>
  <c r="L82" i="7"/>
  <c r="L57" i="7"/>
  <c r="L69" i="7"/>
  <c r="L77" i="7"/>
  <c r="L63" i="7"/>
  <c r="L99" i="7"/>
  <c r="L72" i="7"/>
  <c r="L67" i="7"/>
  <c r="L59" i="7"/>
  <c r="L66" i="7"/>
  <c r="L84" i="7"/>
  <c r="L93" i="7"/>
  <c r="L56" i="7"/>
  <c r="L92" i="7"/>
  <c r="L70" i="7"/>
  <c r="L83" i="7"/>
  <c r="L73" i="7"/>
  <c r="L76" i="7"/>
  <c r="L89" i="7"/>
  <c r="L65" i="7"/>
  <c r="L90" i="7"/>
  <c r="L85" i="7"/>
  <c r="L86" i="7"/>
  <c r="L202" i="7" l="1"/>
  <c r="L395" i="7"/>
  <c r="L217" i="7"/>
  <c r="L506" i="7"/>
  <c r="L245" i="7"/>
  <c r="L385" i="7"/>
  <c r="L399" i="7"/>
  <c r="L410" i="7"/>
  <c r="F49" i="8" a="1"/>
  <c r="F49" i="8" s="1"/>
  <c r="L494" i="7"/>
  <c r="L320" i="7"/>
  <c r="L373" i="7"/>
  <c r="F28" i="8" a="1"/>
  <c r="F28" i="8" s="1"/>
  <c r="L260" i="7"/>
  <c r="L476" i="7"/>
  <c r="L191" i="7"/>
  <c r="L461" i="7"/>
  <c r="L143" i="7"/>
  <c r="L227" i="7"/>
  <c r="F67" i="8" a="1"/>
  <c r="F67" i="8" s="1"/>
  <c r="F53" i="8" a="1"/>
  <c r="F53" i="8" s="1"/>
  <c r="L233" i="7"/>
  <c r="L369" i="7"/>
  <c r="L112" i="7"/>
  <c r="L371" i="7"/>
  <c r="L426" i="7"/>
  <c r="L525" i="7"/>
  <c r="L325" i="7"/>
  <c r="L211" i="7"/>
  <c r="L229" i="7"/>
  <c r="L140" i="7"/>
  <c r="L215" i="7"/>
  <c r="F48" i="8" a="1"/>
  <c r="F48" i="8" s="1"/>
  <c r="L146" i="7"/>
  <c r="L470" i="7"/>
  <c r="L392" i="7"/>
  <c r="L192" i="7"/>
  <c r="L278" i="7"/>
  <c r="L242" i="7"/>
  <c r="L347" i="7"/>
  <c r="L118" i="7"/>
  <c r="L487" i="7"/>
  <c r="L354" i="7"/>
  <c r="F21" i="8" a="1"/>
  <c r="F21" i="8" s="1"/>
  <c r="L368" i="7"/>
  <c r="L428" i="7"/>
  <c r="L262" i="7"/>
  <c r="L290" i="7"/>
  <c r="L253" i="7"/>
  <c r="L207" i="7"/>
  <c r="L514" i="7"/>
  <c r="L526" i="7"/>
  <c r="F52" i="8" a="1"/>
  <c r="F52" i="8" s="1"/>
  <c r="L169" i="7"/>
  <c r="L110" i="7"/>
  <c r="L458" i="7"/>
  <c r="L116" i="7"/>
  <c r="L493" i="7"/>
  <c r="F39" i="8" a="1"/>
  <c r="F39" i="8" s="1"/>
  <c r="L405" i="7"/>
  <c r="L231" i="7"/>
  <c r="L467" i="7"/>
  <c r="L503" i="7"/>
  <c r="L528" i="7"/>
  <c r="L257" i="7"/>
  <c r="L341" i="7"/>
  <c r="L367" i="7"/>
  <c r="L451" i="7"/>
  <c r="L515" i="7"/>
  <c r="L281" i="7"/>
  <c r="L204" i="7"/>
  <c r="L344" i="7"/>
  <c r="L444" i="7"/>
  <c r="L289" i="7"/>
  <c r="L292" i="7"/>
  <c r="L411" i="7"/>
  <c r="L342" i="7"/>
  <c r="L163" i="7"/>
  <c r="L350" i="7"/>
  <c r="L259" i="7"/>
  <c r="L153" i="7"/>
  <c r="L386" i="7"/>
  <c r="L472" i="7"/>
  <c r="L288" i="7"/>
  <c r="L117" i="7"/>
  <c r="L323" i="7"/>
  <c r="L168" i="7"/>
  <c r="L324" i="7"/>
  <c r="L442" i="7"/>
  <c r="L200" i="7"/>
  <c r="F47" i="8" a="1"/>
  <c r="F47" i="8" s="1"/>
  <c r="L381" i="7"/>
  <c r="L412" i="7"/>
  <c r="L219" i="7"/>
  <c r="L359" i="7"/>
  <c r="L297" i="7"/>
  <c r="L519" i="7"/>
  <c r="L502" i="7"/>
  <c r="L108" i="7"/>
  <c r="L439" i="7"/>
  <c r="L286" i="7"/>
  <c r="L314" i="7"/>
  <c r="L417" i="7"/>
  <c r="L477" i="7"/>
  <c r="L303" i="7"/>
  <c r="L132" i="7"/>
  <c r="L222" i="7"/>
  <c r="F33" i="8" a="1"/>
  <c r="F33" i="8" s="1"/>
  <c r="L308" i="7"/>
  <c r="L249" i="7"/>
  <c r="L139" i="7"/>
  <c r="L197" i="7"/>
  <c r="L238" i="7"/>
  <c r="L524" i="7"/>
  <c r="F26" i="8" a="1"/>
  <c r="F26" i="8" s="1"/>
  <c r="L272" i="7"/>
  <c r="L156" i="7"/>
  <c r="L511" i="7"/>
  <c r="L274" i="7"/>
  <c r="L379" i="7"/>
  <c r="L121" i="7"/>
  <c r="L507" i="7"/>
  <c r="L441" i="7"/>
  <c r="L387" i="7"/>
  <c r="L408" i="7"/>
  <c r="F60" i="8" a="1"/>
  <c r="F60" i="8" s="1"/>
  <c r="L291" i="7"/>
  <c r="L157" i="7"/>
  <c r="L123" i="7"/>
  <c r="L138" i="7"/>
  <c r="L406" i="7"/>
  <c r="L170" i="7"/>
  <c r="L194" i="7"/>
  <c r="L363" i="7"/>
  <c r="F69" i="8" a="1"/>
  <c r="F69" i="8" s="1"/>
  <c r="L482" i="7"/>
  <c r="L190" i="7"/>
  <c r="L523" i="7"/>
  <c r="L418" i="7"/>
  <c r="L196" i="7"/>
  <c r="L322" i="7"/>
  <c r="L296" i="7"/>
  <c r="L237" i="7"/>
  <c r="L509" i="7"/>
  <c r="L220" i="7"/>
  <c r="L127" i="7"/>
  <c r="L508" i="7"/>
  <c r="F66" i="8" a="1"/>
  <c r="F66" i="8" s="1"/>
  <c r="L522" i="7"/>
  <c r="L517" i="7"/>
  <c r="L520" i="7"/>
  <c r="L422" i="7"/>
  <c r="L473" i="7"/>
  <c r="L375" i="7"/>
  <c r="L366" i="7"/>
  <c r="L131" i="7"/>
  <c r="L349" i="7"/>
  <c r="L232" i="7"/>
  <c r="L122" i="7"/>
  <c r="L468" i="7"/>
  <c r="L330" i="7"/>
  <c r="L365" i="7"/>
  <c r="L404" i="7"/>
  <c r="L335" i="7"/>
  <c r="L481" i="7"/>
  <c r="L492" i="7"/>
  <c r="L326" i="7"/>
  <c r="L483" i="7"/>
  <c r="L317" i="7"/>
  <c r="L271" i="7"/>
  <c r="L179" i="7"/>
  <c r="L109" i="7"/>
  <c r="L234" i="7"/>
  <c r="L148" i="7"/>
  <c r="L333" i="7"/>
  <c r="L161" i="7"/>
  <c r="F61" i="8" a="1"/>
  <c r="F61" i="8" s="1"/>
  <c r="L155" i="7"/>
  <c r="L469" i="7"/>
  <c r="L295" i="7"/>
  <c r="L144" i="7"/>
  <c r="L352" i="7"/>
  <c r="L457" i="7"/>
  <c r="F54" i="8" a="1"/>
  <c r="F54" i="8" s="1"/>
  <c r="L193" i="7"/>
  <c r="L377" i="7"/>
  <c r="L113" i="7"/>
  <c r="L304" i="7"/>
  <c r="L130" i="7"/>
  <c r="L172" i="7"/>
  <c r="L248" i="7"/>
  <c r="F44" i="8" a="1"/>
  <c r="F44" i="8" s="1"/>
  <c r="L188" i="7"/>
  <c r="L345" i="7"/>
  <c r="L456" i="7"/>
  <c r="L167" i="7"/>
  <c r="L390" i="7"/>
  <c r="L145" i="7"/>
  <c r="L446" i="7"/>
  <c r="L183" i="7"/>
  <c r="L279" i="7"/>
  <c r="L205" i="7"/>
  <c r="L433" i="7"/>
  <c r="L452" i="7"/>
  <c r="L126" i="7"/>
  <c r="L521" i="7"/>
  <c r="L391" i="7"/>
  <c r="L182" i="7"/>
  <c r="F40" i="8" a="1"/>
  <c r="F40" i="8" s="1"/>
  <c r="F63" i="8" a="1"/>
  <c r="F63" i="8" s="1"/>
  <c r="F46" i="8" a="1"/>
  <c r="F46" i="8" s="1"/>
  <c r="L307" i="7"/>
  <c r="L198" i="7"/>
  <c r="L450" i="7"/>
  <c r="L358" i="7"/>
  <c r="L484" i="7"/>
  <c r="L445" i="7"/>
  <c r="L454" i="7"/>
  <c r="L516" i="7"/>
  <c r="L287" i="7"/>
  <c r="L378" i="7"/>
  <c r="L463" i="7"/>
  <c r="F62" i="8" a="1"/>
  <c r="F62" i="8" s="1"/>
  <c r="L226" i="7"/>
  <c r="L300" i="7"/>
  <c r="F56" i="8" a="1"/>
  <c r="F56" i="8" s="1"/>
  <c r="F35" i="8" a="1"/>
  <c r="F35" i="8" s="1"/>
  <c r="L135" i="7"/>
  <c r="L351" i="7"/>
  <c r="L316" i="7"/>
  <c r="L266" i="7"/>
  <c r="L301" i="7"/>
  <c r="L340" i="7"/>
  <c r="L206" i="7"/>
  <c r="L443" i="7"/>
  <c r="L282" i="7"/>
  <c r="L119" i="7"/>
  <c r="F65" i="8" a="1"/>
  <c r="F65" i="8" s="1"/>
  <c r="L235" i="7"/>
  <c r="L374" i="7"/>
  <c r="L251" i="7"/>
  <c r="L434" i="7"/>
  <c r="L310" i="7"/>
  <c r="L407" i="7"/>
  <c r="L427" i="7"/>
  <c r="L357" i="7"/>
  <c r="L247" i="7"/>
  <c r="L268" i="7"/>
  <c r="L230" i="7"/>
  <c r="L343" i="7"/>
  <c r="L137" i="7"/>
  <c r="L255" i="7"/>
  <c r="L513" i="7"/>
  <c r="L284" i="7"/>
  <c r="L329" i="7"/>
  <c r="L402" i="7"/>
  <c r="L176" i="7"/>
  <c r="F19" i="8" a="1"/>
  <c r="F19" i="8" s="1"/>
  <c r="L420" i="7"/>
  <c r="L254" i="7"/>
  <c r="L321" i="7"/>
  <c r="L136" i="7"/>
  <c r="L177" i="7"/>
  <c r="L312" i="7"/>
  <c r="L356" i="7"/>
  <c r="L462" i="7"/>
  <c r="L280" i="7"/>
  <c r="L448" i="7"/>
  <c r="L273" i="7"/>
  <c r="L107" i="7"/>
  <c r="L393" i="7"/>
  <c r="L398" i="7"/>
  <c r="F30" i="8" a="1"/>
  <c r="F30" i="8" s="1"/>
  <c r="L244" i="7"/>
  <c r="L364" i="7"/>
  <c r="L501" i="7"/>
  <c r="L269" i="7"/>
  <c r="L309" i="7"/>
  <c r="F31" i="8" a="1"/>
  <c r="F31" i="8" s="1"/>
  <c r="L299" i="7"/>
  <c r="L479" i="7"/>
  <c r="F41" i="8" a="1"/>
  <c r="F41" i="8" s="1"/>
  <c r="L256" i="7"/>
  <c r="L213" i="7"/>
  <c r="L471" i="7"/>
  <c r="L505" i="7"/>
  <c r="F59" i="8" a="1"/>
  <c r="F59" i="8" s="1"/>
  <c r="L195" i="7"/>
  <c r="L270" i="7"/>
  <c r="L432" i="7"/>
  <c r="L455" i="7"/>
  <c r="L421" i="7"/>
  <c r="L306" i="7"/>
  <c r="L416" i="7"/>
  <c r="F43" i="8" a="1"/>
  <c r="F43" i="8" s="1"/>
  <c r="L334" i="7"/>
  <c r="F23" i="8" a="1"/>
  <c r="F23" i="8" s="1"/>
  <c r="L180" i="7"/>
  <c r="L474" i="7"/>
  <c r="L120" i="7"/>
  <c r="L187" i="7"/>
  <c r="L370" i="7"/>
  <c r="L246" i="7"/>
  <c r="L149" i="7"/>
  <c r="F38" i="8" a="1"/>
  <c r="F38" i="8" s="1"/>
  <c r="L449" i="7"/>
  <c r="L305" i="7"/>
  <c r="L264" i="7"/>
  <c r="L504" i="7"/>
  <c r="L376" i="7"/>
  <c r="L486" i="7"/>
  <c r="L228" i="7"/>
  <c r="F20" i="8" a="1"/>
  <c r="F20" i="8" s="1"/>
  <c r="L313" i="7"/>
  <c r="L372" i="7"/>
  <c r="L142" i="7"/>
  <c r="L203" i="7"/>
  <c r="L261" i="7"/>
  <c r="L302" i="7"/>
  <c r="L384" i="7"/>
  <c r="L214" i="7"/>
  <c r="L178" i="7"/>
  <c r="L283" i="7"/>
  <c r="L160" i="7"/>
  <c r="L423" i="7"/>
  <c r="L425" i="7"/>
  <c r="L150" i="7"/>
  <c r="F22" i="8" a="1"/>
  <c r="F22" i="8" s="1"/>
  <c r="L285" i="7"/>
  <c r="L111" i="7"/>
  <c r="L459" i="7"/>
  <c r="L353" i="7"/>
  <c r="L328" i="7"/>
  <c r="L355" i="7"/>
  <c r="L221" i="7"/>
  <c r="L224" i="7"/>
  <c r="L240" i="7"/>
  <c r="L465" i="7"/>
  <c r="L394" i="7"/>
  <c r="L128" i="7"/>
  <c r="L429" i="7"/>
  <c r="L491" i="7"/>
  <c r="F32" i="8" a="1"/>
  <c r="F32" i="8" s="1"/>
  <c r="L496" i="7"/>
  <c r="L223" i="7"/>
  <c r="L265" i="7"/>
  <c r="L497" i="7"/>
  <c r="L327" i="7"/>
  <c r="L293" i="7"/>
  <c r="L436" i="7"/>
  <c r="L453" i="7"/>
  <c r="L331" i="7"/>
  <c r="L447" i="7"/>
  <c r="L362" i="7"/>
  <c r="L189" i="7"/>
  <c r="F50" i="8" a="1"/>
  <c r="F50" i="8" s="1"/>
  <c r="L339" i="7"/>
  <c r="L318" i="7"/>
  <c r="L201" i="7"/>
  <c r="L527" i="7"/>
  <c r="L495" i="7"/>
  <c r="L414" i="7"/>
  <c r="L164" i="7"/>
  <c r="L431" i="7"/>
  <c r="L267" i="7"/>
  <c r="F42" i="8" a="1"/>
  <c r="F42" i="8" s="1"/>
  <c r="L114" i="7"/>
  <c r="L478" i="7"/>
  <c r="L480" i="7"/>
  <c r="L489" i="7"/>
  <c r="L184" i="7"/>
  <c r="L129" i="7"/>
  <c r="L510" i="7"/>
  <c r="F27" i="8" a="1"/>
  <c r="F27" i="8" s="1"/>
  <c r="L243" i="7"/>
  <c r="L173" i="7"/>
  <c r="L298" i="7"/>
  <c r="L212" i="7"/>
  <c r="L397" i="7"/>
  <c r="L209" i="7"/>
  <c r="L115" i="7"/>
  <c r="L263" i="7"/>
  <c r="F68" i="8" a="1"/>
  <c r="F68" i="8" s="1"/>
  <c r="L336" i="7"/>
  <c r="L382" i="7"/>
  <c r="L154" i="7"/>
  <c r="L181" i="7"/>
  <c r="L199" i="7"/>
  <c r="F24" i="8" a="1"/>
  <c r="F24" i="8" s="1"/>
  <c r="L134" i="7"/>
  <c r="L162" i="7"/>
  <c r="L125" i="7"/>
  <c r="L225" i="7"/>
  <c r="L258" i="7"/>
  <c r="L236" i="7"/>
  <c r="F37" i="8" a="1"/>
  <c r="F37" i="8" s="1"/>
  <c r="L499" i="7"/>
  <c r="L141" i="7"/>
  <c r="L415" i="7"/>
  <c r="L424" i="7"/>
  <c r="L380" i="7"/>
  <c r="L401" i="7"/>
  <c r="L403" i="7"/>
  <c r="F34" i="8" a="1"/>
  <c r="F34" i="8" s="1"/>
  <c r="L518" i="7"/>
  <c r="L174" i="7"/>
  <c r="L159" i="7"/>
  <c r="L388" i="7"/>
  <c r="L218" i="7"/>
  <c r="L166" i="7"/>
  <c r="L252" i="7"/>
  <c r="L346" i="7"/>
  <c r="L383" i="7"/>
  <c r="L311" i="7"/>
  <c r="F51" i="8" a="1"/>
  <c r="F51" i="8" s="1"/>
  <c r="L337" i="7"/>
  <c r="L400" i="7"/>
  <c r="L437" i="7"/>
  <c r="L430" i="7"/>
  <c r="L389" i="7"/>
  <c r="L332" i="7"/>
  <c r="L275" i="7"/>
  <c r="L294" i="7"/>
  <c r="L276" i="7"/>
  <c r="L338" i="7"/>
  <c r="L512" i="7"/>
  <c r="L277" i="7"/>
  <c r="L133" i="7"/>
  <c r="L475" i="7"/>
  <c r="L360" i="7"/>
  <c r="L460" i="7"/>
  <c r="L216" i="7"/>
  <c r="L485" i="7"/>
  <c r="L396" i="7"/>
  <c r="L464" i="7"/>
  <c r="F36" i="8" a="1"/>
  <c r="F36" i="8" s="1"/>
  <c r="L500" i="7"/>
  <c r="L175" i="7"/>
  <c r="F57" i="8" a="1"/>
  <c r="F57" i="8" s="1"/>
  <c r="L419" i="7"/>
  <c r="L488" i="7"/>
  <c r="L435" i="7"/>
  <c r="L490" i="7"/>
  <c r="F25" i="8" a="1"/>
  <c r="F25" i="8" s="1"/>
  <c r="L124" i="7"/>
  <c r="L319" i="7"/>
  <c r="L147" i="7"/>
  <c r="L348" i="7"/>
  <c r="F58" i="8" a="1"/>
  <c r="F58" i="8" s="1"/>
  <c r="L466" i="7"/>
  <c r="F45" i="8" a="1"/>
  <c r="F45" i="8" s="1"/>
  <c r="L250" i="7"/>
  <c r="L440" i="7"/>
  <c r="L413" i="7"/>
  <c r="L239" i="7"/>
  <c r="L185" i="7"/>
  <c r="L158" i="7"/>
  <c r="L186" i="7"/>
  <c r="L165" i="7"/>
  <c r="L152" i="7"/>
  <c r="L241" i="7"/>
  <c r="L409" i="7"/>
  <c r="L151" i="7"/>
  <c r="L171" i="7"/>
  <c r="F64" i="8" a="1"/>
  <c r="F64" i="8" s="1"/>
  <c r="F29" i="8" a="1"/>
  <c r="F29" i="8" s="1"/>
  <c r="F55" i="8" a="1"/>
  <c r="F55" i="8" s="1"/>
  <c r="L438" i="7"/>
  <c r="L210" i="7"/>
  <c r="L315" i="7"/>
  <c r="L208" i="7"/>
  <c r="L498" i="7"/>
  <c r="L361" i="7"/>
  <c r="B494" i="7"/>
  <c r="H494" i="7"/>
  <c r="F494" i="7"/>
  <c r="P494" i="7"/>
  <c r="I494" i="7"/>
  <c r="E494" i="7"/>
  <c r="G494" i="7"/>
  <c r="O494" i="7"/>
  <c r="J494" i="7"/>
  <c r="N494" i="7"/>
  <c r="K494" i="7"/>
  <c r="C494" i="7"/>
  <c r="D494" i="7"/>
  <c r="M494" i="7"/>
  <c r="I191" i="7"/>
  <c r="E191" i="7"/>
  <c r="F191" i="7"/>
  <c r="N191" i="7"/>
  <c r="J191" i="7"/>
  <c r="G191" i="7"/>
  <c r="C191" i="7"/>
  <c r="O191" i="7"/>
  <c r="K191" i="7"/>
  <c r="H191" i="7"/>
  <c r="P191" i="7"/>
  <c r="M191" i="7"/>
  <c r="D191" i="7"/>
  <c r="B191" i="7"/>
  <c r="I233" i="7"/>
  <c r="K233" i="7"/>
  <c r="M233" i="7"/>
  <c r="F233" i="7"/>
  <c r="B233" i="7"/>
  <c r="P233" i="7"/>
  <c r="N233" i="7"/>
  <c r="J233" i="7"/>
  <c r="G233" i="7"/>
  <c r="D233" i="7"/>
  <c r="O233" i="7"/>
  <c r="H233" i="7"/>
  <c r="C233" i="7"/>
  <c r="E233" i="7"/>
  <c r="I211" i="7"/>
  <c r="K211" i="7"/>
  <c r="H211" i="7"/>
  <c r="E211" i="7"/>
  <c r="M211" i="7"/>
  <c r="F211" i="7"/>
  <c r="B211" i="7"/>
  <c r="N211" i="7"/>
  <c r="J211" i="7"/>
  <c r="C211" i="7"/>
  <c r="G211" i="7"/>
  <c r="D211" i="7"/>
  <c r="O211" i="7"/>
  <c r="P211" i="7"/>
  <c r="E278" i="7"/>
  <c r="I278" i="7"/>
  <c r="M278" i="7"/>
  <c r="N278" i="7"/>
  <c r="G278" i="7"/>
  <c r="D278" i="7"/>
  <c r="H278" i="7"/>
  <c r="C278" i="7"/>
  <c r="P278" i="7"/>
  <c r="B278" i="7"/>
  <c r="F278" i="7"/>
  <c r="K278" i="7"/>
  <c r="J278" i="7"/>
  <c r="O278" i="7"/>
  <c r="E368" i="7"/>
  <c r="G368" i="7"/>
  <c r="I368" i="7"/>
  <c r="M368" i="7"/>
  <c r="B368" i="7"/>
  <c r="F368" i="7"/>
  <c r="N368" i="7"/>
  <c r="J368" i="7"/>
  <c r="C368" i="7"/>
  <c r="H368" i="7"/>
  <c r="K368" i="7"/>
  <c r="P368" i="7"/>
  <c r="O368" i="7"/>
  <c r="D368" i="7"/>
  <c r="E436" i="7"/>
  <c r="M436" i="7"/>
  <c r="G436" i="7"/>
  <c r="B436" i="7"/>
  <c r="F436" i="7"/>
  <c r="J436" i="7"/>
  <c r="N436" i="7"/>
  <c r="P436" i="7"/>
  <c r="O436" i="7"/>
  <c r="C436" i="7"/>
  <c r="H436" i="7"/>
  <c r="K436" i="7"/>
  <c r="D436" i="7"/>
  <c r="I436" i="7"/>
  <c r="E346" i="7"/>
  <c r="G346" i="7"/>
  <c r="B346" i="7"/>
  <c r="F346" i="7"/>
  <c r="J346" i="7"/>
  <c r="N346" i="7"/>
  <c r="H346" i="7"/>
  <c r="K346" i="7"/>
  <c r="D346" i="7"/>
  <c r="M346" i="7"/>
  <c r="C346" i="7"/>
  <c r="P346" i="7"/>
  <c r="O346" i="7"/>
  <c r="I346" i="7"/>
  <c r="E383" i="7"/>
  <c r="O383" i="7"/>
  <c r="D383" i="7"/>
  <c r="M383" i="7"/>
  <c r="B383" i="7"/>
  <c r="F383" i="7"/>
  <c r="P383" i="7"/>
  <c r="J383" i="7"/>
  <c r="N383" i="7"/>
  <c r="C383" i="7"/>
  <c r="H383" i="7"/>
  <c r="K383" i="7"/>
  <c r="G383" i="7"/>
  <c r="I383" i="7"/>
  <c r="E311" i="7"/>
  <c r="I311" i="7"/>
  <c r="J311" i="7"/>
  <c r="C311" i="7"/>
  <c r="O311" i="7"/>
  <c r="H311" i="7"/>
  <c r="M311" i="7"/>
  <c r="N311" i="7"/>
  <c r="G311" i="7"/>
  <c r="D311" i="7"/>
  <c r="B311" i="7"/>
  <c r="F311" i="7"/>
  <c r="K311" i="7"/>
  <c r="P311" i="7"/>
  <c r="I189" i="7"/>
  <c r="F189" i="7"/>
  <c r="B189" i="7"/>
  <c r="N189" i="7"/>
  <c r="J189" i="7"/>
  <c r="G189" i="7"/>
  <c r="C189" i="7"/>
  <c r="O189" i="7"/>
  <c r="K189" i="7"/>
  <c r="H189" i="7"/>
  <c r="D189" i="7"/>
  <c r="P189" i="7"/>
  <c r="E189" i="7"/>
  <c r="M189" i="7"/>
  <c r="E337" i="7"/>
  <c r="M337" i="7"/>
  <c r="B337" i="7"/>
  <c r="F337" i="7"/>
  <c r="J337" i="7"/>
  <c r="N337" i="7"/>
  <c r="C337" i="7"/>
  <c r="H337" i="7"/>
  <c r="K337" i="7"/>
  <c r="P337" i="7"/>
  <c r="D337" i="7"/>
  <c r="G337" i="7"/>
  <c r="I337" i="7"/>
  <c r="O337" i="7"/>
  <c r="E400" i="7"/>
  <c r="M400" i="7"/>
  <c r="G400" i="7"/>
  <c r="B400" i="7"/>
  <c r="F400" i="7"/>
  <c r="C400" i="7"/>
  <c r="P400" i="7"/>
  <c r="O400" i="7"/>
  <c r="I400" i="7"/>
  <c r="J400" i="7"/>
  <c r="N400" i="7"/>
  <c r="H400" i="7"/>
  <c r="D400" i="7"/>
  <c r="K400" i="7"/>
  <c r="E437" i="7"/>
  <c r="M437" i="7"/>
  <c r="B437" i="7"/>
  <c r="F437" i="7"/>
  <c r="N437" i="7"/>
  <c r="H437" i="7"/>
  <c r="K437" i="7"/>
  <c r="D437" i="7"/>
  <c r="J437" i="7"/>
  <c r="C437" i="7"/>
  <c r="P437" i="7"/>
  <c r="I437" i="7"/>
  <c r="O437" i="7"/>
  <c r="G437" i="7"/>
  <c r="E430" i="7"/>
  <c r="M430" i="7"/>
  <c r="G430" i="7"/>
  <c r="I430" i="7"/>
  <c r="B430" i="7"/>
  <c r="F430" i="7"/>
  <c r="J430" i="7"/>
  <c r="N430" i="7"/>
  <c r="C430" i="7"/>
  <c r="H430" i="7"/>
  <c r="P430" i="7"/>
  <c r="D430" i="7"/>
  <c r="O430" i="7"/>
  <c r="K430" i="7"/>
  <c r="E389" i="7"/>
  <c r="I389" i="7"/>
  <c r="M389" i="7"/>
  <c r="O389" i="7"/>
  <c r="J389" i="7"/>
  <c r="C389" i="7"/>
  <c r="P389" i="7"/>
  <c r="D389" i="7"/>
  <c r="G389" i="7"/>
  <c r="B389" i="7"/>
  <c r="F389" i="7"/>
  <c r="H389" i="7"/>
  <c r="N389" i="7"/>
  <c r="K389" i="7"/>
  <c r="E332" i="7"/>
  <c r="I332" i="7"/>
  <c r="M332" i="7"/>
  <c r="C332" i="7"/>
  <c r="P332" i="7"/>
  <c r="B332" i="7"/>
  <c r="F332" i="7"/>
  <c r="N332" i="7"/>
  <c r="K332" i="7"/>
  <c r="G332" i="7"/>
  <c r="J332" i="7"/>
  <c r="H332" i="7"/>
  <c r="D332" i="7"/>
  <c r="O332" i="7"/>
  <c r="E275" i="7"/>
  <c r="I275" i="7"/>
  <c r="M275" i="7"/>
  <c r="J275" i="7"/>
  <c r="N275" i="7"/>
  <c r="C275" i="7"/>
  <c r="G275" i="7"/>
  <c r="D275" i="7"/>
  <c r="P275" i="7"/>
  <c r="H275" i="7"/>
  <c r="B275" i="7"/>
  <c r="F275" i="7"/>
  <c r="K275" i="7"/>
  <c r="O275" i="7"/>
  <c r="E294" i="7"/>
  <c r="I294" i="7"/>
  <c r="M294" i="7"/>
  <c r="B294" i="7"/>
  <c r="F294" i="7"/>
  <c r="N294" i="7"/>
  <c r="G294" i="7"/>
  <c r="K294" i="7"/>
  <c r="D294" i="7"/>
  <c r="J294" i="7"/>
  <c r="C294" i="7"/>
  <c r="O294" i="7"/>
  <c r="H294" i="7"/>
  <c r="P294" i="7"/>
  <c r="E276" i="7"/>
  <c r="I276" i="7"/>
  <c r="M276" i="7"/>
  <c r="B276" i="7"/>
  <c r="F276" i="7"/>
  <c r="J276" i="7"/>
  <c r="C276" i="7"/>
  <c r="G276" i="7"/>
  <c r="K276" i="7"/>
  <c r="D276" i="7"/>
  <c r="N276" i="7"/>
  <c r="O276" i="7"/>
  <c r="H276" i="7"/>
  <c r="P276" i="7"/>
  <c r="E338" i="7"/>
  <c r="B338" i="7"/>
  <c r="F338" i="7"/>
  <c r="J338" i="7"/>
  <c r="C338" i="7"/>
  <c r="K338" i="7"/>
  <c r="P338" i="7"/>
  <c r="O338" i="7"/>
  <c r="M338" i="7"/>
  <c r="N338" i="7"/>
  <c r="H338" i="7"/>
  <c r="D338" i="7"/>
  <c r="I338" i="7"/>
  <c r="G338" i="7"/>
  <c r="E512" i="7"/>
  <c r="B512" i="7"/>
  <c r="H512" i="7"/>
  <c r="J512" i="7"/>
  <c r="O512" i="7"/>
  <c r="F512" i="7"/>
  <c r="P512" i="7"/>
  <c r="N512" i="7"/>
  <c r="K512" i="7"/>
  <c r="C512" i="7"/>
  <c r="M512" i="7"/>
  <c r="D512" i="7"/>
  <c r="I512" i="7"/>
  <c r="G512" i="7"/>
  <c r="E277" i="7"/>
  <c r="I277" i="7"/>
  <c r="H277" i="7"/>
  <c r="M277" i="7"/>
  <c r="O277" i="7"/>
  <c r="B277" i="7"/>
  <c r="F277" i="7"/>
  <c r="J277" i="7"/>
  <c r="N277" i="7"/>
  <c r="C277" i="7"/>
  <c r="G277" i="7"/>
  <c r="D277" i="7"/>
  <c r="K277" i="7"/>
  <c r="P277" i="7"/>
  <c r="F133" i="7"/>
  <c r="H133" i="7"/>
  <c r="N133" i="7"/>
  <c r="P133" i="7"/>
  <c r="C133" i="7"/>
  <c r="G133" i="7"/>
  <c r="K133" i="7"/>
  <c r="O133" i="7"/>
  <c r="D133" i="7"/>
  <c r="I133" i="7"/>
  <c r="E133" i="7"/>
  <c r="B133" i="7"/>
  <c r="M133" i="7"/>
  <c r="J133" i="7"/>
  <c r="E475" i="7"/>
  <c r="I475" i="7"/>
  <c r="O475" i="7"/>
  <c r="N475" i="7"/>
  <c r="H475" i="7"/>
  <c r="G475" i="7"/>
  <c r="M475" i="7"/>
  <c r="C475" i="7"/>
  <c r="B475" i="7"/>
  <c r="F475" i="7"/>
  <c r="J475" i="7"/>
  <c r="D475" i="7"/>
  <c r="K475" i="7"/>
  <c r="P475" i="7"/>
  <c r="E360" i="7"/>
  <c r="I360" i="7"/>
  <c r="M360" i="7"/>
  <c r="G360" i="7"/>
  <c r="O360" i="7"/>
  <c r="B360" i="7"/>
  <c r="F360" i="7"/>
  <c r="K360" i="7"/>
  <c r="D360" i="7"/>
  <c r="J360" i="7"/>
  <c r="N360" i="7"/>
  <c r="H360" i="7"/>
  <c r="P360" i="7"/>
  <c r="C360" i="7"/>
  <c r="B460" i="7"/>
  <c r="F460" i="7"/>
  <c r="K460" i="7"/>
  <c r="G460" i="7"/>
  <c r="J460" i="7"/>
  <c r="N460" i="7"/>
  <c r="C460" i="7"/>
  <c r="H460" i="7"/>
  <c r="P460" i="7"/>
  <c r="D460" i="7"/>
  <c r="E460" i="7"/>
  <c r="O460" i="7"/>
  <c r="M460" i="7"/>
  <c r="I460" i="7"/>
  <c r="I216" i="7"/>
  <c r="F216" i="7"/>
  <c r="B216" i="7"/>
  <c r="E216" i="7"/>
  <c r="N216" i="7"/>
  <c r="J216" i="7"/>
  <c r="G216" i="7"/>
  <c r="D216" i="7"/>
  <c r="O216" i="7"/>
  <c r="H216" i="7"/>
  <c r="C216" i="7"/>
  <c r="P216" i="7"/>
  <c r="K216" i="7"/>
  <c r="M216" i="7"/>
  <c r="E485" i="7"/>
  <c r="I485" i="7"/>
  <c r="O485" i="7"/>
  <c r="F485" i="7"/>
  <c r="M485" i="7"/>
  <c r="B485" i="7"/>
  <c r="J485" i="7"/>
  <c r="N485" i="7"/>
  <c r="C485" i="7"/>
  <c r="H485" i="7"/>
  <c r="P485" i="7"/>
  <c r="D485" i="7"/>
  <c r="G485" i="7"/>
  <c r="K485" i="7"/>
  <c r="E396" i="7"/>
  <c r="G396" i="7"/>
  <c r="I396" i="7"/>
  <c r="J396" i="7"/>
  <c r="K396" i="7"/>
  <c r="D396" i="7"/>
  <c r="M396" i="7"/>
  <c r="C396" i="7"/>
  <c r="H396" i="7"/>
  <c r="P396" i="7"/>
  <c r="B396" i="7"/>
  <c r="F396" i="7"/>
  <c r="O396" i="7"/>
  <c r="N396" i="7"/>
  <c r="M464" i="7"/>
  <c r="I464" i="7"/>
  <c r="B464" i="7"/>
  <c r="F464" i="7"/>
  <c r="H464" i="7"/>
  <c r="P464" i="7"/>
  <c r="J464" i="7"/>
  <c r="N464" i="7"/>
  <c r="C464" i="7"/>
  <c r="K464" i="7"/>
  <c r="D464" i="7"/>
  <c r="O464" i="7"/>
  <c r="G464" i="7"/>
  <c r="E464" i="7"/>
  <c r="O500" i="7"/>
  <c r="J500" i="7"/>
  <c r="C500" i="7"/>
  <c r="E500" i="7"/>
  <c r="F500" i="7"/>
  <c r="K500" i="7"/>
  <c r="B500" i="7"/>
  <c r="N500" i="7"/>
  <c r="H500" i="7"/>
  <c r="P500" i="7"/>
  <c r="G500" i="7"/>
  <c r="I500" i="7"/>
  <c r="M500" i="7"/>
  <c r="D500" i="7"/>
  <c r="H175" i="7"/>
  <c r="I175" i="7"/>
  <c r="P175" i="7"/>
  <c r="E175" i="7"/>
  <c r="M175" i="7"/>
  <c r="F175" i="7"/>
  <c r="C175" i="7"/>
  <c r="N175" i="7"/>
  <c r="K175" i="7"/>
  <c r="G175" i="7"/>
  <c r="D175" i="7"/>
  <c r="O175" i="7"/>
  <c r="B175" i="7"/>
  <c r="J175" i="7"/>
  <c r="E419" i="7"/>
  <c r="O419" i="7"/>
  <c r="K419" i="7"/>
  <c r="M419" i="7"/>
  <c r="C419" i="7"/>
  <c r="G419" i="7"/>
  <c r="B419" i="7"/>
  <c r="F419" i="7"/>
  <c r="J419" i="7"/>
  <c r="N419" i="7"/>
  <c r="H419" i="7"/>
  <c r="D419" i="7"/>
  <c r="I419" i="7"/>
  <c r="P419" i="7"/>
  <c r="H488" i="7"/>
  <c r="E488" i="7"/>
  <c r="B488" i="7"/>
  <c r="P488" i="7"/>
  <c r="F488" i="7"/>
  <c r="I488" i="7"/>
  <c r="K488" i="7"/>
  <c r="N488" i="7"/>
  <c r="G488" i="7"/>
  <c r="D488" i="7"/>
  <c r="C488" i="7"/>
  <c r="M488" i="7"/>
  <c r="O488" i="7"/>
  <c r="J488" i="7"/>
  <c r="E435" i="7"/>
  <c r="I435" i="7"/>
  <c r="O435" i="7"/>
  <c r="G435" i="7"/>
  <c r="M435" i="7"/>
  <c r="B435" i="7"/>
  <c r="F435" i="7"/>
  <c r="N435" i="7"/>
  <c r="J435" i="7"/>
  <c r="C435" i="7"/>
  <c r="H435" i="7"/>
  <c r="K435" i="7"/>
  <c r="P435" i="7"/>
  <c r="D435" i="7"/>
  <c r="D490" i="7"/>
  <c r="E490" i="7"/>
  <c r="J490" i="7"/>
  <c r="H490" i="7"/>
  <c r="F490" i="7"/>
  <c r="P490" i="7"/>
  <c r="I490" i="7"/>
  <c r="N490" i="7"/>
  <c r="M490" i="7"/>
  <c r="K490" i="7"/>
  <c r="G490" i="7"/>
  <c r="B490" i="7"/>
  <c r="C490" i="7"/>
  <c r="O490" i="7"/>
  <c r="N124" i="7"/>
  <c r="P124" i="7"/>
  <c r="E124" i="7"/>
  <c r="B124" i="7"/>
  <c r="J124" i="7"/>
  <c r="F124" i="7"/>
  <c r="C124" i="7"/>
  <c r="G124" i="7"/>
  <c r="H124" i="7"/>
  <c r="K124" i="7"/>
  <c r="O124" i="7"/>
  <c r="M124" i="7"/>
  <c r="D124" i="7"/>
  <c r="I124" i="7"/>
  <c r="E319" i="7"/>
  <c r="I319" i="7"/>
  <c r="M319" i="7"/>
  <c r="B319" i="7"/>
  <c r="F319" i="7"/>
  <c r="J319" i="7"/>
  <c r="N319" i="7"/>
  <c r="K319" i="7"/>
  <c r="O319" i="7"/>
  <c r="C319" i="7"/>
  <c r="G319" i="7"/>
  <c r="D319" i="7"/>
  <c r="H319" i="7"/>
  <c r="P319" i="7"/>
  <c r="D147" i="7"/>
  <c r="B147" i="7"/>
  <c r="H147" i="7"/>
  <c r="N147" i="7"/>
  <c r="O147" i="7"/>
  <c r="C147" i="7"/>
  <c r="E147" i="7"/>
  <c r="J147" i="7"/>
  <c r="M147" i="7"/>
  <c r="F147" i="7"/>
  <c r="K147" i="7"/>
  <c r="P147" i="7"/>
  <c r="G147" i="7"/>
  <c r="I147" i="7"/>
  <c r="E348" i="7"/>
  <c r="G348" i="7"/>
  <c r="K348" i="7"/>
  <c r="D348" i="7"/>
  <c r="M348" i="7"/>
  <c r="I348" i="7"/>
  <c r="J348" i="7"/>
  <c r="N348" i="7"/>
  <c r="H348" i="7"/>
  <c r="P348" i="7"/>
  <c r="O348" i="7"/>
  <c r="B348" i="7"/>
  <c r="F348" i="7"/>
  <c r="C348" i="7"/>
  <c r="E466" i="7"/>
  <c r="M466" i="7"/>
  <c r="I466" i="7"/>
  <c r="B466" i="7"/>
  <c r="F466" i="7"/>
  <c r="C466" i="7"/>
  <c r="K466" i="7"/>
  <c r="J466" i="7"/>
  <c r="N466" i="7"/>
  <c r="H466" i="7"/>
  <c r="P466" i="7"/>
  <c r="O466" i="7"/>
  <c r="G466" i="7"/>
  <c r="D466" i="7"/>
  <c r="B250" i="7"/>
  <c r="M250" i="7"/>
  <c r="J250" i="7"/>
  <c r="O250" i="7"/>
  <c r="N250" i="7"/>
  <c r="C250" i="7"/>
  <c r="F250" i="7"/>
  <c r="D250" i="7"/>
  <c r="H250" i="7"/>
  <c r="P250" i="7"/>
  <c r="E250" i="7"/>
  <c r="K250" i="7"/>
  <c r="I250" i="7"/>
  <c r="G250" i="7"/>
  <c r="E440" i="7"/>
  <c r="G440" i="7"/>
  <c r="M440" i="7"/>
  <c r="O440" i="7"/>
  <c r="I440" i="7"/>
  <c r="B440" i="7"/>
  <c r="F440" i="7"/>
  <c r="D440" i="7"/>
  <c r="J440" i="7"/>
  <c r="N440" i="7"/>
  <c r="C440" i="7"/>
  <c r="H440" i="7"/>
  <c r="P440" i="7"/>
  <c r="K440" i="7"/>
  <c r="E413" i="7"/>
  <c r="I413" i="7"/>
  <c r="M413" i="7"/>
  <c r="B413" i="7"/>
  <c r="F413" i="7"/>
  <c r="N413" i="7"/>
  <c r="H413" i="7"/>
  <c r="P413" i="7"/>
  <c r="D413" i="7"/>
  <c r="O413" i="7"/>
  <c r="J413" i="7"/>
  <c r="C413" i="7"/>
  <c r="K413" i="7"/>
  <c r="G413" i="7"/>
  <c r="J239" i="7"/>
  <c r="C239" i="7"/>
  <c r="B239" i="7"/>
  <c r="F239" i="7"/>
  <c r="D239" i="7"/>
  <c r="P239" i="7"/>
  <c r="N239" i="7"/>
  <c r="H239" i="7"/>
  <c r="E239" i="7"/>
  <c r="G239" i="7"/>
  <c r="I239" i="7"/>
  <c r="K239" i="7"/>
  <c r="M239" i="7"/>
  <c r="O239" i="7"/>
  <c r="P185" i="7"/>
  <c r="E185" i="7"/>
  <c r="M185" i="7"/>
  <c r="B185" i="7"/>
  <c r="D185" i="7"/>
  <c r="I185" i="7"/>
  <c r="K185" i="7"/>
  <c r="H185" i="7"/>
  <c r="C185" i="7"/>
  <c r="F185" i="7"/>
  <c r="J185" i="7"/>
  <c r="N185" i="7"/>
  <c r="G185" i="7"/>
  <c r="O185" i="7"/>
  <c r="H158" i="7"/>
  <c r="J158" i="7"/>
  <c r="P158" i="7"/>
  <c r="B158" i="7"/>
  <c r="E158" i="7"/>
  <c r="I158" i="7"/>
  <c r="D158" i="7"/>
  <c r="M158" i="7"/>
  <c r="F158" i="7"/>
  <c r="C158" i="7"/>
  <c r="N158" i="7"/>
  <c r="K158" i="7"/>
  <c r="G158" i="7"/>
  <c r="O158" i="7"/>
  <c r="I186" i="7"/>
  <c r="E186" i="7"/>
  <c r="M186" i="7"/>
  <c r="J186" i="7"/>
  <c r="G186" i="7"/>
  <c r="K186" i="7"/>
  <c r="D186" i="7"/>
  <c r="F186" i="7"/>
  <c r="B186" i="7"/>
  <c r="N186" i="7"/>
  <c r="C186" i="7"/>
  <c r="H186" i="7"/>
  <c r="P186" i="7"/>
  <c r="O186" i="7"/>
  <c r="P165" i="7"/>
  <c r="J165" i="7"/>
  <c r="E165" i="7"/>
  <c r="I165" i="7"/>
  <c r="K165" i="7"/>
  <c r="B165" i="7"/>
  <c r="M165" i="7"/>
  <c r="F165" i="7"/>
  <c r="C165" i="7"/>
  <c r="N165" i="7"/>
  <c r="G165" i="7"/>
  <c r="D165" i="7"/>
  <c r="O165" i="7"/>
  <c r="H165" i="7"/>
  <c r="H152" i="7"/>
  <c r="P152" i="7"/>
  <c r="J152" i="7"/>
  <c r="E152" i="7"/>
  <c r="I152" i="7"/>
  <c r="M152" i="7"/>
  <c r="F152" i="7"/>
  <c r="C152" i="7"/>
  <c r="N152" i="7"/>
  <c r="K152" i="7"/>
  <c r="G152" i="7"/>
  <c r="D152" i="7"/>
  <c r="O152" i="7"/>
  <c r="B152" i="7"/>
  <c r="B241" i="7"/>
  <c r="F241" i="7"/>
  <c r="N241" i="7"/>
  <c r="H241" i="7"/>
  <c r="O241" i="7"/>
  <c r="P241" i="7"/>
  <c r="C241" i="7"/>
  <c r="E241" i="7"/>
  <c r="G241" i="7"/>
  <c r="J241" i="7"/>
  <c r="D241" i="7"/>
  <c r="I241" i="7"/>
  <c r="K241" i="7"/>
  <c r="M241" i="7"/>
  <c r="E409" i="7"/>
  <c r="I409" i="7"/>
  <c r="M409" i="7"/>
  <c r="O409" i="7"/>
  <c r="B409" i="7"/>
  <c r="F409" i="7"/>
  <c r="N409" i="7"/>
  <c r="G409" i="7"/>
  <c r="J409" i="7"/>
  <c r="C409" i="7"/>
  <c r="H409" i="7"/>
  <c r="K409" i="7"/>
  <c r="P409" i="7"/>
  <c r="D409" i="7"/>
  <c r="H151" i="7"/>
  <c r="B151" i="7"/>
  <c r="P151" i="7"/>
  <c r="J151" i="7"/>
  <c r="I151" i="7"/>
  <c r="E151" i="7"/>
  <c r="M151" i="7"/>
  <c r="F151" i="7"/>
  <c r="C151" i="7"/>
  <c r="N151" i="7"/>
  <c r="K151" i="7"/>
  <c r="G151" i="7"/>
  <c r="D151" i="7"/>
  <c r="O151" i="7"/>
  <c r="H171" i="7"/>
  <c r="B171" i="7"/>
  <c r="E171" i="7"/>
  <c r="M171" i="7"/>
  <c r="N171" i="7"/>
  <c r="G171" i="7"/>
  <c r="O171" i="7"/>
  <c r="P171" i="7"/>
  <c r="J171" i="7"/>
  <c r="I171" i="7"/>
  <c r="F171" i="7"/>
  <c r="C171" i="7"/>
  <c r="K171" i="7"/>
  <c r="D171" i="7"/>
  <c r="E438" i="7"/>
  <c r="B438" i="7"/>
  <c r="F438" i="7"/>
  <c r="N438" i="7"/>
  <c r="P438" i="7"/>
  <c r="D438" i="7"/>
  <c r="G438" i="7"/>
  <c r="M438" i="7"/>
  <c r="J438" i="7"/>
  <c r="K438" i="7"/>
  <c r="O438" i="7"/>
  <c r="C438" i="7"/>
  <c r="H438" i="7"/>
  <c r="I438" i="7"/>
  <c r="I210" i="7"/>
  <c r="K210" i="7"/>
  <c r="M210" i="7"/>
  <c r="P210" i="7"/>
  <c r="F210" i="7"/>
  <c r="B210" i="7"/>
  <c r="N210" i="7"/>
  <c r="J210" i="7"/>
  <c r="H210" i="7"/>
  <c r="G210" i="7"/>
  <c r="D210" i="7"/>
  <c r="O210" i="7"/>
  <c r="C210" i="7"/>
  <c r="E210" i="7"/>
  <c r="E315" i="7"/>
  <c r="I315" i="7"/>
  <c r="M315" i="7"/>
  <c r="G315" i="7"/>
  <c r="O315" i="7"/>
  <c r="B315" i="7"/>
  <c r="F315" i="7"/>
  <c r="J315" i="7"/>
  <c r="C315" i="7"/>
  <c r="K315" i="7"/>
  <c r="D315" i="7"/>
  <c r="P315" i="7"/>
  <c r="N315" i="7"/>
  <c r="H315" i="7"/>
  <c r="I208" i="7"/>
  <c r="E208" i="7"/>
  <c r="M208" i="7"/>
  <c r="N208" i="7"/>
  <c r="J208" i="7"/>
  <c r="G208" i="7"/>
  <c r="C208" i="7"/>
  <c r="O208" i="7"/>
  <c r="H208" i="7"/>
  <c r="D208" i="7"/>
  <c r="F208" i="7"/>
  <c r="B208" i="7"/>
  <c r="K208" i="7"/>
  <c r="P208" i="7"/>
  <c r="H498" i="7"/>
  <c r="J498" i="7"/>
  <c r="E498" i="7"/>
  <c r="C498" i="7"/>
  <c r="P498" i="7"/>
  <c r="F498" i="7"/>
  <c r="K498" i="7"/>
  <c r="G498" i="7"/>
  <c r="D498" i="7"/>
  <c r="N498" i="7"/>
  <c r="I498" i="7"/>
  <c r="O498" i="7"/>
  <c r="M498" i="7"/>
  <c r="B498" i="7"/>
  <c r="E361" i="7"/>
  <c r="I361" i="7"/>
  <c r="O361" i="7"/>
  <c r="M361" i="7"/>
  <c r="B361" i="7"/>
  <c r="F361" i="7"/>
  <c r="J361" i="7"/>
  <c r="N361" i="7"/>
  <c r="C361" i="7"/>
  <c r="H361" i="7"/>
  <c r="P361" i="7"/>
  <c r="D361" i="7"/>
  <c r="G361" i="7"/>
  <c r="K361" i="7"/>
  <c r="M325" i="7"/>
  <c r="B325" i="7"/>
  <c r="F325" i="7"/>
  <c r="K325" i="7"/>
  <c r="H325" i="7"/>
  <c r="J325" i="7"/>
  <c r="N325" i="7"/>
  <c r="G325" i="7"/>
  <c r="O325" i="7"/>
  <c r="E325" i="7"/>
  <c r="I325" i="7"/>
  <c r="C325" i="7"/>
  <c r="D325" i="7"/>
  <c r="P325" i="7"/>
  <c r="E392" i="7"/>
  <c r="G392" i="7"/>
  <c r="J392" i="7"/>
  <c r="N392" i="7"/>
  <c r="C392" i="7"/>
  <c r="K392" i="7"/>
  <c r="I392" i="7"/>
  <c r="M392" i="7"/>
  <c r="H392" i="7"/>
  <c r="D392" i="7"/>
  <c r="O392" i="7"/>
  <c r="B392" i="7"/>
  <c r="F392" i="7"/>
  <c r="P392" i="7"/>
  <c r="I207" i="7"/>
  <c r="E207" i="7"/>
  <c r="M207" i="7"/>
  <c r="F207" i="7"/>
  <c r="B207" i="7"/>
  <c r="G207" i="7"/>
  <c r="D207" i="7"/>
  <c r="N207" i="7"/>
  <c r="J207" i="7"/>
  <c r="C207" i="7"/>
  <c r="K207" i="7"/>
  <c r="H207" i="7"/>
  <c r="P207" i="7"/>
  <c r="O207" i="7"/>
  <c r="D260" i="7"/>
  <c r="O260" i="7"/>
  <c r="N260" i="7"/>
  <c r="H260" i="7"/>
  <c r="P260" i="7"/>
  <c r="K260" i="7"/>
  <c r="B260" i="7"/>
  <c r="F260" i="7"/>
  <c r="C260" i="7"/>
  <c r="G260" i="7"/>
  <c r="J260" i="7"/>
  <c r="E260" i="7"/>
  <c r="I260" i="7"/>
  <c r="M260" i="7"/>
  <c r="E426" i="7"/>
  <c r="I426" i="7"/>
  <c r="P426" i="7"/>
  <c r="M426" i="7"/>
  <c r="O426" i="7"/>
  <c r="B426" i="7"/>
  <c r="F426" i="7"/>
  <c r="C426" i="7"/>
  <c r="J426" i="7"/>
  <c r="N426" i="7"/>
  <c r="H426" i="7"/>
  <c r="D426" i="7"/>
  <c r="K426" i="7"/>
  <c r="G426" i="7"/>
  <c r="G146" i="7"/>
  <c r="P146" i="7"/>
  <c r="O146" i="7"/>
  <c r="K146" i="7"/>
  <c r="F146" i="7"/>
  <c r="N146" i="7"/>
  <c r="D146" i="7"/>
  <c r="I146" i="7"/>
  <c r="E146" i="7"/>
  <c r="M146" i="7"/>
  <c r="J146" i="7"/>
  <c r="C146" i="7"/>
  <c r="B146" i="7"/>
  <c r="H146" i="7"/>
  <c r="E347" i="7"/>
  <c r="I347" i="7"/>
  <c r="M347" i="7"/>
  <c r="F347" i="7"/>
  <c r="J347" i="7"/>
  <c r="N347" i="7"/>
  <c r="H347" i="7"/>
  <c r="K347" i="7"/>
  <c r="D347" i="7"/>
  <c r="O347" i="7"/>
  <c r="C347" i="7"/>
  <c r="P347" i="7"/>
  <c r="G347" i="7"/>
  <c r="B347" i="7"/>
  <c r="E428" i="7"/>
  <c r="I428" i="7"/>
  <c r="M428" i="7"/>
  <c r="G428" i="7"/>
  <c r="B428" i="7"/>
  <c r="F428" i="7"/>
  <c r="N428" i="7"/>
  <c r="H428" i="7"/>
  <c r="P428" i="7"/>
  <c r="D428" i="7"/>
  <c r="J428" i="7"/>
  <c r="C428" i="7"/>
  <c r="K428" i="7"/>
  <c r="O428" i="7"/>
  <c r="I110" i="7"/>
  <c r="B110" i="7"/>
  <c r="M110" i="7"/>
  <c r="K110" i="7"/>
  <c r="F110" i="7"/>
  <c r="G110" i="7"/>
  <c r="N110" i="7"/>
  <c r="J110" i="7"/>
  <c r="P110" i="7"/>
  <c r="O110" i="7"/>
  <c r="E110" i="7"/>
  <c r="C110" i="7"/>
  <c r="H110" i="7"/>
  <c r="D110" i="7"/>
  <c r="K231" i="7"/>
  <c r="M231" i="7"/>
  <c r="F231" i="7"/>
  <c r="B231" i="7"/>
  <c r="N231" i="7"/>
  <c r="J231" i="7"/>
  <c r="G231" i="7"/>
  <c r="D231" i="7"/>
  <c r="O231" i="7"/>
  <c r="H231" i="7"/>
  <c r="C231" i="7"/>
  <c r="P231" i="7"/>
  <c r="E231" i="7"/>
  <c r="I231" i="7"/>
  <c r="M341" i="7"/>
  <c r="O341" i="7"/>
  <c r="D341" i="7"/>
  <c r="E341" i="7"/>
  <c r="B341" i="7"/>
  <c r="F341" i="7"/>
  <c r="I341" i="7"/>
  <c r="J341" i="7"/>
  <c r="N341" i="7"/>
  <c r="C341" i="7"/>
  <c r="P341" i="7"/>
  <c r="H341" i="7"/>
  <c r="K341" i="7"/>
  <c r="G341" i="7"/>
  <c r="B244" i="7"/>
  <c r="E244" i="7"/>
  <c r="J244" i="7"/>
  <c r="G244" i="7"/>
  <c r="I244" i="7"/>
  <c r="C244" i="7"/>
  <c r="O244" i="7"/>
  <c r="F244" i="7"/>
  <c r="D244" i="7"/>
  <c r="N244" i="7"/>
  <c r="H244" i="7"/>
  <c r="K244" i="7"/>
  <c r="P244" i="7"/>
  <c r="M244" i="7"/>
  <c r="E367" i="7"/>
  <c r="I367" i="7"/>
  <c r="O367" i="7"/>
  <c r="M367" i="7"/>
  <c r="B367" i="7"/>
  <c r="F367" i="7"/>
  <c r="C367" i="7"/>
  <c r="J367" i="7"/>
  <c r="N367" i="7"/>
  <c r="H367" i="7"/>
  <c r="K367" i="7"/>
  <c r="P367" i="7"/>
  <c r="D367" i="7"/>
  <c r="G367" i="7"/>
  <c r="F123" i="7"/>
  <c r="H123" i="7"/>
  <c r="C123" i="7"/>
  <c r="N123" i="7"/>
  <c r="G123" i="7"/>
  <c r="K123" i="7"/>
  <c r="O123" i="7"/>
  <c r="E123" i="7"/>
  <c r="D123" i="7"/>
  <c r="I123" i="7"/>
  <c r="B123" i="7"/>
  <c r="M123" i="7"/>
  <c r="J123" i="7"/>
  <c r="P123" i="7"/>
  <c r="O345" i="7"/>
  <c r="B345" i="7"/>
  <c r="F345" i="7"/>
  <c r="N345" i="7"/>
  <c r="K345" i="7"/>
  <c r="J345" i="7"/>
  <c r="P345" i="7"/>
  <c r="G345" i="7"/>
  <c r="C345" i="7"/>
  <c r="H345" i="7"/>
  <c r="D345" i="7"/>
  <c r="E345" i="7"/>
  <c r="I345" i="7"/>
  <c r="M345" i="7"/>
  <c r="H518" i="7"/>
  <c r="K518" i="7"/>
  <c r="P518" i="7"/>
  <c r="M518" i="7"/>
  <c r="J518" i="7"/>
  <c r="F518" i="7"/>
  <c r="I518" i="7"/>
  <c r="G518" i="7"/>
  <c r="O518" i="7"/>
  <c r="N518" i="7"/>
  <c r="D518" i="7"/>
  <c r="C518" i="7"/>
  <c r="B518" i="7"/>
  <c r="E518" i="7"/>
  <c r="I202" i="7"/>
  <c r="E202" i="7"/>
  <c r="O202" i="7"/>
  <c r="H202" i="7"/>
  <c r="M202" i="7"/>
  <c r="F202" i="7"/>
  <c r="B202" i="7"/>
  <c r="J202" i="7"/>
  <c r="N202" i="7"/>
  <c r="C202" i="7"/>
  <c r="D202" i="7"/>
  <c r="G202" i="7"/>
  <c r="K202" i="7"/>
  <c r="P202" i="7"/>
  <c r="I223" i="7"/>
  <c r="K223" i="7"/>
  <c r="M223" i="7"/>
  <c r="B223" i="7"/>
  <c r="P223" i="7"/>
  <c r="F223" i="7"/>
  <c r="N223" i="7"/>
  <c r="J223" i="7"/>
  <c r="G223" i="7"/>
  <c r="D223" i="7"/>
  <c r="O223" i="7"/>
  <c r="H223" i="7"/>
  <c r="C223" i="7"/>
  <c r="E223" i="7"/>
  <c r="E364" i="7"/>
  <c r="M364" i="7"/>
  <c r="B364" i="7"/>
  <c r="F364" i="7"/>
  <c r="N364" i="7"/>
  <c r="C364" i="7"/>
  <c r="H364" i="7"/>
  <c r="K364" i="7"/>
  <c r="D364" i="7"/>
  <c r="J364" i="7"/>
  <c r="P364" i="7"/>
  <c r="O364" i="7"/>
  <c r="G364" i="7"/>
  <c r="I364" i="7"/>
  <c r="G138" i="7"/>
  <c r="P138" i="7"/>
  <c r="O138" i="7"/>
  <c r="K138" i="7"/>
  <c r="I138" i="7"/>
  <c r="H138" i="7"/>
  <c r="C138" i="7"/>
  <c r="D138" i="7"/>
  <c r="E138" i="7"/>
  <c r="B138" i="7"/>
  <c r="M138" i="7"/>
  <c r="J138" i="7"/>
  <c r="F138" i="7"/>
  <c r="N138" i="7"/>
  <c r="E451" i="7"/>
  <c r="I451" i="7"/>
  <c r="O451" i="7"/>
  <c r="M451" i="7"/>
  <c r="B451" i="7"/>
  <c r="F451" i="7"/>
  <c r="N451" i="7"/>
  <c r="P451" i="7"/>
  <c r="D451" i="7"/>
  <c r="J451" i="7"/>
  <c r="C451" i="7"/>
  <c r="H451" i="7"/>
  <c r="K451" i="7"/>
  <c r="G451" i="7"/>
  <c r="M456" i="7"/>
  <c r="I456" i="7"/>
  <c r="B456" i="7"/>
  <c r="F456" i="7"/>
  <c r="H456" i="7"/>
  <c r="D456" i="7"/>
  <c r="J456" i="7"/>
  <c r="N456" i="7"/>
  <c r="C456" i="7"/>
  <c r="K456" i="7"/>
  <c r="P456" i="7"/>
  <c r="O456" i="7"/>
  <c r="E456" i="7"/>
  <c r="G456" i="7"/>
  <c r="E395" i="7"/>
  <c r="B395" i="7"/>
  <c r="F395" i="7"/>
  <c r="N395" i="7"/>
  <c r="K395" i="7"/>
  <c r="D395" i="7"/>
  <c r="I395" i="7"/>
  <c r="J395" i="7"/>
  <c r="C395" i="7"/>
  <c r="H395" i="7"/>
  <c r="P395" i="7"/>
  <c r="G395" i="7"/>
  <c r="O395" i="7"/>
  <c r="M395" i="7"/>
  <c r="H174" i="7"/>
  <c r="J174" i="7"/>
  <c r="B174" i="7"/>
  <c r="M174" i="7"/>
  <c r="F174" i="7"/>
  <c r="C174" i="7"/>
  <c r="N174" i="7"/>
  <c r="K174" i="7"/>
  <c r="G174" i="7"/>
  <c r="D174" i="7"/>
  <c r="O174" i="7"/>
  <c r="P174" i="7"/>
  <c r="E174" i="7"/>
  <c r="I174" i="7"/>
  <c r="P167" i="7"/>
  <c r="E167" i="7"/>
  <c r="I167" i="7"/>
  <c r="M167" i="7"/>
  <c r="F167" i="7"/>
  <c r="C167" i="7"/>
  <c r="N167" i="7"/>
  <c r="K167" i="7"/>
  <c r="G167" i="7"/>
  <c r="D167" i="7"/>
  <c r="O167" i="7"/>
  <c r="H167" i="7"/>
  <c r="B167" i="7"/>
  <c r="J167" i="7"/>
  <c r="P501" i="7"/>
  <c r="J501" i="7"/>
  <c r="C501" i="7"/>
  <c r="F501" i="7"/>
  <c r="I501" i="7"/>
  <c r="E501" i="7"/>
  <c r="N501" i="7"/>
  <c r="G501" i="7"/>
  <c r="K501" i="7"/>
  <c r="D501" i="7"/>
  <c r="M501" i="7"/>
  <c r="O501" i="7"/>
  <c r="B501" i="7"/>
  <c r="H501" i="7"/>
  <c r="E265" i="7"/>
  <c r="I265" i="7"/>
  <c r="M265" i="7"/>
  <c r="N265" i="7"/>
  <c r="G265" i="7"/>
  <c r="O265" i="7"/>
  <c r="H265" i="7"/>
  <c r="B265" i="7"/>
  <c r="F265" i="7"/>
  <c r="J265" i="7"/>
  <c r="C265" i="7"/>
  <c r="K265" i="7"/>
  <c r="D265" i="7"/>
  <c r="P265" i="7"/>
  <c r="E406" i="7"/>
  <c r="M406" i="7"/>
  <c r="I406" i="7"/>
  <c r="J406" i="7"/>
  <c r="N406" i="7"/>
  <c r="C406" i="7"/>
  <c r="H406" i="7"/>
  <c r="K406" i="7"/>
  <c r="O406" i="7"/>
  <c r="G406" i="7"/>
  <c r="B406" i="7"/>
  <c r="F406" i="7"/>
  <c r="P406" i="7"/>
  <c r="D406" i="7"/>
  <c r="M515" i="7"/>
  <c r="B515" i="7"/>
  <c r="H515" i="7"/>
  <c r="J515" i="7"/>
  <c r="I515" i="7"/>
  <c r="O515" i="7"/>
  <c r="F515" i="7"/>
  <c r="P515" i="7"/>
  <c r="D515" i="7"/>
  <c r="N515" i="7"/>
  <c r="C515" i="7"/>
  <c r="E515" i="7"/>
  <c r="G515" i="7"/>
  <c r="K515" i="7"/>
  <c r="I217" i="7"/>
  <c r="K217" i="7"/>
  <c r="M217" i="7"/>
  <c r="C217" i="7"/>
  <c r="F217" i="7"/>
  <c r="B217" i="7"/>
  <c r="P217" i="7"/>
  <c r="N217" i="7"/>
  <c r="J217" i="7"/>
  <c r="G217" i="7"/>
  <c r="D217" i="7"/>
  <c r="O217" i="7"/>
  <c r="H217" i="7"/>
  <c r="E217" i="7"/>
  <c r="B159" i="7"/>
  <c r="M159" i="7"/>
  <c r="F159" i="7"/>
  <c r="N159" i="7"/>
  <c r="K159" i="7"/>
  <c r="G159" i="7"/>
  <c r="O159" i="7"/>
  <c r="H159" i="7"/>
  <c r="J159" i="7"/>
  <c r="I159" i="7"/>
  <c r="C159" i="7"/>
  <c r="D159" i="7"/>
  <c r="P159" i="7"/>
  <c r="E159" i="7"/>
  <c r="E390" i="7"/>
  <c r="M390" i="7"/>
  <c r="G390" i="7"/>
  <c r="B390" i="7"/>
  <c r="F390" i="7"/>
  <c r="N390" i="7"/>
  <c r="K390" i="7"/>
  <c r="D390" i="7"/>
  <c r="J390" i="7"/>
  <c r="H390" i="7"/>
  <c r="P390" i="7"/>
  <c r="O390" i="7"/>
  <c r="I390" i="7"/>
  <c r="C390" i="7"/>
  <c r="M170" i="7"/>
  <c r="K170" i="7"/>
  <c r="D170" i="7"/>
  <c r="J170" i="7"/>
  <c r="P170" i="7"/>
  <c r="B170" i="7"/>
  <c r="E170" i="7"/>
  <c r="I170" i="7"/>
  <c r="F170" i="7"/>
  <c r="C170" i="7"/>
  <c r="N170" i="7"/>
  <c r="G170" i="7"/>
  <c r="O170" i="7"/>
  <c r="H170" i="7"/>
  <c r="E269" i="7"/>
  <c r="I269" i="7"/>
  <c r="M269" i="7"/>
  <c r="K269" i="7"/>
  <c r="D269" i="7"/>
  <c r="P269" i="7"/>
  <c r="C269" i="7"/>
  <c r="B269" i="7"/>
  <c r="F269" i="7"/>
  <c r="J269" i="7"/>
  <c r="G269" i="7"/>
  <c r="O269" i="7"/>
  <c r="H269" i="7"/>
  <c r="N269" i="7"/>
  <c r="O497" i="7"/>
  <c r="J497" i="7"/>
  <c r="N497" i="7"/>
  <c r="K497" i="7"/>
  <c r="I497" i="7"/>
  <c r="M497" i="7"/>
  <c r="D497" i="7"/>
  <c r="P497" i="7"/>
  <c r="C497" i="7"/>
  <c r="E497" i="7"/>
  <c r="B497" i="7"/>
  <c r="F497" i="7"/>
  <c r="H497" i="7"/>
  <c r="G497" i="7"/>
  <c r="E388" i="7"/>
  <c r="G388" i="7"/>
  <c r="M388" i="7"/>
  <c r="I388" i="7"/>
  <c r="B388" i="7"/>
  <c r="F388" i="7"/>
  <c r="J388" i="7"/>
  <c r="N388" i="7"/>
  <c r="C388" i="7"/>
  <c r="H388" i="7"/>
  <c r="P388" i="7"/>
  <c r="D388" i="7"/>
  <c r="O388" i="7"/>
  <c r="K388" i="7"/>
  <c r="J506" i="7"/>
  <c r="M506" i="7"/>
  <c r="H506" i="7"/>
  <c r="F506" i="7"/>
  <c r="P506" i="7"/>
  <c r="I506" i="7"/>
  <c r="K506" i="7"/>
  <c r="E506" i="7"/>
  <c r="O506" i="7"/>
  <c r="N506" i="7"/>
  <c r="C506" i="7"/>
  <c r="D506" i="7"/>
  <c r="G506" i="7"/>
  <c r="B506" i="7"/>
  <c r="G145" i="7"/>
  <c r="P145" i="7"/>
  <c r="O145" i="7"/>
  <c r="D145" i="7"/>
  <c r="I145" i="7"/>
  <c r="J145" i="7"/>
  <c r="H145" i="7"/>
  <c r="K145" i="7"/>
  <c r="E145" i="7"/>
  <c r="B145" i="7"/>
  <c r="M145" i="7"/>
  <c r="F145" i="7"/>
  <c r="N145" i="7"/>
  <c r="C145" i="7"/>
  <c r="E309" i="7"/>
  <c r="I309" i="7"/>
  <c r="C309" i="7"/>
  <c r="O309" i="7"/>
  <c r="P309" i="7"/>
  <c r="M309" i="7"/>
  <c r="B309" i="7"/>
  <c r="F309" i="7"/>
  <c r="J309" i="7"/>
  <c r="G309" i="7"/>
  <c r="H309" i="7"/>
  <c r="N309" i="7"/>
  <c r="K309" i="7"/>
  <c r="D309" i="7"/>
  <c r="D327" i="7"/>
  <c r="I327" i="7"/>
  <c r="O327" i="7"/>
  <c r="N327" i="7"/>
  <c r="J327" i="7"/>
  <c r="G327" i="7"/>
  <c r="M327" i="7"/>
  <c r="B327" i="7"/>
  <c r="E327" i="7"/>
  <c r="F327" i="7"/>
  <c r="H327" i="7"/>
  <c r="K327" i="7"/>
  <c r="P327" i="7"/>
  <c r="C327" i="7"/>
  <c r="I194" i="7"/>
  <c r="E194" i="7"/>
  <c r="N194" i="7"/>
  <c r="J194" i="7"/>
  <c r="G194" i="7"/>
  <c r="C194" i="7"/>
  <c r="O194" i="7"/>
  <c r="K194" i="7"/>
  <c r="H194" i="7"/>
  <c r="D194" i="7"/>
  <c r="P194" i="7"/>
  <c r="M194" i="7"/>
  <c r="F194" i="7"/>
  <c r="B194" i="7"/>
  <c r="E281" i="7"/>
  <c r="I281" i="7"/>
  <c r="M281" i="7"/>
  <c r="B281" i="7"/>
  <c r="F281" i="7"/>
  <c r="N281" i="7"/>
  <c r="G281" i="7"/>
  <c r="O281" i="7"/>
  <c r="H281" i="7"/>
  <c r="J281" i="7"/>
  <c r="C281" i="7"/>
  <c r="K281" i="7"/>
  <c r="D281" i="7"/>
  <c r="P281" i="7"/>
  <c r="E446" i="7"/>
  <c r="G446" i="7"/>
  <c r="M446" i="7"/>
  <c r="D446" i="7"/>
  <c r="B446" i="7"/>
  <c r="F446" i="7"/>
  <c r="K446" i="7"/>
  <c r="J446" i="7"/>
  <c r="N446" i="7"/>
  <c r="C446" i="7"/>
  <c r="H446" i="7"/>
  <c r="P446" i="7"/>
  <c r="O446" i="7"/>
  <c r="I446" i="7"/>
  <c r="I218" i="7"/>
  <c r="F218" i="7"/>
  <c r="B218" i="7"/>
  <c r="M218" i="7"/>
  <c r="N218" i="7"/>
  <c r="J218" i="7"/>
  <c r="D218" i="7"/>
  <c r="O218" i="7"/>
  <c r="C218" i="7"/>
  <c r="P218" i="7"/>
  <c r="G218" i="7"/>
  <c r="H218" i="7"/>
  <c r="E218" i="7"/>
  <c r="K218" i="7"/>
  <c r="B245" i="7"/>
  <c r="K245" i="7"/>
  <c r="J245" i="7"/>
  <c r="M245" i="7"/>
  <c r="D245" i="7"/>
  <c r="G245" i="7"/>
  <c r="F245" i="7"/>
  <c r="N245" i="7"/>
  <c r="H245" i="7"/>
  <c r="O245" i="7"/>
  <c r="P245" i="7"/>
  <c r="C245" i="7"/>
  <c r="I245" i="7"/>
  <c r="E245" i="7"/>
  <c r="E363" i="7"/>
  <c r="M363" i="7"/>
  <c r="B363" i="7"/>
  <c r="F363" i="7"/>
  <c r="C363" i="7"/>
  <c r="P363" i="7"/>
  <c r="D363" i="7"/>
  <c r="I363" i="7"/>
  <c r="J363" i="7"/>
  <c r="N363" i="7"/>
  <c r="H363" i="7"/>
  <c r="K363" i="7"/>
  <c r="G363" i="7"/>
  <c r="O363" i="7"/>
  <c r="E293" i="7"/>
  <c r="I293" i="7"/>
  <c r="C293" i="7"/>
  <c r="K293" i="7"/>
  <c r="P293" i="7"/>
  <c r="M293" i="7"/>
  <c r="O293" i="7"/>
  <c r="B293" i="7"/>
  <c r="F293" i="7"/>
  <c r="N293" i="7"/>
  <c r="D293" i="7"/>
  <c r="J293" i="7"/>
  <c r="G293" i="7"/>
  <c r="H293" i="7"/>
  <c r="E183" i="7"/>
  <c r="C183" i="7"/>
  <c r="K183" i="7"/>
  <c r="D183" i="7"/>
  <c r="B183" i="7"/>
  <c r="F183" i="7"/>
  <c r="J183" i="7"/>
  <c r="M183" i="7"/>
  <c r="G183" i="7"/>
  <c r="O183" i="7"/>
  <c r="H183" i="7"/>
  <c r="P183" i="7"/>
  <c r="I183" i="7"/>
  <c r="N183" i="7"/>
  <c r="I204" i="7"/>
  <c r="E204" i="7"/>
  <c r="M204" i="7"/>
  <c r="F204" i="7"/>
  <c r="B204" i="7"/>
  <c r="J204" i="7"/>
  <c r="O204" i="7"/>
  <c r="D204" i="7"/>
  <c r="N204" i="7"/>
  <c r="G204" i="7"/>
  <c r="C204" i="7"/>
  <c r="H204" i="7"/>
  <c r="P204" i="7"/>
  <c r="K204" i="7"/>
  <c r="H166" i="7"/>
  <c r="J166" i="7"/>
  <c r="P166" i="7"/>
  <c r="E166" i="7"/>
  <c r="I166" i="7"/>
  <c r="M166" i="7"/>
  <c r="F166" i="7"/>
  <c r="C166" i="7"/>
  <c r="N166" i="7"/>
  <c r="K166" i="7"/>
  <c r="G166" i="7"/>
  <c r="D166" i="7"/>
  <c r="O166" i="7"/>
  <c r="B166" i="7"/>
  <c r="E279" i="7"/>
  <c r="I279" i="7"/>
  <c r="M279" i="7"/>
  <c r="B279" i="7"/>
  <c r="F279" i="7"/>
  <c r="C279" i="7"/>
  <c r="H279" i="7"/>
  <c r="P279" i="7"/>
  <c r="J279" i="7"/>
  <c r="N279" i="7"/>
  <c r="G279" i="7"/>
  <c r="K279" i="7"/>
  <c r="O279" i="7"/>
  <c r="D279" i="7"/>
  <c r="E299" i="7"/>
  <c r="I299" i="7"/>
  <c r="M299" i="7"/>
  <c r="B299" i="7"/>
  <c r="F299" i="7"/>
  <c r="H299" i="7"/>
  <c r="J299" i="7"/>
  <c r="N299" i="7"/>
  <c r="C299" i="7"/>
  <c r="G299" i="7"/>
  <c r="K299" i="7"/>
  <c r="O299" i="7"/>
  <c r="D299" i="7"/>
  <c r="P299" i="7"/>
  <c r="E344" i="7"/>
  <c r="M344" i="7"/>
  <c r="B344" i="7"/>
  <c r="F344" i="7"/>
  <c r="K344" i="7"/>
  <c r="J344" i="7"/>
  <c r="N344" i="7"/>
  <c r="C344" i="7"/>
  <c r="H344" i="7"/>
  <c r="P344" i="7"/>
  <c r="D344" i="7"/>
  <c r="O344" i="7"/>
  <c r="G344" i="7"/>
  <c r="I344" i="7"/>
  <c r="I205" i="7"/>
  <c r="E205" i="7"/>
  <c r="M205" i="7"/>
  <c r="F205" i="7"/>
  <c r="B205" i="7"/>
  <c r="C205" i="7"/>
  <c r="H205" i="7"/>
  <c r="N205" i="7"/>
  <c r="J205" i="7"/>
  <c r="G205" i="7"/>
  <c r="O205" i="7"/>
  <c r="K205" i="7"/>
  <c r="P205" i="7"/>
  <c r="D205" i="7"/>
  <c r="M479" i="7"/>
  <c r="B479" i="7"/>
  <c r="F479" i="7"/>
  <c r="P479" i="7"/>
  <c r="E479" i="7"/>
  <c r="J479" i="7"/>
  <c r="N479" i="7"/>
  <c r="K479" i="7"/>
  <c r="G479" i="7"/>
  <c r="O479" i="7"/>
  <c r="C479" i="7"/>
  <c r="H479" i="7"/>
  <c r="D479" i="7"/>
  <c r="I479" i="7"/>
  <c r="E482" i="7"/>
  <c r="I482" i="7"/>
  <c r="M482" i="7"/>
  <c r="B482" i="7"/>
  <c r="F482" i="7"/>
  <c r="J482" i="7"/>
  <c r="N482" i="7"/>
  <c r="C482" i="7"/>
  <c r="H482" i="7"/>
  <c r="K482" i="7"/>
  <c r="P482" i="7"/>
  <c r="D482" i="7"/>
  <c r="O482" i="7"/>
  <c r="G482" i="7"/>
  <c r="E444" i="7"/>
  <c r="G444" i="7"/>
  <c r="I444" i="7"/>
  <c r="M444" i="7"/>
  <c r="B444" i="7"/>
  <c r="F444" i="7"/>
  <c r="N444" i="7"/>
  <c r="K444" i="7"/>
  <c r="D444" i="7"/>
  <c r="J444" i="7"/>
  <c r="C444" i="7"/>
  <c r="H444" i="7"/>
  <c r="P444" i="7"/>
  <c r="O444" i="7"/>
  <c r="E433" i="7"/>
  <c r="G433" i="7"/>
  <c r="M433" i="7"/>
  <c r="O433" i="7"/>
  <c r="B433" i="7"/>
  <c r="F433" i="7"/>
  <c r="N433" i="7"/>
  <c r="J433" i="7"/>
  <c r="C433" i="7"/>
  <c r="H433" i="7"/>
  <c r="P433" i="7"/>
  <c r="I433" i="7"/>
  <c r="K433" i="7"/>
  <c r="D433" i="7"/>
  <c r="I190" i="7"/>
  <c r="E190" i="7"/>
  <c r="M190" i="7"/>
  <c r="F190" i="7"/>
  <c r="N190" i="7"/>
  <c r="J190" i="7"/>
  <c r="C190" i="7"/>
  <c r="O190" i="7"/>
  <c r="K190" i="7"/>
  <c r="H190" i="7"/>
  <c r="D190" i="7"/>
  <c r="P190" i="7"/>
  <c r="B190" i="7"/>
  <c r="G190" i="7"/>
  <c r="E289" i="7"/>
  <c r="I289" i="7"/>
  <c r="C289" i="7"/>
  <c r="G289" i="7"/>
  <c r="D289" i="7"/>
  <c r="M289" i="7"/>
  <c r="O289" i="7"/>
  <c r="B289" i="7"/>
  <c r="F289" i="7"/>
  <c r="N289" i="7"/>
  <c r="K289" i="7"/>
  <c r="H289" i="7"/>
  <c r="J289" i="7"/>
  <c r="P289" i="7"/>
  <c r="E452" i="7"/>
  <c r="G452" i="7"/>
  <c r="I452" i="7"/>
  <c r="M452" i="7"/>
  <c r="B452" i="7"/>
  <c r="F452" i="7"/>
  <c r="N452" i="7"/>
  <c r="P452" i="7"/>
  <c r="O452" i="7"/>
  <c r="J452" i="7"/>
  <c r="C452" i="7"/>
  <c r="H452" i="7"/>
  <c r="K452" i="7"/>
  <c r="D452" i="7"/>
  <c r="B256" i="7"/>
  <c r="E256" i="7"/>
  <c r="G256" i="7"/>
  <c r="O256" i="7"/>
  <c r="C256" i="7"/>
  <c r="J256" i="7"/>
  <c r="F256" i="7"/>
  <c r="D256" i="7"/>
  <c r="N256" i="7"/>
  <c r="H256" i="7"/>
  <c r="K256" i="7"/>
  <c r="P256" i="7"/>
  <c r="M256" i="7"/>
  <c r="I256" i="7"/>
  <c r="M523" i="7"/>
  <c r="C523" i="7"/>
  <c r="H523" i="7"/>
  <c r="E523" i="7"/>
  <c r="B523" i="7"/>
  <c r="F523" i="7"/>
  <c r="P523" i="7"/>
  <c r="I523" i="7"/>
  <c r="K523" i="7"/>
  <c r="O523" i="7"/>
  <c r="J523" i="7"/>
  <c r="N523" i="7"/>
  <c r="G523" i="7"/>
  <c r="D523" i="7"/>
  <c r="E292" i="7"/>
  <c r="M292" i="7"/>
  <c r="I292" i="7"/>
  <c r="B292" i="7"/>
  <c r="F292" i="7"/>
  <c r="N292" i="7"/>
  <c r="P292" i="7"/>
  <c r="J292" i="7"/>
  <c r="C292" i="7"/>
  <c r="G292" i="7"/>
  <c r="K292" i="7"/>
  <c r="O292" i="7"/>
  <c r="D292" i="7"/>
  <c r="H292" i="7"/>
  <c r="N126" i="7"/>
  <c r="K126" i="7"/>
  <c r="O126" i="7"/>
  <c r="B126" i="7"/>
  <c r="M126" i="7"/>
  <c r="P126" i="7"/>
  <c r="D126" i="7"/>
  <c r="I126" i="7"/>
  <c r="E126" i="7"/>
  <c r="J126" i="7"/>
  <c r="F126" i="7"/>
  <c r="H126" i="7"/>
  <c r="C126" i="7"/>
  <c r="G126" i="7"/>
  <c r="E399" i="7"/>
  <c r="I399" i="7"/>
  <c r="M399" i="7"/>
  <c r="O399" i="7"/>
  <c r="H399" i="7"/>
  <c r="P399" i="7"/>
  <c r="B399" i="7"/>
  <c r="F399" i="7"/>
  <c r="N399" i="7"/>
  <c r="D399" i="7"/>
  <c r="G399" i="7"/>
  <c r="J399" i="7"/>
  <c r="C399" i="7"/>
  <c r="K399" i="7"/>
  <c r="E461" i="7"/>
  <c r="B461" i="7"/>
  <c r="F461" i="7"/>
  <c r="N461" i="7"/>
  <c r="P461" i="7"/>
  <c r="D461" i="7"/>
  <c r="M461" i="7"/>
  <c r="J461" i="7"/>
  <c r="C461" i="7"/>
  <c r="K461" i="7"/>
  <c r="G461" i="7"/>
  <c r="I461" i="7"/>
  <c r="H461" i="7"/>
  <c r="O461" i="7"/>
  <c r="M369" i="7"/>
  <c r="O369" i="7"/>
  <c r="B369" i="7"/>
  <c r="F369" i="7"/>
  <c r="N369" i="7"/>
  <c r="C369" i="7"/>
  <c r="P369" i="7"/>
  <c r="E369" i="7"/>
  <c r="J369" i="7"/>
  <c r="H369" i="7"/>
  <c r="K369" i="7"/>
  <c r="D369" i="7"/>
  <c r="G369" i="7"/>
  <c r="I369" i="7"/>
  <c r="I229" i="7"/>
  <c r="K229" i="7"/>
  <c r="M229" i="7"/>
  <c r="E229" i="7"/>
  <c r="F229" i="7"/>
  <c r="B229" i="7"/>
  <c r="C229" i="7"/>
  <c r="N229" i="7"/>
  <c r="J229" i="7"/>
  <c r="G229" i="7"/>
  <c r="D229" i="7"/>
  <c r="O229" i="7"/>
  <c r="H229" i="7"/>
  <c r="P229" i="7"/>
  <c r="F192" i="7"/>
  <c r="B192" i="7"/>
  <c r="N192" i="7"/>
  <c r="J192" i="7"/>
  <c r="O192" i="7"/>
  <c r="H192" i="7"/>
  <c r="E192" i="7"/>
  <c r="M192" i="7"/>
  <c r="G192" i="7"/>
  <c r="C192" i="7"/>
  <c r="K192" i="7"/>
  <c r="D192" i="7"/>
  <c r="P192" i="7"/>
  <c r="I192" i="7"/>
  <c r="E354" i="7"/>
  <c r="M354" i="7"/>
  <c r="B354" i="7"/>
  <c r="F354" i="7"/>
  <c r="H354" i="7"/>
  <c r="G354" i="7"/>
  <c r="J354" i="7"/>
  <c r="N354" i="7"/>
  <c r="C354" i="7"/>
  <c r="K354" i="7"/>
  <c r="I354" i="7"/>
  <c r="D354" i="7"/>
  <c r="P354" i="7"/>
  <c r="O354" i="7"/>
  <c r="B253" i="7"/>
  <c r="K253" i="7"/>
  <c r="M253" i="7"/>
  <c r="G253" i="7"/>
  <c r="J253" i="7"/>
  <c r="F253" i="7"/>
  <c r="D253" i="7"/>
  <c r="N253" i="7"/>
  <c r="H253" i="7"/>
  <c r="O253" i="7"/>
  <c r="P253" i="7"/>
  <c r="C253" i="7"/>
  <c r="I253" i="7"/>
  <c r="E253" i="7"/>
  <c r="H169" i="7"/>
  <c r="P169" i="7"/>
  <c r="E169" i="7"/>
  <c r="I169" i="7"/>
  <c r="M169" i="7"/>
  <c r="F169" i="7"/>
  <c r="N169" i="7"/>
  <c r="K169" i="7"/>
  <c r="D169" i="7"/>
  <c r="J169" i="7"/>
  <c r="C169" i="7"/>
  <c r="G169" i="7"/>
  <c r="O169" i="7"/>
  <c r="B169" i="7"/>
  <c r="H493" i="7"/>
  <c r="M493" i="7"/>
  <c r="K493" i="7"/>
  <c r="P493" i="7"/>
  <c r="F493" i="7"/>
  <c r="C493" i="7"/>
  <c r="E493" i="7"/>
  <c r="B493" i="7"/>
  <c r="J493" i="7"/>
  <c r="N493" i="7"/>
  <c r="D493" i="7"/>
  <c r="I493" i="7"/>
  <c r="G493" i="7"/>
  <c r="O493" i="7"/>
  <c r="H503" i="7"/>
  <c r="J503" i="7"/>
  <c r="P503" i="7"/>
  <c r="D503" i="7"/>
  <c r="G503" i="7"/>
  <c r="B503" i="7"/>
  <c r="F503" i="7"/>
  <c r="C503" i="7"/>
  <c r="I503" i="7"/>
  <c r="M503" i="7"/>
  <c r="N503" i="7"/>
  <c r="K503" i="7"/>
  <c r="E503" i="7"/>
  <c r="O503" i="7"/>
  <c r="M188" i="7"/>
  <c r="J188" i="7"/>
  <c r="C188" i="7"/>
  <c r="K188" i="7"/>
  <c r="D188" i="7"/>
  <c r="E188" i="7"/>
  <c r="F188" i="7"/>
  <c r="B188" i="7"/>
  <c r="N188" i="7"/>
  <c r="G188" i="7"/>
  <c r="O188" i="7"/>
  <c r="H188" i="7"/>
  <c r="P188" i="7"/>
  <c r="I188" i="7"/>
  <c r="E418" i="7"/>
  <c r="B418" i="7"/>
  <c r="F418" i="7"/>
  <c r="N418" i="7"/>
  <c r="H418" i="7"/>
  <c r="P418" i="7"/>
  <c r="O418" i="7"/>
  <c r="G418" i="7"/>
  <c r="J418" i="7"/>
  <c r="C418" i="7"/>
  <c r="K418" i="7"/>
  <c r="D418" i="7"/>
  <c r="M418" i="7"/>
  <c r="I418" i="7"/>
  <c r="E411" i="7"/>
  <c r="O411" i="7"/>
  <c r="K411" i="7"/>
  <c r="G411" i="7"/>
  <c r="I411" i="7"/>
  <c r="M411" i="7"/>
  <c r="B411" i="7"/>
  <c r="F411" i="7"/>
  <c r="N411" i="7"/>
  <c r="D411" i="7"/>
  <c r="J411" i="7"/>
  <c r="C411" i="7"/>
  <c r="H411" i="7"/>
  <c r="P411" i="7"/>
  <c r="E521" i="7"/>
  <c r="C521" i="7"/>
  <c r="H521" i="7"/>
  <c r="J521" i="7"/>
  <c r="F521" i="7"/>
  <c r="P521" i="7"/>
  <c r="I521" i="7"/>
  <c r="B521" i="7"/>
  <c r="N521" i="7"/>
  <c r="M521" i="7"/>
  <c r="D521" i="7"/>
  <c r="G521" i="7"/>
  <c r="O521" i="7"/>
  <c r="K521" i="7"/>
  <c r="I196" i="7"/>
  <c r="E196" i="7"/>
  <c r="M196" i="7"/>
  <c r="F196" i="7"/>
  <c r="B196" i="7"/>
  <c r="D196" i="7"/>
  <c r="N196" i="7"/>
  <c r="J196" i="7"/>
  <c r="G196" i="7"/>
  <c r="O196" i="7"/>
  <c r="K196" i="7"/>
  <c r="H196" i="7"/>
  <c r="C196" i="7"/>
  <c r="P196" i="7"/>
  <c r="E342" i="7"/>
  <c r="M342" i="7"/>
  <c r="I342" i="7"/>
  <c r="K342" i="7"/>
  <c r="O342" i="7"/>
  <c r="G342" i="7"/>
  <c r="B342" i="7"/>
  <c r="F342" i="7"/>
  <c r="J342" i="7"/>
  <c r="N342" i="7"/>
  <c r="H342" i="7"/>
  <c r="D342" i="7"/>
  <c r="C342" i="7"/>
  <c r="P342" i="7"/>
  <c r="E391" i="7"/>
  <c r="I391" i="7"/>
  <c r="K391" i="7"/>
  <c r="G391" i="7"/>
  <c r="M391" i="7"/>
  <c r="O391" i="7"/>
  <c r="H391" i="7"/>
  <c r="B391" i="7"/>
  <c r="F391" i="7"/>
  <c r="J391" i="7"/>
  <c r="N391" i="7"/>
  <c r="P391" i="7"/>
  <c r="C391" i="7"/>
  <c r="D391" i="7"/>
  <c r="H163" i="7"/>
  <c r="M163" i="7"/>
  <c r="C163" i="7"/>
  <c r="N163" i="7"/>
  <c r="G163" i="7"/>
  <c r="O163" i="7"/>
  <c r="B163" i="7"/>
  <c r="J163" i="7"/>
  <c r="I163" i="7"/>
  <c r="F163" i="7"/>
  <c r="K163" i="7"/>
  <c r="D163" i="7"/>
  <c r="P163" i="7"/>
  <c r="E163" i="7"/>
  <c r="E350" i="7"/>
  <c r="M350" i="7"/>
  <c r="I350" i="7"/>
  <c r="J350" i="7"/>
  <c r="N350" i="7"/>
  <c r="C350" i="7"/>
  <c r="P350" i="7"/>
  <c r="H350" i="7"/>
  <c r="B350" i="7"/>
  <c r="F350" i="7"/>
  <c r="G350" i="7"/>
  <c r="O350" i="7"/>
  <c r="K350" i="7"/>
  <c r="D350" i="7"/>
  <c r="F259" i="7"/>
  <c r="C259" i="7"/>
  <c r="N259" i="7"/>
  <c r="E259" i="7"/>
  <c r="G259" i="7"/>
  <c r="P259" i="7"/>
  <c r="I259" i="7"/>
  <c r="K259" i="7"/>
  <c r="M259" i="7"/>
  <c r="D259" i="7"/>
  <c r="H259" i="7"/>
  <c r="B259" i="7"/>
  <c r="J259" i="7"/>
  <c r="O259" i="7"/>
  <c r="P153" i="7"/>
  <c r="J153" i="7"/>
  <c r="G153" i="7"/>
  <c r="H153" i="7"/>
  <c r="E153" i="7"/>
  <c r="I153" i="7"/>
  <c r="M153" i="7"/>
  <c r="O153" i="7"/>
  <c r="F153" i="7"/>
  <c r="C153" i="7"/>
  <c r="N153" i="7"/>
  <c r="K153" i="7"/>
  <c r="D153" i="7"/>
  <c r="B153" i="7"/>
  <c r="E386" i="7"/>
  <c r="I386" i="7"/>
  <c r="M386" i="7"/>
  <c r="B386" i="7"/>
  <c r="F386" i="7"/>
  <c r="N386" i="7"/>
  <c r="H386" i="7"/>
  <c r="K386" i="7"/>
  <c r="D386" i="7"/>
  <c r="G386" i="7"/>
  <c r="J386" i="7"/>
  <c r="C386" i="7"/>
  <c r="P386" i="7"/>
  <c r="O386" i="7"/>
  <c r="E472" i="7"/>
  <c r="M472" i="7"/>
  <c r="I472" i="7"/>
  <c r="O472" i="7"/>
  <c r="B472" i="7"/>
  <c r="F472" i="7"/>
  <c r="G472" i="7"/>
  <c r="J472" i="7"/>
  <c r="N472" i="7"/>
  <c r="C472" i="7"/>
  <c r="H472" i="7"/>
  <c r="P472" i="7"/>
  <c r="D472" i="7"/>
  <c r="K472" i="7"/>
  <c r="E288" i="7"/>
  <c r="I288" i="7"/>
  <c r="M288" i="7"/>
  <c r="J288" i="7"/>
  <c r="N288" i="7"/>
  <c r="C288" i="7"/>
  <c r="G288" i="7"/>
  <c r="K288" i="7"/>
  <c r="D288" i="7"/>
  <c r="P288" i="7"/>
  <c r="B288" i="7"/>
  <c r="F288" i="7"/>
  <c r="O288" i="7"/>
  <c r="H288" i="7"/>
  <c r="M117" i="7"/>
  <c r="K117" i="7"/>
  <c r="N117" i="7"/>
  <c r="H117" i="7"/>
  <c r="I117" i="7"/>
  <c r="O117" i="7"/>
  <c r="C117" i="7"/>
  <c r="F117" i="7"/>
  <c r="B117" i="7"/>
  <c r="D117" i="7"/>
  <c r="G117" i="7"/>
  <c r="E117" i="7"/>
  <c r="P117" i="7"/>
  <c r="J117" i="7"/>
  <c r="E323" i="7"/>
  <c r="I323" i="7"/>
  <c r="M323" i="7"/>
  <c r="G323" i="7"/>
  <c r="H323" i="7"/>
  <c r="B323" i="7"/>
  <c r="F323" i="7"/>
  <c r="N323" i="7"/>
  <c r="K323" i="7"/>
  <c r="J323" i="7"/>
  <c r="O323" i="7"/>
  <c r="P323" i="7"/>
  <c r="C323" i="7"/>
  <c r="D323" i="7"/>
  <c r="H168" i="7"/>
  <c r="M168" i="7"/>
  <c r="F168" i="7"/>
  <c r="C168" i="7"/>
  <c r="N168" i="7"/>
  <c r="K168" i="7"/>
  <c r="G168" i="7"/>
  <c r="D168" i="7"/>
  <c r="O168" i="7"/>
  <c r="B168" i="7"/>
  <c r="J168" i="7"/>
  <c r="E168" i="7"/>
  <c r="I168" i="7"/>
  <c r="P168" i="7"/>
  <c r="E324" i="7"/>
  <c r="I324" i="7"/>
  <c r="M324" i="7"/>
  <c r="N324" i="7"/>
  <c r="C324" i="7"/>
  <c r="O324" i="7"/>
  <c r="H324" i="7"/>
  <c r="P324" i="7"/>
  <c r="B324" i="7"/>
  <c r="F324" i="7"/>
  <c r="J324" i="7"/>
  <c r="G324" i="7"/>
  <c r="D324" i="7"/>
  <c r="K324" i="7"/>
  <c r="E442" i="7"/>
  <c r="G442" i="7"/>
  <c r="I442" i="7"/>
  <c r="N442" i="7"/>
  <c r="M442" i="7"/>
  <c r="B442" i="7"/>
  <c r="F442" i="7"/>
  <c r="J442" i="7"/>
  <c r="O442" i="7"/>
  <c r="C442" i="7"/>
  <c r="H442" i="7"/>
  <c r="P442" i="7"/>
  <c r="D442" i="7"/>
  <c r="K442" i="7"/>
  <c r="I200" i="7"/>
  <c r="E200" i="7"/>
  <c r="M200" i="7"/>
  <c r="P200" i="7"/>
  <c r="F200" i="7"/>
  <c r="B200" i="7"/>
  <c r="K200" i="7"/>
  <c r="D200" i="7"/>
  <c r="N200" i="7"/>
  <c r="J200" i="7"/>
  <c r="G200" i="7"/>
  <c r="O200" i="7"/>
  <c r="H200" i="7"/>
  <c r="C200" i="7"/>
  <c r="E381" i="7"/>
  <c r="I381" i="7"/>
  <c r="O381" i="7"/>
  <c r="M381" i="7"/>
  <c r="B381" i="7"/>
  <c r="F381" i="7"/>
  <c r="N381" i="7"/>
  <c r="J381" i="7"/>
  <c r="C381" i="7"/>
  <c r="H381" i="7"/>
  <c r="K381" i="7"/>
  <c r="P381" i="7"/>
  <c r="D381" i="7"/>
  <c r="G381" i="7"/>
  <c r="E412" i="7"/>
  <c r="I412" i="7"/>
  <c r="M412" i="7"/>
  <c r="B412" i="7"/>
  <c r="F412" i="7"/>
  <c r="N412" i="7"/>
  <c r="H412" i="7"/>
  <c r="P412" i="7"/>
  <c r="O412" i="7"/>
  <c r="J412" i="7"/>
  <c r="C412" i="7"/>
  <c r="K412" i="7"/>
  <c r="D412" i="7"/>
  <c r="G412" i="7"/>
  <c r="I219" i="7"/>
  <c r="K219" i="7"/>
  <c r="M219" i="7"/>
  <c r="F219" i="7"/>
  <c r="B219" i="7"/>
  <c r="C219" i="7"/>
  <c r="N219" i="7"/>
  <c r="J219" i="7"/>
  <c r="G219" i="7"/>
  <c r="D219" i="7"/>
  <c r="O219" i="7"/>
  <c r="H219" i="7"/>
  <c r="P219" i="7"/>
  <c r="E219" i="7"/>
  <c r="E359" i="7"/>
  <c r="I359" i="7"/>
  <c r="M359" i="7"/>
  <c r="O359" i="7"/>
  <c r="H359" i="7"/>
  <c r="D359" i="7"/>
  <c r="B359" i="7"/>
  <c r="F359" i="7"/>
  <c r="J359" i="7"/>
  <c r="N359" i="7"/>
  <c r="C359" i="7"/>
  <c r="P359" i="7"/>
  <c r="G359" i="7"/>
  <c r="K359" i="7"/>
  <c r="E297" i="7"/>
  <c r="I297" i="7"/>
  <c r="C297" i="7"/>
  <c r="G297" i="7"/>
  <c r="M297" i="7"/>
  <c r="B297" i="7"/>
  <c r="F297" i="7"/>
  <c r="P297" i="7"/>
  <c r="J297" i="7"/>
  <c r="N297" i="7"/>
  <c r="D297" i="7"/>
  <c r="K297" i="7"/>
  <c r="O297" i="7"/>
  <c r="H297" i="7"/>
  <c r="O519" i="7"/>
  <c r="J519" i="7"/>
  <c r="D519" i="7"/>
  <c r="C519" i="7"/>
  <c r="F519" i="7"/>
  <c r="H519" i="7"/>
  <c r="P519" i="7"/>
  <c r="N519" i="7"/>
  <c r="K519" i="7"/>
  <c r="E519" i="7"/>
  <c r="I519" i="7"/>
  <c r="M519" i="7"/>
  <c r="G519" i="7"/>
  <c r="B519" i="7"/>
  <c r="C502" i="7"/>
  <c r="M502" i="7"/>
  <c r="O502" i="7"/>
  <c r="H502" i="7"/>
  <c r="F502" i="7"/>
  <c r="P502" i="7"/>
  <c r="E502" i="7"/>
  <c r="I502" i="7"/>
  <c r="B502" i="7"/>
  <c r="N502" i="7"/>
  <c r="D502" i="7"/>
  <c r="G502" i="7"/>
  <c r="K502" i="7"/>
  <c r="J502" i="7"/>
  <c r="I108" i="7"/>
  <c r="O108" i="7"/>
  <c r="C108" i="7"/>
  <c r="J108" i="7"/>
  <c r="M108" i="7"/>
  <c r="K108" i="7"/>
  <c r="B108" i="7"/>
  <c r="D108" i="7"/>
  <c r="H108" i="7"/>
  <c r="F108" i="7"/>
  <c r="N108" i="7"/>
  <c r="G108" i="7"/>
  <c r="P108" i="7"/>
  <c r="E108" i="7"/>
  <c r="E439" i="7"/>
  <c r="I439" i="7"/>
  <c r="O439" i="7"/>
  <c r="N439" i="7"/>
  <c r="C439" i="7"/>
  <c r="H439" i="7"/>
  <c r="D439" i="7"/>
  <c r="M439" i="7"/>
  <c r="G439" i="7"/>
  <c r="B439" i="7"/>
  <c r="F439" i="7"/>
  <c r="J439" i="7"/>
  <c r="K439" i="7"/>
  <c r="P439" i="7"/>
  <c r="E286" i="7"/>
  <c r="I286" i="7"/>
  <c r="P286" i="7"/>
  <c r="M286" i="7"/>
  <c r="B286" i="7"/>
  <c r="F286" i="7"/>
  <c r="J286" i="7"/>
  <c r="N286" i="7"/>
  <c r="C286" i="7"/>
  <c r="G286" i="7"/>
  <c r="K286" i="7"/>
  <c r="D286" i="7"/>
  <c r="H286" i="7"/>
  <c r="O286" i="7"/>
  <c r="E314" i="7"/>
  <c r="I314" i="7"/>
  <c r="M314" i="7"/>
  <c r="B314" i="7"/>
  <c r="F314" i="7"/>
  <c r="N314" i="7"/>
  <c r="K314" i="7"/>
  <c r="D314" i="7"/>
  <c r="J314" i="7"/>
  <c r="C314" i="7"/>
  <c r="G314" i="7"/>
  <c r="O314" i="7"/>
  <c r="H314" i="7"/>
  <c r="P314" i="7"/>
  <c r="E417" i="7"/>
  <c r="I417" i="7"/>
  <c r="M417" i="7"/>
  <c r="O417" i="7"/>
  <c r="B417" i="7"/>
  <c r="F417" i="7"/>
  <c r="D417" i="7"/>
  <c r="J417" i="7"/>
  <c r="N417" i="7"/>
  <c r="C417" i="7"/>
  <c r="H417" i="7"/>
  <c r="P417" i="7"/>
  <c r="K417" i="7"/>
  <c r="G417" i="7"/>
  <c r="E477" i="7"/>
  <c r="I477" i="7"/>
  <c r="O477" i="7"/>
  <c r="M477" i="7"/>
  <c r="B477" i="7"/>
  <c r="F477" i="7"/>
  <c r="J477" i="7"/>
  <c r="N477" i="7"/>
  <c r="C477" i="7"/>
  <c r="H477" i="7"/>
  <c r="K477" i="7"/>
  <c r="P477" i="7"/>
  <c r="D477" i="7"/>
  <c r="G477" i="7"/>
  <c r="E303" i="7"/>
  <c r="I303" i="7"/>
  <c r="C303" i="7"/>
  <c r="G303" i="7"/>
  <c r="K303" i="7"/>
  <c r="H303" i="7"/>
  <c r="M303" i="7"/>
  <c r="D303" i="7"/>
  <c r="P303" i="7"/>
  <c r="B303" i="7"/>
  <c r="F303" i="7"/>
  <c r="N303" i="7"/>
  <c r="J303" i="7"/>
  <c r="O303" i="7"/>
  <c r="F132" i="7"/>
  <c r="H132" i="7"/>
  <c r="D132" i="7"/>
  <c r="B132" i="7"/>
  <c r="M132" i="7"/>
  <c r="N132" i="7"/>
  <c r="P132" i="7"/>
  <c r="C132" i="7"/>
  <c r="G132" i="7"/>
  <c r="K132" i="7"/>
  <c r="O132" i="7"/>
  <c r="I132" i="7"/>
  <c r="E132" i="7"/>
  <c r="J132" i="7"/>
  <c r="I222" i="7"/>
  <c r="F222" i="7"/>
  <c r="B222" i="7"/>
  <c r="N222" i="7"/>
  <c r="J222" i="7"/>
  <c r="G222" i="7"/>
  <c r="D222" i="7"/>
  <c r="O222" i="7"/>
  <c r="H222" i="7"/>
  <c r="C222" i="7"/>
  <c r="P222" i="7"/>
  <c r="E222" i="7"/>
  <c r="K222" i="7"/>
  <c r="M222" i="7"/>
  <c r="E308" i="7"/>
  <c r="I308" i="7"/>
  <c r="P308" i="7"/>
  <c r="M308" i="7"/>
  <c r="B308" i="7"/>
  <c r="F308" i="7"/>
  <c r="N308" i="7"/>
  <c r="G308" i="7"/>
  <c r="O308" i="7"/>
  <c r="H308" i="7"/>
  <c r="J308" i="7"/>
  <c r="C308" i="7"/>
  <c r="K308" i="7"/>
  <c r="D308" i="7"/>
  <c r="B249" i="7"/>
  <c r="K249" i="7"/>
  <c r="M249" i="7"/>
  <c r="E249" i="7"/>
  <c r="J249" i="7"/>
  <c r="F249" i="7"/>
  <c r="D249" i="7"/>
  <c r="N249" i="7"/>
  <c r="H249" i="7"/>
  <c r="O249" i="7"/>
  <c r="C249" i="7"/>
  <c r="I249" i="7"/>
  <c r="P249" i="7"/>
  <c r="G249" i="7"/>
  <c r="G139" i="7"/>
  <c r="P139" i="7"/>
  <c r="O139" i="7"/>
  <c r="C139" i="7"/>
  <c r="D139" i="7"/>
  <c r="I139" i="7"/>
  <c r="N139" i="7"/>
  <c r="E139" i="7"/>
  <c r="B139" i="7"/>
  <c r="M139" i="7"/>
  <c r="J139" i="7"/>
  <c r="F139" i="7"/>
  <c r="H139" i="7"/>
  <c r="K139" i="7"/>
  <c r="I197" i="7"/>
  <c r="E197" i="7"/>
  <c r="M197" i="7"/>
  <c r="G197" i="7"/>
  <c r="O197" i="7"/>
  <c r="D197" i="7"/>
  <c r="K197" i="7"/>
  <c r="F197" i="7"/>
  <c r="B197" i="7"/>
  <c r="P197" i="7"/>
  <c r="N197" i="7"/>
  <c r="J197" i="7"/>
  <c r="C197" i="7"/>
  <c r="H197" i="7"/>
  <c r="F238" i="7"/>
  <c r="D238" i="7"/>
  <c r="G238" i="7"/>
  <c r="O238" i="7"/>
  <c r="N238" i="7"/>
  <c r="H238" i="7"/>
  <c r="P238" i="7"/>
  <c r="E238" i="7"/>
  <c r="I238" i="7"/>
  <c r="K238" i="7"/>
  <c r="M238" i="7"/>
  <c r="C238" i="7"/>
  <c r="B238" i="7"/>
  <c r="J238" i="7"/>
  <c r="D524" i="7"/>
  <c r="J524" i="7"/>
  <c r="B524" i="7"/>
  <c r="H524" i="7"/>
  <c r="F524" i="7"/>
  <c r="P524" i="7"/>
  <c r="C524" i="7"/>
  <c r="I524" i="7"/>
  <c r="O524" i="7"/>
  <c r="M524" i="7"/>
  <c r="N524" i="7"/>
  <c r="E524" i="7"/>
  <c r="K524" i="7"/>
  <c r="G524" i="7"/>
  <c r="E272" i="7"/>
  <c r="I272" i="7"/>
  <c r="M272" i="7"/>
  <c r="B272" i="7"/>
  <c r="F272" i="7"/>
  <c r="J272" i="7"/>
  <c r="C272" i="7"/>
  <c r="G272" i="7"/>
  <c r="D272" i="7"/>
  <c r="N272" i="7"/>
  <c r="K272" i="7"/>
  <c r="H272" i="7"/>
  <c r="P272" i="7"/>
  <c r="O272" i="7"/>
  <c r="M156" i="7"/>
  <c r="N156" i="7"/>
  <c r="G156" i="7"/>
  <c r="O156" i="7"/>
  <c r="H156" i="7"/>
  <c r="P156" i="7"/>
  <c r="J156" i="7"/>
  <c r="E156" i="7"/>
  <c r="I156" i="7"/>
  <c r="F156" i="7"/>
  <c r="C156" i="7"/>
  <c r="K156" i="7"/>
  <c r="D156" i="7"/>
  <c r="B156" i="7"/>
  <c r="P511" i="7"/>
  <c r="F511" i="7"/>
  <c r="I511" i="7"/>
  <c r="N511" i="7"/>
  <c r="B511" i="7"/>
  <c r="J511" i="7"/>
  <c r="K511" i="7"/>
  <c r="M511" i="7"/>
  <c r="E511" i="7"/>
  <c r="C511" i="7"/>
  <c r="O511" i="7"/>
  <c r="H511" i="7"/>
  <c r="D511" i="7"/>
  <c r="G511" i="7"/>
  <c r="E274" i="7"/>
  <c r="I274" i="7"/>
  <c r="M274" i="7"/>
  <c r="B274" i="7"/>
  <c r="F274" i="7"/>
  <c r="J274" i="7"/>
  <c r="C274" i="7"/>
  <c r="K274" i="7"/>
  <c r="D274" i="7"/>
  <c r="N274" i="7"/>
  <c r="G274" i="7"/>
  <c r="O274" i="7"/>
  <c r="P274" i="7"/>
  <c r="H274" i="7"/>
  <c r="E379" i="7"/>
  <c r="M379" i="7"/>
  <c r="B379" i="7"/>
  <c r="F379" i="7"/>
  <c r="C379" i="7"/>
  <c r="P379" i="7"/>
  <c r="G379" i="7"/>
  <c r="J379" i="7"/>
  <c r="N379" i="7"/>
  <c r="H379" i="7"/>
  <c r="K379" i="7"/>
  <c r="D379" i="7"/>
  <c r="I379" i="7"/>
  <c r="O379" i="7"/>
  <c r="F121" i="7"/>
  <c r="H121" i="7"/>
  <c r="N121" i="7"/>
  <c r="P121" i="7"/>
  <c r="G121" i="7"/>
  <c r="K121" i="7"/>
  <c r="O121" i="7"/>
  <c r="B121" i="7"/>
  <c r="D121" i="7"/>
  <c r="I121" i="7"/>
  <c r="E121" i="7"/>
  <c r="M121" i="7"/>
  <c r="J121" i="7"/>
  <c r="C121" i="7"/>
  <c r="H507" i="7"/>
  <c r="C507" i="7"/>
  <c r="P507" i="7"/>
  <c r="B507" i="7"/>
  <c r="D507" i="7"/>
  <c r="F507" i="7"/>
  <c r="E507" i="7"/>
  <c r="G507" i="7"/>
  <c r="K507" i="7"/>
  <c r="J507" i="7"/>
  <c r="N507" i="7"/>
  <c r="I507" i="7"/>
  <c r="O507" i="7"/>
  <c r="M507" i="7"/>
  <c r="E441" i="7"/>
  <c r="I441" i="7"/>
  <c r="M441" i="7"/>
  <c r="O441" i="7"/>
  <c r="G441" i="7"/>
  <c r="B441" i="7"/>
  <c r="F441" i="7"/>
  <c r="H441" i="7"/>
  <c r="J441" i="7"/>
  <c r="N441" i="7"/>
  <c r="C441" i="7"/>
  <c r="D441" i="7"/>
  <c r="K441" i="7"/>
  <c r="P441" i="7"/>
  <c r="E387" i="7"/>
  <c r="I387" i="7"/>
  <c r="B387" i="7"/>
  <c r="F387" i="7"/>
  <c r="C387" i="7"/>
  <c r="D387" i="7"/>
  <c r="O387" i="7"/>
  <c r="J387" i="7"/>
  <c r="N387" i="7"/>
  <c r="H387" i="7"/>
  <c r="K387" i="7"/>
  <c r="P387" i="7"/>
  <c r="G387" i="7"/>
  <c r="M387" i="7"/>
  <c r="B408" i="7"/>
  <c r="F408" i="7"/>
  <c r="N408" i="7"/>
  <c r="O408" i="7"/>
  <c r="G408" i="7"/>
  <c r="J408" i="7"/>
  <c r="C408" i="7"/>
  <c r="H408" i="7"/>
  <c r="E408" i="7"/>
  <c r="I408" i="7"/>
  <c r="K408" i="7"/>
  <c r="P408" i="7"/>
  <c r="D408" i="7"/>
  <c r="M408" i="7"/>
  <c r="E291" i="7"/>
  <c r="I291" i="7"/>
  <c r="H291" i="7"/>
  <c r="M291" i="7"/>
  <c r="B291" i="7"/>
  <c r="F291" i="7"/>
  <c r="J291" i="7"/>
  <c r="C291" i="7"/>
  <c r="K291" i="7"/>
  <c r="D291" i="7"/>
  <c r="N291" i="7"/>
  <c r="G291" i="7"/>
  <c r="O291" i="7"/>
  <c r="P291" i="7"/>
  <c r="H157" i="7"/>
  <c r="J157" i="7"/>
  <c r="M157" i="7"/>
  <c r="N157" i="7"/>
  <c r="D157" i="7"/>
  <c r="O157" i="7"/>
  <c r="P157" i="7"/>
  <c r="I157" i="7"/>
  <c r="F157" i="7"/>
  <c r="C157" i="7"/>
  <c r="K157" i="7"/>
  <c r="G157" i="7"/>
  <c r="B157" i="7"/>
  <c r="E157" i="7"/>
  <c r="E496" i="7"/>
  <c r="B496" i="7"/>
  <c r="H496" i="7"/>
  <c r="J496" i="7"/>
  <c r="M496" i="7"/>
  <c r="O496" i="7"/>
  <c r="C496" i="7"/>
  <c r="F496" i="7"/>
  <c r="P496" i="7"/>
  <c r="N496" i="7"/>
  <c r="G496" i="7"/>
  <c r="I496" i="7"/>
  <c r="K496" i="7"/>
  <c r="D496" i="7"/>
  <c r="E322" i="7"/>
  <c r="M322" i="7"/>
  <c r="B322" i="7"/>
  <c r="F322" i="7"/>
  <c r="J322" i="7"/>
  <c r="C322" i="7"/>
  <c r="O322" i="7"/>
  <c r="D322" i="7"/>
  <c r="N322" i="7"/>
  <c r="K322" i="7"/>
  <c r="H322" i="7"/>
  <c r="P322" i="7"/>
  <c r="G322" i="7"/>
  <c r="I322" i="7"/>
  <c r="I182" i="7"/>
  <c r="J182" i="7"/>
  <c r="N182" i="7"/>
  <c r="F182" i="7"/>
  <c r="B182" i="7"/>
  <c r="E182" i="7"/>
  <c r="C182" i="7"/>
  <c r="D182" i="7"/>
  <c r="P182" i="7"/>
  <c r="M182" i="7"/>
  <c r="K182" i="7"/>
  <c r="G182" i="7"/>
  <c r="O182" i="7"/>
  <c r="H182" i="7"/>
  <c r="E296" i="7"/>
  <c r="I296" i="7"/>
  <c r="D296" i="7"/>
  <c r="P296" i="7"/>
  <c r="M296" i="7"/>
  <c r="B296" i="7"/>
  <c r="F296" i="7"/>
  <c r="N296" i="7"/>
  <c r="J296" i="7"/>
  <c r="C296" i="7"/>
  <c r="G296" i="7"/>
  <c r="K296" i="7"/>
  <c r="O296" i="7"/>
  <c r="H296" i="7"/>
  <c r="K237" i="7"/>
  <c r="B237" i="7"/>
  <c r="M237" i="7"/>
  <c r="I237" i="7"/>
  <c r="F237" i="7"/>
  <c r="J237" i="7"/>
  <c r="N237" i="7"/>
  <c r="D237" i="7"/>
  <c r="O237" i="7"/>
  <c r="P237" i="7"/>
  <c r="E237" i="7"/>
  <c r="G237" i="7"/>
  <c r="H237" i="7"/>
  <c r="C237" i="7"/>
  <c r="E307" i="7"/>
  <c r="I307" i="7"/>
  <c r="J307" i="7"/>
  <c r="N307" i="7"/>
  <c r="G307" i="7"/>
  <c r="D307" i="7"/>
  <c r="P307" i="7"/>
  <c r="M307" i="7"/>
  <c r="C307" i="7"/>
  <c r="K307" i="7"/>
  <c r="B307" i="7"/>
  <c r="F307" i="7"/>
  <c r="O307" i="7"/>
  <c r="H307" i="7"/>
  <c r="H509" i="7"/>
  <c r="D509" i="7"/>
  <c r="P509" i="7"/>
  <c r="N509" i="7"/>
  <c r="C509" i="7"/>
  <c r="B509" i="7"/>
  <c r="J509" i="7"/>
  <c r="M509" i="7"/>
  <c r="E509" i="7"/>
  <c r="O509" i="7"/>
  <c r="K509" i="7"/>
  <c r="F509" i="7"/>
  <c r="I509" i="7"/>
  <c r="G509" i="7"/>
  <c r="F198" i="7"/>
  <c r="B198" i="7"/>
  <c r="O198" i="7"/>
  <c r="P198" i="7"/>
  <c r="E198" i="7"/>
  <c r="N198" i="7"/>
  <c r="J198" i="7"/>
  <c r="C198" i="7"/>
  <c r="K198" i="7"/>
  <c r="H198" i="7"/>
  <c r="I198" i="7"/>
  <c r="M198" i="7"/>
  <c r="G198" i="7"/>
  <c r="D198" i="7"/>
  <c r="I220" i="7"/>
  <c r="K220" i="7"/>
  <c r="M220" i="7"/>
  <c r="F220" i="7"/>
  <c r="B220" i="7"/>
  <c r="N220" i="7"/>
  <c r="J220" i="7"/>
  <c r="G220" i="7"/>
  <c r="D220" i="7"/>
  <c r="O220" i="7"/>
  <c r="H220" i="7"/>
  <c r="C220" i="7"/>
  <c r="P220" i="7"/>
  <c r="E220" i="7"/>
  <c r="F127" i="7"/>
  <c r="N127" i="7"/>
  <c r="P127" i="7"/>
  <c r="C127" i="7"/>
  <c r="G127" i="7"/>
  <c r="K127" i="7"/>
  <c r="O127" i="7"/>
  <c r="D127" i="7"/>
  <c r="I127" i="7"/>
  <c r="E127" i="7"/>
  <c r="B127" i="7"/>
  <c r="M127" i="7"/>
  <c r="J127" i="7"/>
  <c r="H127" i="7"/>
  <c r="B508" i="7"/>
  <c r="J508" i="7"/>
  <c r="H508" i="7"/>
  <c r="F508" i="7"/>
  <c r="P508" i="7"/>
  <c r="C508" i="7"/>
  <c r="I508" i="7"/>
  <c r="K508" i="7"/>
  <c r="M508" i="7"/>
  <c r="N508" i="7"/>
  <c r="D508" i="7"/>
  <c r="E508" i="7"/>
  <c r="G508" i="7"/>
  <c r="O508" i="7"/>
  <c r="H522" i="7"/>
  <c r="B522" i="7"/>
  <c r="J522" i="7"/>
  <c r="P522" i="7"/>
  <c r="F522" i="7"/>
  <c r="C522" i="7"/>
  <c r="K522" i="7"/>
  <c r="D522" i="7"/>
  <c r="M522" i="7"/>
  <c r="N522" i="7"/>
  <c r="I522" i="7"/>
  <c r="G522" i="7"/>
  <c r="E522" i="7"/>
  <c r="O522" i="7"/>
  <c r="B517" i="7"/>
  <c r="H517" i="7"/>
  <c r="G517" i="7"/>
  <c r="E517" i="7"/>
  <c r="J517" i="7"/>
  <c r="F517" i="7"/>
  <c r="P517" i="7"/>
  <c r="C517" i="7"/>
  <c r="N517" i="7"/>
  <c r="K517" i="7"/>
  <c r="D517" i="7"/>
  <c r="I517" i="7"/>
  <c r="O517" i="7"/>
  <c r="M517" i="7"/>
  <c r="P520" i="7"/>
  <c r="J520" i="7"/>
  <c r="M520" i="7"/>
  <c r="H520" i="7"/>
  <c r="C520" i="7"/>
  <c r="F520" i="7"/>
  <c r="D520" i="7"/>
  <c r="K520" i="7"/>
  <c r="N520" i="7"/>
  <c r="I520" i="7"/>
  <c r="G520" i="7"/>
  <c r="E520" i="7"/>
  <c r="B520" i="7"/>
  <c r="O520" i="7"/>
  <c r="E422" i="7"/>
  <c r="G422" i="7"/>
  <c r="I422" i="7"/>
  <c r="M422" i="7"/>
  <c r="B422" i="7"/>
  <c r="F422" i="7"/>
  <c r="N422" i="7"/>
  <c r="J422" i="7"/>
  <c r="C422" i="7"/>
  <c r="H422" i="7"/>
  <c r="K422" i="7"/>
  <c r="P422" i="7"/>
  <c r="D422" i="7"/>
  <c r="O422" i="7"/>
  <c r="E473" i="7"/>
  <c r="M473" i="7"/>
  <c r="B473" i="7"/>
  <c r="F473" i="7"/>
  <c r="N473" i="7"/>
  <c r="P473" i="7"/>
  <c r="G473" i="7"/>
  <c r="J473" i="7"/>
  <c r="C473" i="7"/>
  <c r="H473" i="7"/>
  <c r="K473" i="7"/>
  <c r="D473" i="7"/>
  <c r="I473" i="7"/>
  <c r="O473" i="7"/>
  <c r="E375" i="7"/>
  <c r="I375" i="7"/>
  <c r="O375" i="7"/>
  <c r="F375" i="7"/>
  <c r="J375" i="7"/>
  <c r="N375" i="7"/>
  <c r="C375" i="7"/>
  <c r="K375" i="7"/>
  <c r="G375" i="7"/>
  <c r="M375" i="7"/>
  <c r="H375" i="7"/>
  <c r="P375" i="7"/>
  <c r="B375" i="7"/>
  <c r="D375" i="7"/>
  <c r="E366" i="7"/>
  <c r="M366" i="7"/>
  <c r="G366" i="7"/>
  <c r="N366" i="7"/>
  <c r="C366" i="7"/>
  <c r="H366" i="7"/>
  <c r="P366" i="7"/>
  <c r="I366" i="7"/>
  <c r="B366" i="7"/>
  <c r="F366" i="7"/>
  <c r="D366" i="7"/>
  <c r="J366" i="7"/>
  <c r="K366" i="7"/>
  <c r="O366" i="7"/>
  <c r="N131" i="7"/>
  <c r="P131" i="7"/>
  <c r="C131" i="7"/>
  <c r="G131" i="7"/>
  <c r="J131" i="7"/>
  <c r="K131" i="7"/>
  <c r="O131" i="7"/>
  <c r="E131" i="7"/>
  <c r="B131" i="7"/>
  <c r="M131" i="7"/>
  <c r="F131" i="7"/>
  <c r="H131" i="7"/>
  <c r="D131" i="7"/>
  <c r="I131" i="7"/>
  <c r="M349" i="7"/>
  <c r="B349" i="7"/>
  <c r="F349" i="7"/>
  <c r="N349" i="7"/>
  <c r="C349" i="7"/>
  <c r="H349" i="7"/>
  <c r="P349" i="7"/>
  <c r="G349" i="7"/>
  <c r="I349" i="7"/>
  <c r="J349" i="7"/>
  <c r="K349" i="7"/>
  <c r="D349" i="7"/>
  <c r="E349" i="7"/>
  <c r="O349" i="7"/>
  <c r="I232" i="7"/>
  <c r="K232" i="7"/>
  <c r="M232" i="7"/>
  <c r="E232" i="7"/>
  <c r="F232" i="7"/>
  <c r="B232" i="7"/>
  <c r="N232" i="7"/>
  <c r="J232" i="7"/>
  <c r="D232" i="7"/>
  <c r="O232" i="7"/>
  <c r="C232" i="7"/>
  <c r="G232" i="7"/>
  <c r="H232" i="7"/>
  <c r="P232" i="7"/>
  <c r="F122" i="7"/>
  <c r="N122" i="7"/>
  <c r="C122" i="7"/>
  <c r="K122" i="7"/>
  <c r="O122" i="7"/>
  <c r="B122" i="7"/>
  <c r="D122" i="7"/>
  <c r="I122" i="7"/>
  <c r="E122" i="7"/>
  <c r="M122" i="7"/>
  <c r="J122" i="7"/>
  <c r="H122" i="7"/>
  <c r="P122" i="7"/>
  <c r="G122" i="7"/>
  <c r="E468" i="7"/>
  <c r="I468" i="7"/>
  <c r="M468" i="7"/>
  <c r="B468" i="7"/>
  <c r="F468" i="7"/>
  <c r="N468" i="7"/>
  <c r="C468" i="7"/>
  <c r="H468" i="7"/>
  <c r="D468" i="7"/>
  <c r="J468" i="7"/>
  <c r="P468" i="7"/>
  <c r="O468" i="7"/>
  <c r="G468" i="7"/>
  <c r="K468" i="7"/>
  <c r="E330" i="7"/>
  <c r="G330" i="7"/>
  <c r="M330" i="7"/>
  <c r="I330" i="7"/>
  <c r="B330" i="7"/>
  <c r="F330" i="7"/>
  <c r="J330" i="7"/>
  <c r="N330" i="7"/>
  <c r="C330" i="7"/>
  <c r="H330" i="7"/>
  <c r="K330" i="7"/>
  <c r="O330" i="7"/>
  <c r="P330" i="7"/>
  <c r="D330" i="7"/>
  <c r="E365" i="7"/>
  <c r="M365" i="7"/>
  <c r="B365" i="7"/>
  <c r="F365" i="7"/>
  <c r="N365" i="7"/>
  <c r="K365" i="7"/>
  <c r="D365" i="7"/>
  <c r="I365" i="7"/>
  <c r="O365" i="7"/>
  <c r="J365" i="7"/>
  <c r="C365" i="7"/>
  <c r="H365" i="7"/>
  <c r="P365" i="7"/>
  <c r="G365" i="7"/>
  <c r="M404" i="7"/>
  <c r="B404" i="7"/>
  <c r="F404" i="7"/>
  <c r="N404" i="7"/>
  <c r="H404" i="7"/>
  <c r="P404" i="7"/>
  <c r="O404" i="7"/>
  <c r="I404" i="7"/>
  <c r="J404" i="7"/>
  <c r="C404" i="7"/>
  <c r="K404" i="7"/>
  <c r="D404" i="7"/>
  <c r="G404" i="7"/>
  <c r="E404" i="7"/>
  <c r="B335" i="7"/>
  <c r="F335" i="7"/>
  <c r="J335" i="7"/>
  <c r="N335" i="7"/>
  <c r="C335" i="7"/>
  <c r="H335" i="7"/>
  <c r="K335" i="7"/>
  <c r="P335" i="7"/>
  <c r="D335" i="7"/>
  <c r="G335" i="7"/>
  <c r="E335" i="7"/>
  <c r="I335" i="7"/>
  <c r="O335" i="7"/>
  <c r="M335" i="7"/>
  <c r="E481" i="7"/>
  <c r="B481" i="7"/>
  <c r="F481" i="7"/>
  <c r="O481" i="7"/>
  <c r="J481" i="7"/>
  <c r="N481" i="7"/>
  <c r="K481" i="7"/>
  <c r="D481" i="7"/>
  <c r="I481" i="7"/>
  <c r="C481" i="7"/>
  <c r="H481" i="7"/>
  <c r="P481" i="7"/>
  <c r="G481" i="7"/>
  <c r="M481" i="7"/>
  <c r="M492" i="7"/>
  <c r="J492" i="7"/>
  <c r="H492" i="7"/>
  <c r="E492" i="7"/>
  <c r="B492" i="7"/>
  <c r="F492" i="7"/>
  <c r="P492" i="7"/>
  <c r="I492" i="7"/>
  <c r="G492" i="7"/>
  <c r="O492" i="7"/>
  <c r="N492" i="7"/>
  <c r="K492" i="7"/>
  <c r="C492" i="7"/>
  <c r="D492" i="7"/>
  <c r="E326" i="7"/>
  <c r="I326" i="7"/>
  <c r="D326" i="7"/>
  <c r="H326" i="7"/>
  <c r="M326" i="7"/>
  <c r="O326" i="7"/>
  <c r="B326" i="7"/>
  <c r="F326" i="7"/>
  <c r="C326" i="7"/>
  <c r="J326" i="7"/>
  <c r="N326" i="7"/>
  <c r="G326" i="7"/>
  <c r="K326" i="7"/>
  <c r="P326" i="7"/>
  <c r="E483" i="7"/>
  <c r="M483" i="7"/>
  <c r="O483" i="7"/>
  <c r="B483" i="7"/>
  <c r="F483" i="7"/>
  <c r="I483" i="7"/>
  <c r="J483" i="7"/>
  <c r="N483" i="7"/>
  <c r="C483" i="7"/>
  <c r="H483" i="7"/>
  <c r="K483" i="7"/>
  <c r="P483" i="7"/>
  <c r="G483" i="7"/>
  <c r="D483" i="7"/>
  <c r="E317" i="7"/>
  <c r="I317" i="7"/>
  <c r="G317" i="7"/>
  <c r="O317" i="7"/>
  <c r="M317" i="7"/>
  <c r="K317" i="7"/>
  <c r="P317" i="7"/>
  <c r="B317" i="7"/>
  <c r="F317" i="7"/>
  <c r="J317" i="7"/>
  <c r="C317" i="7"/>
  <c r="D317" i="7"/>
  <c r="N317" i="7"/>
  <c r="H317" i="7"/>
  <c r="E271" i="7"/>
  <c r="I271" i="7"/>
  <c r="M271" i="7"/>
  <c r="B271" i="7"/>
  <c r="F271" i="7"/>
  <c r="J271" i="7"/>
  <c r="N271" i="7"/>
  <c r="C271" i="7"/>
  <c r="K271" i="7"/>
  <c r="D271" i="7"/>
  <c r="P271" i="7"/>
  <c r="G271" i="7"/>
  <c r="H271" i="7"/>
  <c r="O271" i="7"/>
  <c r="C179" i="7"/>
  <c r="M179" i="7"/>
  <c r="K179" i="7"/>
  <c r="G179" i="7"/>
  <c r="D179" i="7"/>
  <c r="H179" i="7"/>
  <c r="B179" i="7"/>
  <c r="F179" i="7"/>
  <c r="J179" i="7"/>
  <c r="N179" i="7"/>
  <c r="O179" i="7"/>
  <c r="P179" i="7"/>
  <c r="I179" i="7"/>
  <c r="E179" i="7"/>
  <c r="E109" i="7"/>
  <c r="M109" i="7"/>
  <c r="K109" i="7"/>
  <c r="B109" i="7"/>
  <c r="N109" i="7"/>
  <c r="D109" i="7"/>
  <c r="G109" i="7"/>
  <c r="P109" i="7"/>
  <c r="C109" i="7"/>
  <c r="F109" i="7"/>
  <c r="H109" i="7"/>
  <c r="I109" i="7"/>
  <c r="O109" i="7"/>
  <c r="J109" i="7"/>
  <c r="I234" i="7"/>
  <c r="K234" i="7"/>
  <c r="M234" i="7"/>
  <c r="O234" i="7"/>
  <c r="H234" i="7"/>
  <c r="F234" i="7"/>
  <c r="B234" i="7"/>
  <c r="N234" i="7"/>
  <c r="J234" i="7"/>
  <c r="G234" i="7"/>
  <c r="D234" i="7"/>
  <c r="C234" i="7"/>
  <c r="P234" i="7"/>
  <c r="E234" i="7"/>
  <c r="J148" i="7"/>
  <c r="K148" i="7"/>
  <c r="B148" i="7"/>
  <c r="G148" i="7"/>
  <c r="I148" i="7"/>
  <c r="O148" i="7"/>
  <c r="E148" i="7"/>
  <c r="P148" i="7"/>
  <c r="M148" i="7"/>
  <c r="F148" i="7"/>
  <c r="N148" i="7"/>
  <c r="H148" i="7"/>
  <c r="C148" i="7"/>
  <c r="D148" i="7"/>
  <c r="I333" i="7"/>
  <c r="B333" i="7"/>
  <c r="F333" i="7"/>
  <c r="J333" i="7"/>
  <c r="N333" i="7"/>
  <c r="C333" i="7"/>
  <c r="H333" i="7"/>
  <c r="K333" i="7"/>
  <c r="P333" i="7"/>
  <c r="E333" i="7"/>
  <c r="O333" i="7"/>
  <c r="G333" i="7"/>
  <c r="D333" i="7"/>
  <c r="M333" i="7"/>
  <c r="H161" i="7"/>
  <c r="E161" i="7"/>
  <c r="M161" i="7"/>
  <c r="C161" i="7"/>
  <c r="N161" i="7"/>
  <c r="K161" i="7"/>
  <c r="G161" i="7"/>
  <c r="D161" i="7"/>
  <c r="O161" i="7"/>
  <c r="B161" i="7"/>
  <c r="P161" i="7"/>
  <c r="F161" i="7"/>
  <c r="J161" i="7"/>
  <c r="I161" i="7"/>
  <c r="H155" i="7"/>
  <c r="E155" i="7"/>
  <c r="I155" i="7"/>
  <c r="M155" i="7"/>
  <c r="K155" i="7"/>
  <c r="D155" i="7"/>
  <c r="O155" i="7"/>
  <c r="P155" i="7"/>
  <c r="F155" i="7"/>
  <c r="C155" i="7"/>
  <c r="N155" i="7"/>
  <c r="G155" i="7"/>
  <c r="B155" i="7"/>
  <c r="J155" i="7"/>
  <c r="E469" i="7"/>
  <c r="O469" i="7"/>
  <c r="B469" i="7"/>
  <c r="F469" i="7"/>
  <c r="J469" i="7"/>
  <c r="N469" i="7"/>
  <c r="C469" i="7"/>
  <c r="H469" i="7"/>
  <c r="G469" i="7"/>
  <c r="M469" i="7"/>
  <c r="K469" i="7"/>
  <c r="P469" i="7"/>
  <c r="D469" i="7"/>
  <c r="I469" i="7"/>
  <c r="E295" i="7"/>
  <c r="I295" i="7"/>
  <c r="M295" i="7"/>
  <c r="G295" i="7"/>
  <c r="K295" i="7"/>
  <c r="B295" i="7"/>
  <c r="F295" i="7"/>
  <c r="N295" i="7"/>
  <c r="C295" i="7"/>
  <c r="D295" i="7"/>
  <c r="J295" i="7"/>
  <c r="O295" i="7"/>
  <c r="P295" i="7"/>
  <c r="H295" i="7"/>
  <c r="E144" i="7"/>
  <c r="B144" i="7"/>
  <c r="M144" i="7"/>
  <c r="J144" i="7"/>
  <c r="F144" i="7"/>
  <c r="C144" i="7"/>
  <c r="N144" i="7"/>
  <c r="H144" i="7"/>
  <c r="G144" i="7"/>
  <c r="P144" i="7"/>
  <c r="O144" i="7"/>
  <c r="K144" i="7"/>
  <c r="D144" i="7"/>
  <c r="I144" i="7"/>
  <c r="E352" i="7"/>
  <c r="I352" i="7"/>
  <c r="G352" i="7"/>
  <c r="M352" i="7"/>
  <c r="B352" i="7"/>
  <c r="F352" i="7"/>
  <c r="D352" i="7"/>
  <c r="J352" i="7"/>
  <c r="N352" i="7"/>
  <c r="C352" i="7"/>
  <c r="K352" i="7"/>
  <c r="H352" i="7"/>
  <c r="O352" i="7"/>
  <c r="P352" i="7"/>
  <c r="M457" i="7"/>
  <c r="O457" i="7"/>
  <c r="H457" i="7"/>
  <c r="B457" i="7"/>
  <c r="F457" i="7"/>
  <c r="N457" i="7"/>
  <c r="K457" i="7"/>
  <c r="I457" i="7"/>
  <c r="J457" i="7"/>
  <c r="D457" i="7"/>
  <c r="E457" i="7"/>
  <c r="C457" i="7"/>
  <c r="P457" i="7"/>
  <c r="G457" i="7"/>
  <c r="I193" i="7"/>
  <c r="E193" i="7"/>
  <c r="M193" i="7"/>
  <c r="B193" i="7"/>
  <c r="H193" i="7"/>
  <c r="F193" i="7"/>
  <c r="D193" i="7"/>
  <c r="N193" i="7"/>
  <c r="J193" i="7"/>
  <c r="G193" i="7"/>
  <c r="C193" i="7"/>
  <c r="O193" i="7"/>
  <c r="K193" i="7"/>
  <c r="P193" i="7"/>
  <c r="E377" i="7"/>
  <c r="I377" i="7"/>
  <c r="M377" i="7"/>
  <c r="O377" i="7"/>
  <c r="K377" i="7"/>
  <c r="D377" i="7"/>
  <c r="G377" i="7"/>
  <c r="B377" i="7"/>
  <c r="F377" i="7"/>
  <c r="J377" i="7"/>
  <c r="N377" i="7"/>
  <c r="C377" i="7"/>
  <c r="P377" i="7"/>
  <c r="H377" i="7"/>
  <c r="O113" i="7"/>
  <c r="M113" i="7"/>
  <c r="K113" i="7"/>
  <c r="B113" i="7"/>
  <c r="D113" i="7"/>
  <c r="H113" i="7"/>
  <c r="P113" i="7"/>
  <c r="I113" i="7"/>
  <c r="C113" i="7"/>
  <c r="F113" i="7"/>
  <c r="N113" i="7"/>
  <c r="G113" i="7"/>
  <c r="J113" i="7"/>
  <c r="E113" i="7"/>
  <c r="E304" i="7"/>
  <c r="I304" i="7"/>
  <c r="M304" i="7"/>
  <c r="B304" i="7"/>
  <c r="F304" i="7"/>
  <c r="C304" i="7"/>
  <c r="H304" i="7"/>
  <c r="J304" i="7"/>
  <c r="N304" i="7"/>
  <c r="G304" i="7"/>
  <c r="K304" i="7"/>
  <c r="O304" i="7"/>
  <c r="D304" i="7"/>
  <c r="P304" i="7"/>
  <c r="N130" i="7"/>
  <c r="K130" i="7"/>
  <c r="O130" i="7"/>
  <c r="B130" i="7"/>
  <c r="M130" i="7"/>
  <c r="F130" i="7"/>
  <c r="C130" i="7"/>
  <c r="D130" i="7"/>
  <c r="I130" i="7"/>
  <c r="E130" i="7"/>
  <c r="J130" i="7"/>
  <c r="H130" i="7"/>
  <c r="P130" i="7"/>
  <c r="G130" i="7"/>
  <c r="H172" i="7"/>
  <c r="B172" i="7"/>
  <c r="M172" i="7"/>
  <c r="C172" i="7"/>
  <c r="N172" i="7"/>
  <c r="K172" i="7"/>
  <c r="D172" i="7"/>
  <c r="J172" i="7"/>
  <c r="I172" i="7"/>
  <c r="F172" i="7"/>
  <c r="G172" i="7"/>
  <c r="O172" i="7"/>
  <c r="P172" i="7"/>
  <c r="E172" i="7"/>
  <c r="J248" i="7"/>
  <c r="F248" i="7"/>
  <c r="D248" i="7"/>
  <c r="N248" i="7"/>
  <c r="P248" i="7"/>
  <c r="M248" i="7"/>
  <c r="I248" i="7"/>
  <c r="C248" i="7"/>
  <c r="B248" i="7"/>
  <c r="E248" i="7"/>
  <c r="G248" i="7"/>
  <c r="K248" i="7"/>
  <c r="O248" i="7"/>
  <c r="H248" i="7"/>
  <c r="E373" i="7"/>
  <c r="I373" i="7"/>
  <c r="M373" i="7"/>
  <c r="O373" i="7"/>
  <c r="B373" i="7"/>
  <c r="F373" i="7"/>
  <c r="N373" i="7"/>
  <c r="C373" i="7"/>
  <c r="H373" i="7"/>
  <c r="K373" i="7"/>
  <c r="D373" i="7"/>
  <c r="J373" i="7"/>
  <c r="P373" i="7"/>
  <c r="G373" i="7"/>
  <c r="I227" i="7"/>
  <c r="K227" i="7"/>
  <c r="M227" i="7"/>
  <c r="F227" i="7"/>
  <c r="B227" i="7"/>
  <c r="G227" i="7"/>
  <c r="O227" i="7"/>
  <c r="H227" i="7"/>
  <c r="P227" i="7"/>
  <c r="N227" i="7"/>
  <c r="J227" i="7"/>
  <c r="D227" i="7"/>
  <c r="C227" i="7"/>
  <c r="E227" i="7"/>
  <c r="E371" i="7"/>
  <c r="I371" i="7"/>
  <c r="O371" i="7"/>
  <c r="J371" i="7"/>
  <c r="N371" i="7"/>
  <c r="C371" i="7"/>
  <c r="P371" i="7"/>
  <c r="G371" i="7"/>
  <c r="M371" i="7"/>
  <c r="H371" i="7"/>
  <c r="D371" i="7"/>
  <c r="B371" i="7"/>
  <c r="F371" i="7"/>
  <c r="K371" i="7"/>
  <c r="I215" i="7"/>
  <c r="F215" i="7"/>
  <c r="B215" i="7"/>
  <c r="N215" i="7"/>
  <c r="O215" i="7"/>
  <c r="C215" i="7"/>
  <c r="P215" i="7"/>
  <c r="E215" i="7"/>
  <c r="K215" i="7"/>
  <c r="M215" i="7"/>
  <c r="J215" i="7"/>
  <c r="G215" i="7"/>
  <c r="D215" i="7"/>
  <c r="H215" i="7"/>
  <c r="B242" i="7"/>
  <c r="J242" i="7"/>
  <c r="F242" i="7"/>
  <c r="D242" i="7"/>
  <c r="N242" i="7"/>
  <c r="H242" i="7"/>
  <c r="C242" i="7"/>
  <c r="P242" i="7"/>
  <c r="E242" i="7"/>
  <c r="I242" i="7"/>
  <c r="G242" i="7"/>
  <c r="K242" i="7"/>
  <c r="O242" i="7"/>
  <c r="M242" i="7"/>
  <c r="O262" i="7"/>
  <c r="E262" i="7"/>
  <c r="F262" i="7"/>
  <c r="P262" i="7"/>
  <c r="G262" i="7"/>
  <c r="B262" i="7"/>
  <c r="D262" i="7"/>
  <c r="I262" i="7"/>
  <c r="K262" i="7"/>
  <c r="M262" i="7"/>
  <c r="N262" i="7"/>
  <c r="J262" i="7"/>
  <c r="C262" i="7"/>
  <c r="H262" i="7"/>
  <c r="H514" i="7"/>
  <c r="C514" i="7"/>
  <c r="P514" i="7"/>
  <c r="G514" i="7"/>
  <c r="D514" i="7"/>
  <c r="J514" i="7"/>
  <c r="F514" i="7"/>
  <c r="N514" i="7"/>
  <c r="I514" i="7"/>
  <c r="K514" i="7"/>
  <c r="M514" i="7"/>
  <c r="B514" i="7"/>
  <c r="E514" i="7"/>
  <c r="O514" i="7"/>
  <c r="B458" i="7"/>
  <c r="F458" i="7"/>
  <c r="M458" i="7"/>
  <c r="J458" i="7"/>
  <c r="N458" i="7"/>
  <c r="C458" i="7"/>
  <c r="H458" i="7"/>
  <c r="K458" i="7"/>
  <c r="P458" i="7"/>
  <c r="D458" i="7"/>
  <c r="O458" i="7"/>
  <c r="G458" i="7"/>
  <c r="I458" i="7"/>
  <c r="E458" i="7"/>
  <c r="E467" i="7"/>
  <c r="M467" i="7"/>
  <c r="B467" i="7"/>
  <c r="F467" i="7"/>
  <c r="J467" i="7"/>
  <c r="N467" i="7"/>
  <c r="I467" i="7"/>
  <c r="C467" i="7"/>
  <c r="H467" i="7"/>
  <c r="K467" i="7"/>
  <c r="D467" i="7"/>
  <c r="O467" i="7"/>
  <c r="P467" i="7"/>
  <c r="G467" i="7"/>
  <c r="G528" i="7"/>
  <c r="D528" i="7"/>
  <c r="C528" i="7"/>
  <c r="M528" i="7"/>
  <c r="F528" i="7"/>
  <c r="E528" i="7"/>
  <c r="O528" i="7"/>
  <c r="B528" i="7"/>
  <c r="J528" i="7"/>
  <c r="H528" i="7"/>
  <c r="N528" i="7"/>
  <c r="P528" i="7"/>
  <c r="K528" i="7"/>
  <c r="I528" i="7"/>
  <c r="E358" i="7"/>
  <c r="G358" i="7"/>
  <c r="M358" i="7"/>
  <c r="B358" i="7"/>
  <c r="F358" i="7"/>
  <c r="H358" i="7"/>
  <c r="O358" i="7"/>
  <c r="J358" i="7"/>
  <c r="N358" i="7"/>
  <c r="K358" i="7"/>
  <c r="D358" i="7"/>
  <c r="C358" i="7"/>
  <c r="I358" i="7"/>
  <c r="P358" i="7"/>
  <c r="E445" i="7"/>
  <c r="I445" i="7"/>
  <c r="M445" i="7"/>
  <c r="B445" i="7"/>
  <c r="F445" i="7"/>
  <c r="J445" i="7"/>
  <c r="K445" i="7"/>
  <c r="G445" i="7"/>
  <c r="N445" i="7"/>
  <c r="P445" i="7"/>
  <c r="D445" i="7"/>
  <c r="O445" i="7"/>
  <c r="C445" i="7"/>
  <c r="H445" i="7"/>
  <c r="M454" i="7"/>
  <c r="G454" i="7"/>
  <c r="B454" i="7"/>
  <c r="F454" i="7"/>
  <c r="K454" i="7"/>
  <c r="O454" i="7"/>
  <c r="J454" i="7"/>
  <c r="N454" i="7"/>
  <c r="C454" i="7"/>
  <c r="H454" i="7"/>
  <c r="P454" i="7"/>
  <c r="D454" i="7"/>
  <c r="E454" i="7"/>
  <c r="I454" i="7"/>
  <c r="H516" i="7"/>
  <c r="E516" i="7"/>
  <c r="P516" i="7"/>
  <c r="F516" i="7"/>
  <c r="I516" i="7"/>
  <c r="G516" i="7"/>
  <c r="C516" i="7"/>
  <c r="N516" i="7"/>
  <c r="M516" i="7"/>
  <c r="D516" i="7"/>
  <c r="B516" i="7"/>
  <c r="J516" i="7"/>
  <c r="K516" i="7"/>
  <c r="O516" i="7"/>
  <c r="E287" i="7"/>
  <c r="I287" i="7"/>
  <c r="M287" i="7"/>
  <c r="O287" i="7"/>
  <c r="B287" i="7"/>
  <c r="F287" i="7"/>
  <c r="J287" i="7"/>
  <c r="C287" i="7"/>
  <c r="G287" i="7"/>
  <c r="K287" i="7"/>
  <c r="H287" i="7"/>
  <c r="P287" i="7"/>
  <c r="N287" i="7"/>
  <c r="D287" i="7"/>
  <c r="E378" i="7"/>
  <c r="G378" i="7"/>
  <c r="M378" i="7"/>
  <c r="I378" i="7"/>
  <c r="B378" i="7"/>
  <c r="F378" i="7"/>
  <c r="N378" i="7"/>
  <c r="C378" i="7"/>
  <c r="K378" i="7"/>
  <c r="D378" i="7"/>
  <c r="J378" i="7"/>
  <c r="H378" i="7"/>
  <c r="P378" i="7"/>
  <c r="O378" i="7"/>
  <c r="E463" i="7"/>
  <c r="M463" i="7"/>
  <c r="B463" i="7"/>
  <c r="F463" i="7"/>
  <c r="N463" i="7"/>
  <c r="H463" i="7"/>
  <c r="K463" i="7"/>
  <c r="D463" i="7"/>
  <c r="O463" i="7"/>
  <c r="J463" i="7"/>
  <c r="C463" i="7"/>
  <c r="P463" i="7"/>
  <c r="G463" i="7"/>
  <c r="I463" i="7"/>
  <c r="I226" i="7"/>
  <c r="M226" i="7"/>
  <c r="F226" i="7"/>
  <c r="B226" i="7"/>
  <c r="N226" i="7"/>
  <c r="J226" i="7"/>
  <c r="G226" i="7"/>
  <c r="D226" i="7"/>
  <c r="H226" i="7"/>
  <c r="E226" i="7"/>
  <c r="O226" i="7"/>
  <c r="C226" i="7"/>
  <c r="K226" i="7"/>
  <c r="P226" i="7"/>
  <c r="E300" i="7"/>
  <c r="I300" i="7"/>
  <c r="M300" i="7"/>
  <c r="N300" i="7"/>
  <c r="G300" i="7"/>
  <c r="O300" i="7"/>
  <c r="B300" i="7"/>
  <c r="F300" i="7"/>
  <c r="H300" i="7"/>
  <c r="J300" i="7"/>
  <c r="C300" i="7"/>
  <c r="K300" i="7"/>
  <c r="D300" i="7"/>
  <c r="P300" i="7"/>
  <c r="N135" i="7"/>
  <c r="K135" i="7"/>
  <c r="O135" i="7"/>
  <c r="E135" i="7"/>
  <c r="M135" i="7"/>
  <c r="G135" i="7"/>
  <c r="P135" i="7"/>
  <c r="C135" i="7"/>
  <c r="B135" i="7"/>
  <c r="D135" i="7"/>
  <c r="I135" i="7"/>
  <c r="J135" i="7"/>
  <c r="F135" i="7"/>
  <c r="H135" i="7"/>
  <c r="M351" i="7"/>
  <c r="B351" i="7"/>
  <c r="F351" i="7"/>
  <c r="C351" i="7"/>
  <c r="P351" i="7"/>
  <c r="G351" i="7"/>
  <c r="O351" i="7"/>
  <c r="J351" i="7"/>
  <c r="N351" i="7"/>
  <c r="H351" i="7"/>
  <c r="D351" i="7"/>
  <c r="I351" i="7"/>
  <c r="K351" i="7"/>
  <c r="E351" i="7"/>
  <c r="E316" i="7"/>
  <c r="I316" i="7"/>
  <c r="M316" i="7"/>
  <c r="B316" i="7"/>
  <c r="F316" i="7"/>
  <c r="C316" i="7"/>
  <c r="O316" i="7"/>
  <c r="H316" i="7"/>
  <c r="J316" i="7"/>
  <c r="N316" i="7"/>
  <c r="G316" i="7"/>
  <c r="K316" i="7"/>
  <c r="D316" i="7"/>
  <c r="P316" i="7"/>
  <c r="E266" i="7"/>
  <c r="M266" i="7"/>
  <c r="B266" i="7"/>
  <c r="F266" i="7"/>
  <c r="N266" i="7"/>
  <c r="C266" i="7"/>
  <c r="I266" i="7"/>
  <c r="J266" i="7"/>
  <c r="G266" i="7"/>
  <c r="K266" i="7"/>
  <c r="O266" i="7"/>
  <c r="D266" i="7"/>
  <c r="H266" i="7"/>
  <c r="P266" i="7"/>
  <c r="E301" i="7"/>
  <c r="I301" i="7"/>
  <c r="N301" i="7"/>
  <c r="G301" i="7"/>
  <c r="K301" i="7"/>
  <c r="D301" i="7"/>
  <c r="P301" i="7"/>
  <c r="M301" i="7"/>
  <c r="B301" i="7"/>
  <c r="F301" i="7"/>
  <c r="C301" i="7"/>
  <c r="J301" i="7"/>
  <c r="O301" i="7"/>
  <c r="H301" i="7"/>
  <c r="E340" i="7"/>
  <c r="I340" i="7"/>
  <c r="M340" i="7"/>
  <c r="G340" i="7"/>
  <c r="D340" i="7"/>
  <c r="B340" i="7"/>
  <c r="F340" i="7"/>
  <c r="J340" i="7"/>
  <c r="N340" i="7"/>
  <c r="C340" i="7"/>
  <c r="H340" i="7"/>
  <c r="K340" i="7"/>
  <c r="O340" i="7"/>
  <c r="P340" i="7"/>
  <c r="I206" i="7"/>
  <c r="E206" i="7"/>
  <c r="M206" i="7"/>
  <c r="J206" i="7"/>
  <c r="G206" i="7"/>
  <c r="C206" i="7"/>
  <c r="O206" i="7"/>
  <c r="K206" i="7"/>
  <c r="H206" i="7"/>
  <c r="F206" i="7"/>
  <c r="B206" i="7"/>
  <c r="P206" i="7"/>
  <c r="N206" i="7"/>
  <c r="D206" i="7"/>
  <c r="E443" i="7"/>
  <c r="M443" i="7"/>
  <c r="O443" i="7"/>
  <c r="B443" i="7"/>
  <c r="F443" i="7"/>
  <c r="N443" i="7"/>
  <c r="J443" i="7"/>
  <c r="C443" i="7"/>
  <c r="H443" i="7"/>
  <c r="K443" i="7"/>
  <c r="D443" i="7"/>
  <c r="G443" i="7"/>
  <c r="I443" i="7"/>
  <c r="P443" i="7"/>
  <c r="E282" i="7"/>
  <c r="I282" i="7"/>
  <c r="D282" i="7"/>
  <c r="M282" i="7"/>
  <c r="P282" i="7"/>
  <c r="B282" i="7"/>
  <c r="F282" i="7"/>
  <c r="N282" i="7"/>
  <c r="C282" i="7"/>
  <c r="K282" i="7"/>
  <c r="H282" i="7"/>
  <c r="J282" i="7"/>
  <c r="G282" i="7"/>
  <c r="O282" i="7"/>
  <c r="E119" i="7"/>
  <c r="N119" i="7"/>
  <c r="F119" i="7"/>
  <c r="H119" i="7"/>
  <c r="J119" i="7"/>
  <c r="M119" i="7"/>
  <c r="P119" i="7"/>
  <c r="I119" i="7"/>
  <c r="B119" i="7"/>
  <c r="G119" i="7"/>
  <c r="C119" i="7"/>
  <c r="O119" i="7"/>
  <c r="K119" i="7"/>
  <c r="D119" i="7"/>
  <c r="I235" i="7"/>
  <c r="K235" i="7"/>
  <c r="M235" i="7"/>
  <c r="B235" i="7"/>
  <c r="F235" i="7"/>
  <c r="N235" i="7"/>
  <c r="J235" i="7"/>
  <c r="D235" i="7"/>
  <c r="O235" i="7"/>
  <c r="H235" i="7"/>
  <c r="E235" i="7"/>
  <c r="G235" i="7"/>
  <c r="C235" i="7"/>
  <c r="P235" i="7"/>
  <c r="E374" i="7"/>
  <c r="I374" i="7"/>
  <c r="M374" i="7"/>
  <c r="G374" i="7"/>
  <c r="J374" i="7"/>
  <c r="N374" i="7"/>
  <c r="C374" i="7"/>
  <c r="H374" i="7"/>
  <c r="P374" i="7"/>
  <c r="O374" i="7"/>
  <c r="B374" i="7"/>
  <c r="F374" i="7"/>
  <c r="K374" i="7"/>
  <c r="D374" i="7"/>
  <c r="B251" i="7"/>
  <c r="O251" i="7"/>
  <c r="J251" i="7"/>
  <c r="C251" i="7"/>
  <c r="E251" i="7"/>
  <c r="F251" i="7"/>
  <c r="D251" i="7"/>
  <c r="P251" i="7"/>
  <c r="N251" i="7"/>
  <c r="G251" i="7"/>
  <c r="K251" i="7"/>
  <c r="H251" i="7"/>
  <c r="I251" i="7"/>
  <c r="M251" i="7"/>
  <c r="E434" i="7"/>
  <c r="G434" i="7"/>
  <c r="M434" i="7"/>
  <c r="I434" i="7"/>
  <c r="N434" i="7"/>
  <c r="H434" i="7"/>
  <c r="D434" i="7"/>
  <c r="P434" i="7"/>
  <c r="B434" i="7"/>
  <c r="F434" i="7"/>
  <c r="O434" i="7"/>
  <c r="J434" i="7"/>
  <c r="C434" i="7"/>
  <c r="K434" i="7"/>
  <c r="E310" i="7"/>
  <c r="I310" i="7"/>
  <c r="M310" i="7"/>
  <c r="J310" i="7"/>
  <c r="N310" i="7"/>
  <c r="C310" i="7"/>
  <c r="G310" i="7"/>
  <c r="O310" i="7"/>
  <c r="D310" i="7"/>
  <c r="P310" i="7"/>
  <c r="B310" i="7"/>
  <c r="F310" i="7"/>
  <c r="K310" i="7"/>
  <c r="H310" i="7"/>
  <c r="E407" i="7"/>
  <c r="I407" i="7"/>
  <c r="O407" i="7"/>
  <c r="J407" i="7"/>
  <c r="N407" i="7"/>
  <c r="H407" i="7"/>
  <c r="D407" i="7"/>
  <c r="G407" i="7"/>
  <c r="M407" i="7"/>
  <c r="C407" i="7"/>
  <c r="K407" i="7"/>
  <c r="B407" i="7"/>
  <c r="F407" i="7"/>
  <c r="P407" i="7"/>
  <c r="E427" i="7"/>
  <c r="M427" i="7"/>
  <c r="B427" i="7"/>
  <c r="F427" i="7"/>
  <c r="N427" i="7"/>
  <c r="K427" i="7"/>
  <c r="I427" i="7"/>
  <c r="J427" i="7"/>
  <c r="C427" i="7"/>
  <c r="H427" i="7"/>
  <c r="P427" i="7"/>
  <c r="D427" i="7"/>
  <c r="O427" i="7"/>
  <c r="G427" i="7"/>
  <c r="E357" i="7"/>
  <c r="I357" i="7"/>
  <c r="D357" i="7"/>
  <c r="M357" i="7"/>
  <c r="O357" i="7"/>
  <c r="G357" i="7"/>
  <c r="B357" i="7"/>
  <c r="F357" i="7"/>
  <c r="J357" i="7"/>
  <c r="N357" i="7"/>
  <c r="K357" i="7"/>
  <c r="C357" i="7"/>
  <c r="H357" i="7"/>
  <c r="P357" i="7"/>
  <c r="B247" i="7"/>
  <c r="O247" i="7"/>
  <c r="J247" i="7"/>
  <c r="C247" i="7"/>
  <c r="E247" i="7"/>
  <c r="G247" i="7"/>
  <c r="M247" i="7"/>
  <c r="P247" i="7"/>
  <c r="F247" i="7"/>
  <c r="D247" i="7"/>
  <c r="K247" i="7"/>
  <c r="N247" i="7"/>
  <c r="H247" i="7"/>
  <c r="I247" i="7"/>
  <c r="E268" i="7"/>
  <c r="I268" i="7"/>
  <c r="M268" i="7"/>
  <c r="N268" i="7"/>
  <c r="C268" i="7"/>
  <c r="O268" i="7"/>
  <c r="H268" i="7"/>
  <c r="P268" i="7"/>
  <c r="G268" i="7"/>
  <c r="B268" i="7"/>
  <c r="F268" i="7"/>
  <c r="K268" i="7"/>
  <c r="J268" i="7"/>
  <c r="D268" i="7"/>
  <c r="I230" i="7"/>
  <c r="K230" i="7"/>
  <c r="M230" i="7"/>
  <c r="F230" i="7"/>
  <c r="B230" i="7"/>
  <c r="N230" i="7"/>
  <c r="J230" i="7"/>
  <c r="G230" i="7"/>
  <c r="D230" i="7"/>
  <c r="P230" i="7"/>
  <c r="E230" i="7"/>
  <c r="O230" i="7"/>
  <c r="H230" i="7"/>
  <c r="C230" i="7"/>
  <c r="B343" i="7"/>
  <c r="F343" i="7"/>
  <c r="J343" i="7"/>
  <c r="N343" i="7"/>
  <c r="H343" i="7"/>
  <c r="I343" i="7"/>
  <c r="C343" i="7"/>
  <c r="K343" i="7"/>
  <c r="D343" i="7"/>
  <c r="G343" i="7"/>
  <c r="O343" i="7"/>
  <c r="P343" i="7"/>
  <c r="E343" i="7"/>
  <c r="M343" i="7"/>
  <c r="G137" i="7"/>
  <c r="P137" i="7"/>
  <c r="O137" i="7"/>
  <c r="C137" i="7"/>
  <c r="D137" i="7"/>
  <c r="I137" i="7"/>
  <c r="F137" i="7"/>
  <c r="K137" i="7"/>
  <c r="E137" i="7"/>
  <c r="B137" i="7"/>
  <c r="M137" i="7"/>
  <c r="J137" i="7"/>
  <c r="H137" i="7"/>
  <c r="N137" i="7"/>
  <c r="B255" i="7"/>
  <c r="O255" i="7"/>
  <c r="J255" i="7"/>
  <c r="G255" i="7"/>
  <c r="C255" i="7"/>
  <c r="F255" i="7"/>
  <c r="D255" i="7"/>
  <c r="N255" i="7"/>
  <c r="K255" i="7"/>
  <c r="H255" i="7"/>
  <c r="E255" i="7"/>
  <c r="P255" i="7"/>
  <c r="I255" i="7"/>
  <c r="M255" i="7"/>
  <c r="H513" i="7"/>
  <c r="J513" i="7"/>
  <c r="P513" i="7"/>
  <c r="M513" i="7"/>
  <c r="F513" i="7"/>
  <c r="I513" i="7"/>
  <c r="B513" i="7"/>
  <c r="N513" i="7"/>
  <c r="G513" i="7"/>
  <c r="C513" i="7"/>
  <c r="K513" i="7"/>
  <c r="D513" i="7"/>
  <c r="O513" i="7"/>
  <c r="E513" i="7"/>
  <c r="E284" i="7"/>
  <c r="I284" i="7"/>
  <c r="D284" i="7"/>
  <c r="M284" i="7"/>
  <c r="H284" i="7"/>
  <c r="B284" i="7"/>
  <c r="F284" i="7"/>
  <c r="N284" i="7"/>
  <c r="K284" i="7"/>
  <c r="J284" i="7"/>
  <c r="C284" i="7"/>
  <c r="G284" i="7"/>
  <c r="O284" i="7"/>
  <c r="P284" i="7"/>
  <c r="E329" i="7"/>
  <c r="I329" i="7"/>
  <c r="M329" i="7"/>
  <c r="B329" i="7"/>
  <c r="F329" i="7"/>
  <c r="K329" i="7"/>
  <c r="O329" i="7"/>
  <c r="J329" i="7"/>
  <c r="N329" i="7"/>
  <c r="P329" i="7"/>
  <c r="D329" i="7"/>
  <c r="G329" i="7"/>
  <c r="C329" i="7"/>
  <c r="H329" i="7"/>
  <c r="E402" i="7"/>
  <c r="G402" i="7"/>
  <c r="M402" i="7"/>
  <c r="I402" i="7"/>
  <c r="B402" i="7"/>
  <c r="F402" i="7"/>
  <c r="P402" i="7"/>
  <c r="O402" i="7"/>
  <c r="J402" i="7"/>
  <c r="N402" i="7"/>
  <c r="C402" i="7"/>
  <c r="H402" i="7"/>
  <c r="D402" i="7"/>
  <c r="K402" i="7"/>
  <c r="H176" i="7"/>
  <c r="B176" i="7"/>
  <c r="P176" i="7"/>
  <c r="J176" i="7"/>
  <c r="E176" i="7"/>
  <c r="I176" i="7"/>
  <c r="M176" i="7"/>
  <c r="F176" i="7"/>
  <c r="C176" i="7"/>
  <c r="N176" i="7"/>
  <c r="K176" i="7"/>
  <c r="G176" i="7"/>
  <c r="D176" i="7"/>
  <c r="O176" i="7"/>
  <c r="E420" i="7"/>
  <c r="I420" i="7"/>
  <c r="G420" i="7"/>
  <c r="M420" i="7"/>
  <c r="B420" i="7"/>
  <c r="F420" i="7"/>
  <c r="N420" i="7"/>
  <c r="P420" i="7"/>
  <c r="O420" i="7"/>
  <c r="J420" i="7"/>
  <c r="C420" i="7"/>
  <c r="H420" i="7"/>
  <c r="K420" i="7"/>
  <c r="D420" i="7"/>
  <c r="B254" i="7"/>
  <c r="M254" i="7"/>
  <c r="J254" i="7"/>
  <c r="O254" i="7"/>
  <c r="C254" i="7"/>
  <c r="E254" i="7"/>
  <c r="P254" i="7"/>
  <c r="F254" i="7"/>
  <c r="D254" i="7"/>
  <c r="K254" i="7"/>
  <c r="N254" i="7"/>
  <c r="I254" i="7"/>
  <c r="H254" i="7"/>
  <c r="G254" i="7"/>
  <c r="E321" i="7"/>
  <c r="I321" i="7"/>
  <c r="M321" i="7"/>
  <c r="B321" i="7"/>
  <c r="F321" i="7"/>
  <c r="N321" i="7"/>
  <c r="O321" i="7"/>
  <c r="H321" i="7"/>
  <c r="P321" i="7"/>
  <c r="J321" i="7"/>
  <c r="C321" i="7"/>
  <c r="G321" i="7"/>
  <c r="K321" i="7"/>
  <c r="D321" i="7"/>
  <c r="G136" i="7"/>
  <c r="P136" i="7"/>
  <c r="C136" i="7"/>
  <c r="H136" i="7"/>
  <c r="O136" i="7"/>
  <c r="K136" i="7"/>
  <c r="D136" i="7"/>
  <c r="I136" i="7"/>
  <c r="E136" i="7"/>
  <c r="B136" i="7"/>
  <c r="M136" i="7"/>
  <c r="J136" i="7"/>
  <c r="F136" i="7"/>
  <c r="N136" i="7"/>
  <c r="I177" i="7"/>
  <c r="E177" i="7"/>
  <c r="O177" i="7"/>
  <c r="J177" i="7"/>
  <c r="M177" i="7"/>
  <c r="C177" i="7"/>
  <c r="F177" i="7"/>
  <c r="K177" i="7"/>
  <c r="G177" i="7"/>
  <c r="D177" i="7"/>
  <c r="B177" i="7"/>
  <c r="P177" i="7"/>
  <c r="N177" i="7"/>
  <c r="H177" i="7"/>
  <c r="E312" i="7"/>
  <c r="M312" i="7"/>
  <c r="B312" i="7"/>
  <c r="F312" i="7"/>
  <c r="N312" i="7"/>
  <c r="G312" i="7"/>
  <c r="O312" i="7"/>
  <c r="H312" i="7"/>
  <c r="P312" i="7"/>
  <c r="J312" i="7"/>
  <c r="C312" i="7"/>
  <c r="K312" i="7"/>
  <c r="D312" i="7"/>
  <c r="I312" i="7"/>
  <c r="E356" i="7"/>
  <c r="B356" i="7"/>
  <c r="F356" i="7"/>
  <c r="N356" i="7"/>
  <c r="H356" i="7"/>
  <c r="P356" i="7"/>
  <c r="D356" i="7"/>
  <c r="M356" i="7"/>
  <c r="J356" i="7"/>
  <c r="C356" i="7"/>
  <c r="K356" i="7"/>
  <c r="O356" i="7"/>
  <c r="G356" i="7"/>
  <c r="I356" i="7"/>
  <c r="B462" i="7"/>
  <c r="F462" i="7"/>
  <c r="N462" i="7"/>
  <c r="C462" i="7"/>
  <c r="H462" i="7"/>
  <c r="K462" i="7"/>
  <c r="P462" i="7"/>
  <c r="D462" i="7"/>
  <c r="E462" i="7"/>
  <c r="G462" i="7"/>
  <c r="J462" i="7"/>
  <c r="O462" i="7"/>
  <c r="I462" i="7"/>
  <c r="M462" i="7"/>
  <c r="E280" i="7"/>
  <c r="I280" i="7"/>
  <c r="M280" i="7"/>
  <c r="D280" i="7"/>
  <c r="B280" i="7"/>
  <c r="F280" i="7"/>
  <c r="J280" i="7"/>
  <c r="G280" i="7"/>
  <c r="O280" i="7"/>
  <c r="N280" i="7"/>
  <c r="C280" i="7"/>
  <c r="K280" i="7"/>
  <c r="H280" i="7"/>
  <c r="P280" i="7"/>
  <c r="E448" i="7"/>
  <c r="I448" i="7"/>
  <c r="M448" i="7"/>
  <c r="B448" i="7"/>
  <c r="F448" i="7"/>
  <c r="N448" i="7"/>
  <c r="C448" i="7"/>
  <c r="H448" i="7"/>
  <c r="P448" i="7"/>
  <c r="O448" i="7"/>
  <c r="J448" i="7"/>
  <c r="K448" i="7"/>
  <c r="D448" i="7"/>
  <c r="G448" i="7"/>
  <c r="E273" i="7"/>
  <c r="I273" i="7"/>
  <c r="M273" i="7"/>
  <c r="C273" i="7"/>
  <c r="G273" i="7"/>
  <c r="H273" i="7"/>
  <c r="P273" i="7"/>
  <c r="B273" i="7"/>
  <c r="F273" i="7"/>
  <c r="N273" i="7"/>
  <c r="D273" i="7"/>
  <c r="J273" i="7"/>
  <c r="O273" i="7"/>
  <c r="K273" i="7"/>
  <c r="F107" i="7"/>
  <c r="H107" i="7"/>
  <c r="D107" i="7"/>
  <c r="N107" i="7"/>
  <c r="O107" i="7"/>
  <c r="P107" i="7"/>
  <c r="G107" i="7"/>
  <c r="E107" i="7"/>
  <c r="I107" i="7"/>
  <c r="J107" i="7"/>
  <c r="M107" i="7"/>
  <c r="K107" i="7"/>
  <c r="B107" i="7"/>
  <c r="C107" i="7"/>
  <c r="E393" i="7"/>
  <c r="M393" i="7"/>
  <c r="O393" i="7"/>
  <c r="B393" i="7"/>
  <c r="F393" i="7"/>
  <c r="J393" i="7"/>
  <c r="K393" i="7"/>
  <c r="D393" i="7"/>
  <c r="N393" i="7"/>
  <c r="C393" i="7"/>
  <c r="H393" i="7"/>
  <c r="P393" i="7"/>
  <c r="G393" i="7"/>
  <c r="I393" i="7"/>
  <c r="E398" i="7"/>
  <c r="G398" i="7"/>
  <c r="M398" i="7"/>
  <c r="I398" i="7"/>
  <c r="B398" i="7"/>
  <c r="F398" i="7"/>
  <c r="C398" i="7"/>
  <c r="O398" i="7"/>
  <c r="J398" i="7"/>
  <c r="N398" i="7"/>
  <c r="H398" i="7"/>
  <c r="K398" i="7"/>
  <c r="P398" i="7"/>
  <c r="D398" i="7"/>
  <c r="E410" i="7"/>
  <c r="G410" i="7"/>
  <c r="M410" i="7"/>
  <c r="B410" i="7"/>
  <c r="F410" i="7"/>
  <c r="N410" i="7"/>
  <c r="C410" i="7"/>
  <c r="H410" i="7"/>
  <c r="P410" i="7"/>
  <c r="O410" i="7"/>
  <c r="J410" i="7"/>
  <c r="K410" i="7"/>
  <c r="D410" i="7"/>
  <c r="I410" i="7"/>
  <c r="B476" i="7"/>
  <c r="F476" i="7"/>
  <c r="J476" i="7"/>
  <c r="N476" i="7"/>
  <c r="C476" i="7"/>
  <c r="H476" i="7"/>
  <c r="K476" i="7"/>
  <c r="P476" i="7"/>
  <c r="D476" i="7"/>
  <c r="E476" i="7"/>
  <c r="G476" i="7"/>
  <c r="I476" i="7"/>
  <c r="O476" i="7"/>
  <c r="M476" i="7"/>
  <c r="H525" i="7"/>
  <c r="C525" i="7"/>
  <c r="P525" i="7"/>
  <c r="K525" i="7"/>
  <c r="D525" i="7"/>
  <c r="B525" i="7"/>
  <c r="J525" i="7"/>
  <c r="E525" i="7"/>
  <c r="G525" i="7"/>
  <c r="O525" i="7"/>
  <c r="F525" i="7"/>
  <c r="N525" i="7"/>
  <c r="I525" i="7"/>
  <c r="M525" i="7"/>
  <c r="E470" i="7"/>
  <c r="I470" i="7"/>
  <c r="O470" i="7"/>
  <c r="M470" i="7"/>
  <c r="G470" i="7"/>
  <c r="F470" i="7"/>
  <c r="B470" i="7"/>
  <c r="J470" i="7"/>
  <c r="N470" i="7"/>
  <c r="C470" i="7"/>
  <c r="H470" i="7"/>
  <c r="K470" i="7"/>
  <c r="P470" i="7"/>
  <c r="D470" i="7"/>
  <c r="C118" i="7"/>
  <c r="D118" i="7"/>
  <c r="K118" i="7"/>
  <c r="O118" i="7"/>
  <c r="N118" i="7"/>
  <c r="G118" i="7"/>
  <c r="J118" i="7"/>
  <c r="P118" i="7"/>
  <c r="I118" i="7"/>
  <c r="M118" i="7"/>
  <c r="F118" i="7"/>
  <c r="H118" i="7"/>
  <c r="B118" i="7"/>
  <c r="E118" i="7"/>
  <c r="E290" i="7"/>
  <c r="M290" i="7"/>
  <c r="B290" i="7"/>
  <c r="F290" i="7"/>
  <c r="N290" i="7"/>
  <c r="G290" i="7"/>
  <c r="K290" i="7"/>
  <c r="D290" i="7"/>
  <c r="H290" i="7"/>
  <c r="J290" i="7"/>
  <c r="C290" i="7"/>
  <c r="O290" i="7"/>
  <c r="I290" i="7"/>
  <c r="P290" i="7"/>
  <c r="H526" i="7"/>
  <c r="J526" i="7"/>
  <c r="P526" i="7"/>
  <c r="I526" i="7"/>
  <c r="D526" i="7"/>
  <c r="O526" i="7"/>
  <c r="K526" i="7"/>
  <c r="B526" i="7"/>
  <c r="C526" i="7"/>
  <c r="F526" i="7"/>
  <c r="E526" i="7"/>
  <c r="G526" i="7"/>
  <c r="N526" i="7"/>
  <c r="M526" i="7"/>
  <c r="I116" i="7"/>
  <c r="O116" i="7"/>
  <c r="J116" i="7"/>
  <c r="E116" i="7"/>
  <c r="M116" i="7"/>
  <c r="K116" i="7"/>
  <c r="D116" i="7"/>
  <c r="G116" i="7"/>
  <c r="C116" i="7"/>
  <c r="F116" i="7"/>
  <c r="B116" i="7"/>
  <c r="N116" i="7"/>
  <c r="H116" i="7"/>
  <c r="P116" i="7"/>
  <c r="E405" i="7"/>
  <c r="I405" i="7"/>
  <c r="M405" i="7"/>
  <c r="O405" i="7"/>
  <c r="B405" i="7"/>
  <c r="F405" i="7"/>
  <c r="N405" i="7"/>
  <c r="C405" i="7"/>
  <c r="H405" i="7"/>
  <c r="D405" i="7"/>
  <c r="J405" i="7"/>
  <c r="K405" i="7"/>
  <c r="P405" i="7"/>
  <c r="G405" i="7"/>
  <c r="B257" i="7"/>
  <c r="K257" i="7"/>
  <c r="J257" i="7"/>
  <c r="M257" i="7"/>
  <c r="N257" i="7"/>
  <c r="P257" i="7"/>
  <c r="C257" i="7"/>
  <c r="I257" i="7"/>
  <c r="E257" i="7"/>
  <c r="O257" i="7"/>
  <c r="F257" i="7"/>
  <c r="D257" i="7"/>
  <c r="H257" i="7"/>
  <c r="G257" i="7"/>
  <c r="E450" i="7"/>
  <c r="G450" i="7"/>
  <c r="I450" i="7"/>
  <c r="N450" i="7"/>
  <c r="K450" i="7"/>
  <c r="D450" i="7"/>
  <c r="M450" i="7"/>
  <c r="C450" i="7"/>
  <c r="B450" i="7"/>
  <c r="F450" i="7"/>
  <c r="H450" i="7"/>
  <c r="P450" i="7"/>
  <c r="O450" i="7"/>
  <c r="J450" i="7"/>
  <c r="E484" i="7"/>
  <c r="G484" i="7"/>
  <c r="I484" i="7"/>
  <c r="M484" i="7"/>
  <c r="B484" i="7"/>
  <c r="F484" i="7"/>
  <c r="J484" i="7"/>
  <c r="N484" i="7"/>
  <c r="C484" i="7"/>
  <c r="H484" i="7"/>
  <c r="P484" i="7"/>
  <c r="D484" i="7"/>
  <c r="K484" i="7"/>
  <c r="O484" i="7"/>
  <c r="I213" i="7"/>
  <c r="K213" i="7"/>
  <c r="M213" i="7"/>
  <c r="P213" i="7"/>
  <c r="F213" i="7"/>
  <c r="B213" i="7"/>
  <c r="N213" i="7"/>
  <c r="J213" i="7"/>
  <c r="G213" i="7"/>
  <c r="D213" i="7"/>
  <c r="O213" i="7"/>
  <c r="H213" i="7"/>
  <c r="E213" i="7"/>
  <c r="C213" i="7"/>
  <c r="E471" i="7"/>
  <c r="I471" i="7"/>
  <c r="N471" i="7"/>
  <c r="C471" i="7"/>
  <c r="M471" i="7"/>
  <c r="O471" i="7"/>
  <c r="J471" i="7"/>
  <c r="H471" i="7"/>
  <c r="G471" i="7"/>
  <c r="B471" i="7"/>
  <c r="F471" i="7"/>
  <c r="K471" i="7"/>
  <c r="P471" i="7"/>
  <c r="D471" i="7"/>
  <c r="H505" i="7"/>
  <c r="J505" i="7"/>
  <c r="D505" i="7"/>
  <c r="P505" i="7"/>
  <c r="F505" i="7"/>
  <c r="K505" i="7"/>
  <c r="M505" i="7"/>
  <c r="B505" i="7"/>
  <c r="N505" i="7"/>
  <c r="E505" i="7"/>
  <c r="I505" i="7"/>
  <c r="G505" i="7"/>
  <c r="O505" i="7"/>
  <c r="C505" i="7"/>
  <c r="M195" i="7"/>
  <c r="F195" i="7"/>
  <c r="B195" i="7"/>
  <c r="N195" i="7"/>
  <c r="J195" i="7"/>
  <c r="G195" i="7"/>
  <c r="C195" i="7"/>
  <c r="O195" i="7"/>
  <c r="K195" i="7"/>
  <c r="H195" i="7"/>
  <c r="D195" i="7"/>
  <c r="P195" i="7"/>
  <c r="I195" i="7"/>
  <c r="E195" i="7"/>
  <c r="E270" i="7"/>
  <c r="I270" i="7"/>
  <c r="B270" i="7"/>
  <c r="F270" i="7"/>
  <c r="N270" i="7"/>
  <c r="D270" i="7"/>
  <c r="P270" i="7"/>
  <c r="J270" i="7"/>
  <c r="C270" i="7"/>
  <c r="G270" i="7"/>
  <c r="H270" i="7"/>
  <c r="K270" i="7"/>
  <c r="O270" i="7"/>
  <c r="M270" i="7"/>
  <c r="E432" i="7"/>
  <c r="M432" i="7"/>
  <c r="B432" i="7"/>
  <c r="F432" i="7"/>
  <c r="N432" i="7"/>
  <c r="P432" i="7"/>
  <c r="J432" i="7"/>
  <c r="C432" i="7"/>
  <c r="H432" i="7"/>
  <c r="O432" i="7"/>
  <c r="G432" i="7"/>
  <c r="I432" i="7"/>
  <c r="K432" i="7"/>
  <c r="D432" i="7"/>
  <c r="M455" i="7"/>
  <c r="O455" i="7"/>
  <c r="B455" i="7"/>
  <c r="F455" i="7"/>
  <c r="P455" i="7"/>
  <c r="D455" i="7"/>
  <c r="E455" i="7"/>
  <c r="J455" i="7"/>
  <c r="N455" i="7"/>
  <c r="H455" i="7"/>
  <c r="K455" i="7"/>
  <c r="G455" i="7"/>
  <c r="I455" i="7"/>
  <c r="C455" i="7"/>
  <c r="E421" i="7"/>
  <c r="I421" i="7"/>
  <c r="O421" i="7"/>
  <c r="M421" i="7"/>
  <c r="B421" i="7"/>
  <c r="F421" i="7"/>
  <c r="N421" i="7"/>
  <c r="C421" i="7"/>
  <c r="H421" i="7"/>
  <c r="P421" i="7"/>
  <c r="G421" i="7"/>
  <c r="J421" i="7"/>
  <c r="K421" i="7"/>
  <c r="D421" i="7"/>
  <c r="E306" i="7"/>
  <c r="I306" i="7"/>
  <c r="M306" i="7"/>
  <c r="B306" i="7"/>
  <c r="F306" i="7"/>
  <c r="C306" i="7"/>
  <c r="D306" i="7"/>
  <c r="P306" i="7"/>
  <c r="J306" i="7"/>
  <c r="N306" i="7"/>
  <c r="G306" i="7"/>
  <c r="K306" i="7"/>
  <c r="O306" i="7"/>
  <c r="H306" i="7"/>
  <c r="E416" i="7"/>
  <c r="M416" i="7"/>
  <c r="I416" i="7"/>
  <c r="F416" i="7"/>
  <c r="N416" i="7"/>
  <c r="H416" i="7"/>
  <c r="P416" i="7"/>
  <c r="G416" i="7"/>
  <c r="B416" i="7"/>
  <c r="C416" i="7"/>
  <c r="K416" i="7"/>
  <c r="D416" i="7"/>
  <c r="J416" i="7"/>
  <c r="O416" i="7"/>
  <c r="E334" i="7"/>
  <c r="G334" i="7"/>
  <c r="M334" i="7"/>
  <c r="I334" i="7"/>
  <c r="J334" i="7"/>
  <c r="C334" i="7"/>
  <c r="K334" i="7"/>
  <c r="D334" i="7"/>
  <c r="O334" i="7"/>
  <c r="B334" i="7"/>
  <c r="F334" i="7"/>
  <c r="N334" i="7"/>
  <c r="P334" i="7"/>
  <c r="H334" i="7"/>
  <c r="I180" i="7"/>
  <c r="J180" i="7"/>
  <c r="N180" i="7"/>
  <c r="E180" i="7"/>
  <c r="C180" i="7"/>
  <c r="M180" i="7"/>
  <c r="K180" i="7"/>
  <c r="D180" i="7"/>
  <c r="H180" i="7"/>
  <c r="F180" i="7"/>
  <c r="G180" i="7"/>
  <c r="O180" i="7"/>
  <c r="B180" i="7"/>
  <c r="P180" i="7"/>
  <c r="E474" i="7"/>
  <c r="M474" i="7"/>
  <c r="B474" i="7"/>
  <c r="F474" i="7"/>
  <c r="D474" i="7"/>
  <c r="J474" i="7"/>
  <c r="N474" i="7"/>
  <c r="C474" i="7"/>
  <c r="H474" i="7"/>
  <c r="K474" i="7"/>
  <c r="O474" i="7"/>
  <c r="I474" i="7"/>
  <c r="G474" i="7"/>
  <c r="P474" i="7"/>
  <c r="F120" i="7"/>
  <c r="P120" i="7"/>
  <c r="C120" i="7"/>
  <c r="G120" i="7"/>
  <c r="B120" i="7"/>
  <c r="H120" i="7"/>
  <c r="K120" i="7"/>
  <c r="O120" i="7"/>
  <c r="E120" i="7"/>
  <c r="M120" i="7"/>
  <c r="D120" i="7"/>
  <c r="I120" i="7"/>
  <c r="J120" i="7"/>
  <c r="N120" i="7"/>
  <c r="M187" i="7"/>
  <c r="G187" i="7"/>
  <c r="E187" i="7"/>
  <c r="F187" i="7"/>
  <c r="B187" i="7"/>
  <c r="N187" i="7"/>
  <c r="J187" i="7"/>
  <c r="C187" i="7"/>
  <c r="O187" i="7"/>
  <c r="K187" i="7"/>
  <c r="H187" i="7"/>
  <c r="D187" i="7"/>
  <c r="P187" i="7"/>
  <c r="I187" i="7"/>
  <c r="E370" i="7"/>
  <c r="G370" i="7"/>
  <c r="M370" i="7"/>
  <c r="B370" i="7"/>
  <c r="F370" i="7"/>
  <c r="N370" i="7"/>
  <c r="C370" i="7"/>
  <c r="H370" i="7"/>
  <c r="P370" i="7"/>
  <c r="O370" i="7"/>
  <c r="J370" i="7"/>
  <c r="K370" i="7"/>
  <c r="D370" i="7"/>
  <c r="I370" i="7"/>
  <c r="B246" i="7"/>
  <c r="M246" i="7"/>
  <c r="F246" i="7"/>
  <c r="D246" i="7"/>
  <c r="N246" i="7"/>
  <c r="H246" i="7"/>
  <c r="C246" i="7"/>
  <c r="P246" i="7"/>
  <c r="E246" i="7"/>
  <c r="I246" i="7"/>
  <c r="G246" i="7"/>
  <c r="K246" i="7"/>
  <c r="O246" i="7"/>
  <c r="J246" i="7"/>
  <c r="J149" i="7"/>
  <c r="C149" i="7"/>
  <c r="K149" i="7"/>
  <c r="E149" i="7"/>
  <c r="M149" i="7"/>
  <c r="B149" i="7"/>
  <c r="N149" i="7"/>
  <c r="P149" i="7"/>
  <c r="H149" i="7"/>
  <c r="I149" i="7"/>
  <c r="F149" i="7"/>
  <c r="G149" i="7"/>
  <c r="O149" i="7"/>
  <c r="D149" i="7"/>
  <c r="E449" i="7"/>
  <c r="I449" i="7"/>
  <c r="M449" i="7"/>
  <c r="O449" i="7"/>
  <c r="J449" i="7"/>
  <c r="N449" i="7"/>
  <c r="C449" i="7"/>
  <c r="H449" i="7"/>
  <c r="K449" i="7"/>
  <c r="G449" i="7"/>
  <c r="B449" i="7"/>
  <c r="F449" i="7"/>
  <c r="P449" i="7"/>
  <c r="D449" i="7"/>
  <c r="E305" i="7"/>
  <c r="I305" i="7"/>
  <c r="H305" i="7"/>
  <c r="P305" i="7"/>
  <c r="M305" i="7"/>
  <c r="D305" i="7"/>
  <c r="B305" i="7"/>
  <c r="F305" i="7"/>
  <c r="J305" i="7"/>
  <c r="N305" i="7"/>
  <c r="C305" i="7"/>
  <c r="G305" i="7"/>
  <c r="O305" i="7"/>
  <c r="K305" i="7"/>
  <c r="M264" i="7"/>
  <c r="B264" i="7"/>
  <c r="F264" i="7"/>
  <c r="N264" i="7"/>
  <c r="C264" i="7"/>
  <c r="O264" i="7"/>
  <c r="H264" i="7"/>
  <c r="E264" i="7"/>
  <c r="J264" i="7"/>
  <c r="G264" i="7"/>
  <c r="D264" i="7"/>
  <c r="P264" i="7"/>
  <c r="K264" i="7"/>
  <c r="I264" i="7"/>
  <c r="M504" i="7"/>
  <c r="H504" i="7"/>
  <c r="F504" i="7"/>
  <c r="P504" i="7"/>
  <c r="J504" i="7"/>
  <c r="N504" i="7"/>
  <c r="I504" i="7"/>
  <c r="D504" i="7"/>
  <c r="G504" i="7"/>
  <c r="C504" i="7"/>
  <c r="B504" i="7"/>
  <c r="K504" i="7"/>
  <c r="O504" i="7"/>
  <c r="E504" i="7"/>
  <c r="E376" i="7"/>
  <c r="M376" i="7"/>
  <c r="B376" i="7"/>
  <c r="F376" i="7"/>
  <c r="N376" i="7"/>
  <c r="K376" i="7"/>
  <c r="D376" i="7"/>
  <c r="I376" i="7"/>
  <c r="J376" i="7"/>
  <c r="C376" i="7"/>
  <c r="H376" i="7"/>
  <c r="P376" i="7"/>
  <c r="O376" i="7"/>
  <c r="G376" i="7"/>
  <c r="E486" i="7"/>
  <c r="G486" i="7"/>
  <c r="N486" i="7"/>
  <c r="F486" i="7"/>
  <c r="B486" i="7"/>
  <c r="H486" i="7"/>
  <c r="K486" i="7"/>
  <c r="J486" i="7"/>
  <c r="P486" i="7"/>
  <c r="C486" i="7"/>
  <c r="M486" i="7"/>
  <c r="I486" i="7"/>
  <c r="D486" i="7"/>
  <c r="O486" i="7"/>
  <c r="F228" i="7"/>
  <c r="B228" i="7"/>
  <c r="G228" i="7"/>
  <c r="C228" i="7"/>
  <c r="E228" i="7"/>
  <c r="I228" i="7"/>
  <c r="M228" i="7"/>
  <c r="N228" i="7"/>
  <c r="J228" i="7"/>
  <c r="D228" i="7"/>
  <c r="O228" i="7"/>
  <c r="H228" i="7"/>
  <c r="P228" i="7"/>
  <c r="K228" i="7"/>
  <c r="E313" i="7"/>
  <c r="I313" i="7"/>
  <c r="H313" i="7"/>
  <c r="M313" i="7"/>
  <c r="B313" i="7"/>
  <c r="F313" i="7"/>
  <c r="J313" i="7"/>
  <c r="C313" i="7"/>
  <c r="G313" i="7"/>
  <c r="K313" i="7"/>
  <c r="O313" i="7"/>
  <c r="D313" i="7"/>
  <c r="P313" i="7"/>
  <c r="N313" i="7"/>
  <c r="E372" i="7"/>
  <c r="M372" i="7"/>
  <c r="B372" i="7"/>
  <c r="F372" i="7"/>
  <c r="N372" i="7"/>
  <c r="K372" i="7"/>
  <c r="D372" i="7"/>
  <c r="G372" i="7"/>
  <c r="J372" i="7"/>
  <c r="C372" i="7"/>
  <c r="H372" i="7"/>
  <c r="P372" i="7"/>
  <c r="O372" i="7"/>
  <c r="I372" i="7"/>
  <c r="P142" i="7"/>
  <c r="E142" i="7"/>
  <c r="M142" i="7"/>
  <c r="J142" i="7"/>
  <c r="F142" i="7"/>
  <c r="C142" i="7"/>
  <c r="N142" i="7"/>
  <c r="H142" i="7"/>
  <c r="G142" i="7"/>
  <c r="O142" i="7"/>
  <c r="D142" i="7"/>
  <c r="B142" i="7"/>
  <c r="K142" i="7"/>
  <c r="I142" i="7"/>
  <c r="I203" i="7"/>
  <c r="F203" i="7"/>
  <c r="B203" i="7"/>
  <c r="J203" i="7"/>
  <c r="C203" i="7"/>
  <c r="K203" i="7"/>
  <c r="P203" i="7"/>
  <c r="N203" i="7"/>
  <c r="H203" i="7"/>
  <c r="G203" i="7"/>
  <c r="O203" i="7"/>
  <c r="D203" i="7"/>
  <c r="E203" i="7"/>
  <c r="M203" i="7"/>
  <c r="D261" i="7"/>
  <c r="O261" i="7"/>
  <c r="J261" i="7"/>
  <c r="F261" i="7"/>
  <c r="C261" i="7"/>
  <c r="B261" i="7"/>
  <c r="N261" i="7"/>
  <c r="E261" i="7"/>
  <c r="H261" i="7"/>
  <c r="G261" i="7"/>
  <c r="I261" i="7"/>
  <c r="K261" i="7"/>
  <c r="M261" i="7"/>
  <c r="P261" i="7"/>
  <c r="E302" i="7"/>
  <c r="I302" i="7"/>
  <c r="P302" i="7"/>
  <c r="M302" i="7"/>
  <c r="B302" i="7"/>
  <c r="F302" i="7"/>
  <c r="C302" i="7"/>
  <c r="D302" i="7"/>
  <c r="H302" i="7"/>
  <c r="J302" i="7"/>
  <c r="N302" i="7"/>
  <c r="G302" i="7"/>
  <c r="K302" i="7"/>
  <c r="O302" i="7"/>
  <c r="E384" i="7"/>
  <c r="I384" i="7"/>
  <c r="M384" i="7"/>
  <c r="J384" i="7"/>
  <c r="N384" i="7"/>
  <c r="C384" i="7"/>
  <c r="P384" i="7"/>
  <c r="O384" i="7"/>
  <c r="G384" i="7"/>
  <c r="H384" i="7"/>
  <c r="D384" i="7"/>
  <c r="B384" i="7"/>
  <c r="F384" i="7"/>
  <c r="K384" i="7"/>
  <c r="F214" i="7"/>
  <c r="N214" i="7"/>
  <c r="J214" i="7"/>
  <c r="G214" i="7"/>
  <c r="D214" i="7"/>
  <c r="O214" i="7"/>
  <c r="H214" i="7"/>
  <c r="C214" i="7"/>
  <c r="P214" i="7"/>
  <c r="E214" i="7"/>
  <c r="I214" i="7"/>
  <c r="K214" i="7"/>
  <c r="M214" i="7"/>
  <c r="B214" i="7"/>
  <c r="I178" i="7"/>
  <c r="E178" i="7"/>
  <c r="C178" i="7"/>
  <c r="F178" i="7"/>
  <c r="N178" i="7"/>
  <c r="M178" i="7"/>
  <c r="K178" i="7"/>
  <c r="G178" i="7"/>
  <c r="D178" i="7"/>
  <c r="O178" i="7"/>
  <c r="H178" i="7"/>
  <c r="B178" i="7"/>
  <c r="P178" i="7"/>
  <c r="J178" i="7"/>
  <c r="E283" i="7"/>
  <c r="I283" i="7"/>
  <c r="M283" i="7"/>
  <c r="P283" i="7"/>
  <c r="B283" i="7"/>
  <c r="F283" i="7"/>
  <c r="H283" i="7"/>
  <c r="J283" i="7"/>
  <c r="N283" i="7"/>
  <c r="C283" i="7"/>
  <c r="G283" i="7"/>
  <c r="K283" i="7"/>
  <c r="O283" i="7"/>
  <c r="D283" i="7"/>
  <c r="M160" i="7"/>
  <c r="C160" i="7"/>
  <c r="N160" i="7"/>
  <c r="K160" i="7"/>
  <c r="D160" i="7"/>
  <c r="H160" i="7"/>
  <c r="P160" i="7"/>
  <c r="E160" i="7"/>
  <c r="I160" i="7"/>
  <c r="F160" i="7"/>
  <c r="G160" i="7"/>
  <c r="O160" i="7"/>
  <c r="B160" i="7"/>
  <c r="J160" i="7"/>
  <c r="E423" i="7"/>
  <c r="I423" i="7"/>
  <c r="O423" i="7"/>
  <c r="K423" i="7"/>
  <c r="M423" i="7"/>
  <c r="P423" i="7"/>
  <c r="B423" i="7"/>
  <c r="F423" i="7"/>
  <c r="N423" i="7"/>
  <c r="D423" i="7"/>
  <c r="J423" i="7"/>
  <c r="C423" i="7"/>
  <c r="H423" i="7"/>
  <c r="G423" i="7"/>
  <c r="E425" i="7"/>
  <c r="O425" i="7"/>
  <c r="N425" i="7"/>
  <c r="C425" i="7"/>
  <c r="H425" i="7"/>
  <c r="M425" i="7"/>
  <c r="B425" i="7"/>
  <c r="F425" i="7"/>
  <c r="J425" i="7"/>
  <c r="G425" i="7"/>
  <c r="K425" i="7"/>
  <c r="P425" i="7"/>
  <c r="D425" i="7"/>
  <c r="I425" i="7"/>
  <c r="F150" i="7"/>
  <c r="D150" i="7"/>
  <c r="I150" i="7"/>
  <c r="B150" i="7"/>
  <c r="N150" i="7"/>
  <c r="G150" i="7"/>
  <c r="C150" i="7"/>
  <c r="O150" i="7"/>
  <c r="J150" i="7"/>
  <c r="M150" i="7"/>
  <c r="E150" i="7"/>
  <c r="K150" i="7"/>
  <c r="H150" i="7"/>
  <c r="P150" i="7"/>
  <c r="E285" i="7"/>
  <c r="I285" i="7"/>
  <c r="M285" i="7"/>
  <c r="B285" i="7"/>
  <c r="F285" i="7"/>
  <c r="C285" i="7"/>
  <c r="P285" i="7"/>
  <c r="J285" i="7"/>
  <c r="N285" i="7"/>
  <c r="G285" i="7"/>
  <c r="K285" i="7"/>
  <c r="O285" i="7"/>
  <c r="D285" i="7"/>
  <c r="H285" i="7"/>
  <c r="I111" i="7"/>
  <c r="J111" i="7"/>
  <c r="D111" i="7"/>
  <c r="M111" i="7"/>
  <c r="K111" i="7"/>
  <c r="N111" i="7"/>
  <c r="O111" i="7"/>
  <c r="H111" i="7"/>
  <c r="F111" i="7"/>
  <c r="B111" i="7"/>
  <c r="P111" i="7"/>
  <c r="G111" i="7"/>
  <c r="E111" i="7"/>
  <c r="C111" i="7"/>
  <c r="E459" i="7"/>
  <c r="I459" i="7"/>
  <c r="M459" i="7"/>
  <c r="O459" i="7"/>
  <c r="N459" i="7"/>
  <c r="H459" i="7"/>
  <c r="B459" i="7"/>
  <c r="F459" i="7"/>
  <c r="J459" i="7"/>
  <c r="G459" i="7"/>
  <c r="C459" i="7"/>
  <c r="K459" i="7"/>
  <c r="P459" i="7"/>
  <c r="D459" i="7"/>
  <c r="E353" i="7"/>
  <c r="O353" i="7"/>
  <c r="M353" i="7"/>
  <c r="B353" i="7"/>
  <c r="F353" i="7"/>
  <c r="J353" i="7"/>
  <c r="N353" i="7"/>
  <c r="C353" i="7"/>
  <c r="H353" i="7"/>
  <c r="K353" i="7"/>
  <c r="P353" i="7"/>
  <c r="D353" i="7"/>
  <c r="G353" i="7"/>
  <c r="I353" i="7"/>
  <c r="E328" i="7"/>
  <c r="I328" i="7"/>
  <c r="M328" i="7"/>
  <c r="G328" i="7"/>
  <c r="O328" i="7"/>
  <c r="B328" i="7"/>
  <c r="F328" i="7"/>
  <c r="J328" i="7"/>
  <c r="N328" i="7"/>
  <c r="H328" i="7"/>
  <c r="P328" i="7"/>
  <c r="C328" i="7"/>
  <c r="K328" i="7"/>
  <c r="D328" i="7"/>
  <c r="E355" i="7"/>
  <c r="I355" i="7"/>
  <c r="G355" i="7"/>
  <c r="M355" i="7"/>
  <c r="O355" i="7"/>
  <c r="B355" i="7"/>
  <c r="F355" i="7"/>
  <c r="N355" i="7"/>
  <c r="H355" i="7"/>
  <c r="P355" i="7"/>
  <c r="J355" i="7"/>
  <c r="C355" i="7"/>
  <c r="K355" i="7"/>
  <c r="D355" i="7"/>
  <c r="I221" i="7"/>
  <c r="K221" i="7"/>
  <c r="M221" i="7"/>
  <c r="P221" i="7"/>
  <c r="F221" i="7"/>
  <c r="B221" i="7"/>
  <c r="H221" i="7"/>
  <c r="E221" i="7"/>
  <c r="N221" i="7"/>
  <c r="J221" i="7"/>
  <c r="G221" i="7"/>
  <c r="D221" i="7"/>
  <c r="O221" i="7"/>
  <c r="C221" i="7"/>
  <c r="I224" i="7"/>
  <c r="K224" i="7"/>
  <c r="M224" i="7"/>
  <c r="H224" i="7"/>
  <c r="P224" i="7"/>
  <c r="F224" i="7"/>
  <c r="B224" i="7"/>
  <c r="E224" i="7"/>
  <c r="N224" i="7"/>
  <c r="J224" i="7"/>
  <c r="G224" i="7"/>
  <c r="D224" i="7"/>
  <c r="O224" i="7"/>
  <c r="C224" i="7"/>
  <c r="B240" i="7"/>
  <c r="J240" i="7"/>
  <c r="F240" i="7"/>
  <c r="D240" i="7"/>
  <c r="N240" i="7"/>
  <c r="K240" i="7"/>
  <c r="P240" i="7"/>
  <c r="I240" i="7"/>
  <c r="E240" i="7"/>
  <c r="H240" i="7"/>
  <c r="M240" i="7"/>
  <c r="O240" i="7"/>
  <c r="C240" i="7"/>
  <c r="G240" i="7"/>
  <c r="E465" i="7"/>
  <c r="M465" i="7"/>
  <c r="B465" i="7"/>
  <c r="F465" i="7"/>
  <c r="K465" i="7"/>
  <c r="J465" i="7"/>
  <c r="N465" i="7"/>
  <c r="C465" i="7"/>
  <c r="H465" i="7"/>
  <c r="P465" i="7"/>
  <c r="G465" i="7"/>
  <c r="I465" i="7"/>
  <c r="O465" i="7"/>
  <c r="D465" i="7"/>
  <c r="E394" i="7"/>
  <c r="I394" i="7"/>
  <c r="M394" i="7"/>
  <c r="B394" i="7"/>
  <c r="F394" i="7"/>
  <c r="N394" i="7"/>
  <c r="P394" i="7"/>
  <c r="O394" i="7"/>
  <c r="G394" i="7"/>
  <c r="J394" i="7"/>
  <c r="C394" i="7"/>
  <c r="H394" i="7"/>
  <c r="K394" i="7"/>
  <c r="D394" i="7"/>
  <c r="K128" i="7"/>
  <c r="O128" i="7"/>
  <c r="D128" i="7"/>
  <c r="I128" i="7"/>
  <c r="E128" i="7"/>
  <c r="M128" i="7"/>
  <c r="F128" i="7"/>
  <c r="N128" i="7"/>
  <c r="C128" i="7"/>
  <c r="B128" i="7"/>
  <c r="J128" i="7"/>
  <c r="H128" i="7"/>
  <c r="P128" i="7"/>
  <c r="G128" i="7"/>
  <c r="E429" i="7"/>
  <c r="I429" i="7"/>
  <c r="O429" i="7"/>
  <c r="C429" i="7"/>
  <c r="M429" i="7"/>
  <c r="P429" i="7"/>
  <c r="G429" i="7"/>
  <c r="B429" i="7"/>
  <c r="F429" i="7"/>
  <c r="J429" i="7"/>
  <c r="H429" i="7"/>
  <c r="K429" i="7"/>
  <c r="D429" i="7"/>
  <c r="N429" i="7"/>
  <c r="E491" i="7"/>
  <c r="J491" i="7"/>
  <c r="H491" i="7"/>
  <c r="F491" i="7"/>
  <c r="P491" i="7"/>
  <c r="O491" i="7"/>
  <c r="N491" i="7"/>
  <c r="C491" i="7"/>
  <c r="D491" i="7"/>
  <c r="G491" i="7"/>
  <c r="M491" i="7"/>
  <c r="B491" i="7"/>
  <c r="I491" i="7"/>
  <c r="K491" i="7"/>
  <c r="E320" i="7"/>
  <c r="I320" i="7"/>
  <c r="J320" i="7"/>
  <c r="N320" i="7"/>
  <c r="C320" i="7"/>
  <c r="K320" i="7"/>
  <c r="M320" i="7"/>
  <c r="G320" i="7"/>
  <c r="H320" i="7"/>
  <c r="P320" i="7"/>
  <c r="B320" i="7"/>
  <c r="F320" i="7"/>
  <c r="D320" i="7"/>
  <c r="O320" i="7"/>
  <c r="D143" i="7"/>
  <c r="I143" i="7"/>
  <c r="B143" i="7"/>
  <c r="F143" i="7"/>
  <c r="N143" i="7"/>
  <c r="P143" i="7"/>
  <c r="C143" i="7"/>
  <c r="E143" i="7"/>
  <c r="M143" i="7"/>
  <c r="J143" i="7"/>
  <c r="H143" i="7"/>
  <c r="K143" i="7"/>
  <c r="G143" i="7"/>
  <c r="O143" i="7"/>
  <c r="I112" i="7"/>
  <c r="M112" i="7"/>
  <c r="K112" i="7"/>
  <c r="B112" i="7"/>
  <c r="N112" i="7"/>
  <c r="H112" i="7"/>
  <c r="O112" i="7"/>
  <c r="J112" i="7"/>
  <c r="F112" i="7"/>
  <c r="D112" i="7"/>
  <c r="G112" i="7"/>
  <c r="E112" i="7"/>
  <c r="P112" i="7"/>
  <c r="C112" i="7"/>
  <c r="G140" i="7"/>
  <c r="P140" i="7"/>
  <c r="K140" i="7"/>
  <c r="I140" i="7"/>
  <c r="O140" i="7"/>
  <c r="H140" i="7"/>
  <c r="D140" i="7"/>
  <c r="N140" i="7"/>
  <c r="E140" i="7"/>
  <c r="B140" i="7"/>
  <c r="M140" i="7"/>
  <c r="J140" i="7"/>
  <c r="F140" i="7"/>
  <c r="C140" i="7"/>
  <c r="B487" i="7"/>
  <c r="H487" i="7"/>
  <c r="J487" i="7"/>
  <c r="D487" i="7"/>
  <c r="O487" i="7"/>
  <c r="F487" i="7"/>
  <c r="P487" i="7"/>
  <c r="K487" i="7"/>
  <c r="G487" i="7"/>
  <c r="E487" i="7"/>
  <c r="N487" i="7"/>
  <c r="C487" i="7"/>
  <c r="M487" i="7"/>
  <c r="I487" i="7"/>
  <c r="E385" i="7"/>
  <c r="I385" i="7"/>
  <c r="O385" i="7"/>
  <c r="M385" i="7"/>
  <c r="B385" i="7"/>
  <c r="F385" i="7"/>
  <c r="N385" i="7"/>
  <c r="P385" i="7"/>
  <c r="J385" i="7"/>
  <c r="C385" i="7"/>
  <c r="H385" i="7"/>
  <c r="K385" i="7"/>
  <c r="D385" i="7"/>
  <c r="G385" i="7"/>
  <c r="B252" i="7"/>
  <c r="E252" i="7"/>
  <c r="G252" i="7"/>
  <c r="J252" i="7"/>
  <c r="F252" i="7"/>
  <c r="D252" i="7"/>
  <c r="N252" i="7"/>
  <c r="I252" i="7"/>
  <c r="C252" i="7"/>
  <c r="H252" i="7"/>
  <c r="K252" i="7"/>
  <c r="P252" i="7"/>
  <c r="M252" i="7"/>
  <c r="O252" i="7"/>
  <c r="E453" i="7"/>
  <c r="O453" i="7"/>
  <c r="D453" i="7"/>
  <c r="M453" i="7"/>
  <c r="B453" i="7"/>
  <c r="F453" i="7"/>
  <c r="C453" i="7"/>
  <c r="G453" i="7"/>
  <c r="I453" i="7"/>
  <c r="J453" i="7"/>
  <c r="N453" i="7"/>
  <c r="H453" i="7"/>
  <c r="K453" i="7"/>
  <c r="P453" i="7"/>
  <c r="E331" i="7"/>
  <c r="I331" i="7"/>
  <c r="M331" i="7"/>
  <c r="O331" i="7"/>
  <c r="N331" i="7"/>
  <c r="H331" i="7"/>
  <c r="D331" i="7"/>
  <c r="G331" i="7"/>
  <c r="B331" i="7"/>
  <c r="F331" i="7"/>
  <c r="P331" i="7"/>
  <c r="J331" i="7"/>
  <c r="C331" i="7"/>
  <c r="K331" i="7"/>
  <c r="E447" i="7"/>
  <c r="M447" i="7"/>
  <c r="O447" i="7"/>
  <c r="B447" i="7"/>
  <c r="F447" i="7"/>
  <c r="C447" i="7"/>
  <c r="I447" i="7"/>
  <c r="J447" i="7"/>
  <c r="N447" i="7"/>
  <c r="H447" i="7"/>
  <c r="K447" i="7"/>
  <c r="P447" i="7"/>
  <c r="D447" i="7"/>
  <c r="G447" i="7"/>
  <c r="E362" i="7"/>
  <c r="G362" i="7"/>
  <c r="I362" i="7"/>
  <c r="H362" i="7"/>
  <c r="D362" i="7"/>
  <c r="M362" i="7"/>
  <c r="B362" i="7"/>
  <c r="F362" i="7"/>
  <c r="N362" i="7"/>
  <c r="K362" i="7"/>
  <c r="O362" i="7"/>
  <c r="J362" i="7"/>
  <c r="C362" i="7"/>
  <c r="P362" i="7"/>
  <c r="E339" i="7"/>
  <c r="I339" i="7"/>
  <c r="M339" i="7"/>
  <c r="O339" i="7"/>
  <c r="N339" i="7"/>
  <c r="H339" i="7"/>
  <c r="D339" i="7"/>
  <c r="B339" i="7"/>
  <c r="F339" i="7"/>
  <c r="K339" i="7"/>
  <c r="J339" i="7"/>
  <c r="C339" i="7"/>
  <c r="P339" i="7"/>
  <c r="G339" i="7"/>
  <c r="E318" i="7"/>
  <c r="I318" i="7"/>
  <c r="P318" i="7"/>
  <c r="M318" i="7"/>
  <c r="B318" i="7"/>
  <c r="F318" i="7"/>
  <c r="J318" i="7"/>
  <c r="N318" i="7"/>
  <c r="G318" i="7"/>
  <c r="O318" i="7"/>
  <c r="D318" i="7"/>
  <c r="C318" i="7"/>
  <c r="K318" i="7"/>
  <c r="H318" i="7"/>
  <c r="I201" i="7"/>
  <c r="F201" i="7"/>
  <c r="B201" i="7"/>
  <c r="K201" i="7"/>
  <c r="N201" i="7"/>
  <c r="J201" i="7"/>
  <c r="G201" i="7"/>
  <c r="C201" i="7"/>
  <c r="O201" i="7"/>
  <c r="D201" i="7"/>
  <c r="P201" i="7"/>
  <c r="M201" i="7"/>
  <c r="H201" i="7"/>
  <c r="E201" i="7"/>
  <c r="O527" i="7"/>
  <c r="B527" i="7"/>
  <c r="J527" i="7"/>
  <c r="H527" i="7"/>
  <c r="P527" i="7"/>
  <c r="C527" i="7"/>
  <c r="M527" i="7"/>
  <c r="D527" i="7"/>
  <c r="F527" i="7"/>
  <c r="N527" i="7"/>
  <c r="I527" i="7"/>
  <c r="K527" i="7"/>
  <c r="G527" i="7"/>
  <c r="E527" i="7"/>
  <c r="P495" i="7"/>
  <c r="B495" i="7"/>
  <c r="K495" i="7"/>
  <c r="C495" i="7"/>
  <c r="E495" i="7"/>
  <c r="O495" i="7"/>
  <c r="F495" i="7"/>
  <c r="M495" i="7"/>
  <c r="D495" i="7"/>
  <c r="H495" i="7"/>
  <c r="N495" i="7"/>
  <c r="I495" i="7"/>
  <c r="G495" i="7"/>
  <c r="J495" i="7"/>
  <c r="E414" i="7"/>
  <c r="I414" i="7"/>
  <c r="M414" i="7"/>
  <c r="B414" i="7"/>
  <c r="F414" i="7"/>
  <c r="N414" i="7"/>
  <c r="K414" i="7"/>
  <c r="D414" i="7"/>
  <c r="G414" i="7"/>
  <c r="J414" i="7"/>
  <c r="C414" i="7"/>
  <c r="H414" i="7"/>
  <c r="P414" i="7"/>
  <c r="O414" i="7"/>
  <c r="I164" i="7"/>
  <c r="M164" i="7"/>
  <c r="F164" i="7"/>
  <c r="C164" i="7"/>
  <c r="N164" i="7"/>
  <c r="K164" i="7"/>
  <c r="G164" i="7"/>
  <c r="D164" i="7"/>
  <c r="O164" i="7"/>
  <c r="H164" i="7"/>
  <c r="B164" i="7"/>
  <c r="J164" i="7"/>
  <c r="E164" i="7"/>
  <c r="P164" i="7"/>
  <c r="E431" i="7"/>
  <c r="I431" i="7"/>
  <c r="M431" i="7"/>
  <c r="O431" i="7"/>
  <c r="G431" i="7"/>
  <c r="B431" i="7"/>
  <c r="F431" i="7"/>
  <c r="J431" i="7"/>
  <c r="N431" i="7"/>
  <c r="C431" i="7"/>
  <c r="H431" i="7"/>
  <c r="P431" i="7"/>
  <c r="D431" i="7"/>
  <c r="K431" i="7"/>
  <c r="E267" i="7"/>
  <c r="M267" i="7"/>
  <c r="B267" i="7"/>
  <c r="F267" i="7"/>
  <c r="C267" i="7"/>
  <c r="J267" i="7"/>
  <c r="N267" i="7"/>
  <c r="G267" i="7"/>
  <c r="K267" i="7"/>
  <c r="O267" i="7"/>
  <c r="D267" i="7"/>
  <c r="H267" i="7"/>
  <c r="P267" i="7"/>
  <c r="I267" i="7"/>
  <c r="I114" i="7"/>
  <c r="E114" i="7"/>
  <c r="C114" i="7"/>
  <c r="N114" i="7"/>
  <c r="B114" i="7"/>
  <c r="M114" i="7"/>
  <c r="K114" i="7"/>
  <c r="H114" i="7"/>
  <c r="P114" i="7"/>
  <c r="F114" i="7"/>
  <c r="G114" i="7"/>
  <c r="J114" i="7"/>
  <c r="O114" i="7"/>
  <c r="D114" i="7"/>
  <c r="E478" i="7"/>
  <c r="I478" i="7"/>
  <c r="N478" i="7"/>
  <c r="M478" i="7"/>
  <c r="G478" i="7"/>
  <c r="B478" i="7"/>
  <c r="F478" i="7"/>
  <c r="J478" i="7"/>
  <c r="C478" i="7"/>
  <c r="H478" i="7"/>
  <c r="K478" i="7"/>
  <c r="P478" i="7"/>
  <c r="D478" i="7"/>
  <c r="O478" i="7"/>
  <c r="E480" i="7"/>
  <c r="B480" i="7"/>
  <c r="F480" i="7"/>
  <c r="N480" i="7"/>
  <c r="J480" i="7"/>
  <c r="M480" i="7"/>
  <c r="C480" i="7"/>
  <c r="H480" i="7"/>
  <c r="K480" i="7"/>
  <c r="P480" i="7"/>
  <c r="D480" i="7"/>
  <c r="O480" i="7"/>
  <c r="G480" i="7"/>
  <c r="I480" i="7"/>
  <c r="H489" i="7"/>
  <c r="J489" i="7"/>
  <c r="K489" i="7"/>
  <c r="O489" i="7"/>
  <c r="P489" i="7"/>
  <c r="F489" i="7"/>
  <c r="C489" i="7"/>
  <c r="N489" i="7"/>
  <c r="I489" i="7"/>
  <c r="D489" i="7"/>
  <c r="G489" i="7"/>
  <c r="B489" i="7"/>
  <c r="M489" i="7"/>
  <c r="E489" i="7"/>
  <c r="M184" i="7"/>
  <c r="C184" i="7"/>
  <c r="N184" i="7"/>
  <c r="E184" i="7"/>
  <c r="K184" i="7"/>
  <c r="O184" i="7"/>
  <c r="J184" i="7"/>
  <c r="G184" i="7"/>
  <c r="D184" i="7"/>
  <c r="H184" i="7"/>
  <c r="B184" i="7"/>
  <c r="P184" i="7"/>
  <c r="F184" i="7"/>
  <c r="I184" i="7"/>
  <c r="K129" i="7"/>
  <c r="O129" i="7"/>
  <c r="D129" i="7"/>
  <c r="I129" i="7"/>
  <c r="E129" i="7"/>
  <c r="B129" i="7"/>
  <c r="J129" i="7"/>
  <c r="H129" i="7"/>
  <c r="P129" i="7"/>
  <c r="F129" i="7"/>
  <c r="N129" i="7"/>
  <c r="C129" i="7"/>
  <c r="G129" i="7"/>
  <c r="M129" i="7"/>
  <c r="B510" i="7"/>
  <c r="H510" i="7"/>
  <c r="J510" i="7"/>
  <c r="K510" i="7"/>
  <c r="F510" i="7"/>
  <c r="P510" i="7"/>
  <c r="D510" i="7"/>
  <c r="I510" i="7"/>
  <c r="M510" i="7"/>
  <c r="N510" i="7"/>
  <c r="C510" i="7"/>
  <c r="E510" i="7"/>
  <c r="G510" i="7"/>
  <c r="O510" i="7"/>
  <c r="B243" i="7"/>
  <c r="O243" i="7"/>
  <c r="J243" i="7"/>
  <c r="I243" i="7"/>
  <c r="M243" i="7"/>
  <c r="C243" i="7"/>
  <c r="F243" i="7"/>
  <c r="D243" i="7"/>
  <c r="K243" i="7"/>
  <c r="N243" i="7"/>
  <c r="H243" i="7"/>
  <c r="E243" i="7"/>
  <c r="P243" i="7"/>
  <c r="G243" i="7"/>
  <c r="H173" i="7"/>
  <c r="B173" i="7"/>
  <c r="P173" i="7"/>
  <c r="J173" i="7"/>
  <c r="E173" i="7"/>
  <c r="I173" i="7"/>
  <c r="O173" i="7"/>
  <c r="M173" i="7"/>
  <c r="F173" i="7"/>
  <c r="C173" i="7"/>
  <c r="N173" i="7"/>
  <c r="K173" i="7"/>
  <c r="G173" i="7"/>
  <c r="D173" i="7"/>
  <c r="E298" i="7"/>
  <c r="I298" i="7"/>
  <c r="C298" i="7"/>
  <c r="H298" i="7"/>
  <c r="M298" i="7"/>
  <c r="D298" i="7"/>
  <c r="B298" i="7"/>
  <c r="F298" i="7"/>
  <c r="J298" i="7"/>
  <c r="N298" i="7"/>
  <c r="G298" i="7"/>
  <c r="P298" i="7"/>
  <c r="K298" i="7"/>
  <c r="O298" i="7"/>
  <c r="I212" i="7"/>
  <c r="K212" i="7"/>
  <c r="F212" i="7"/>
  <c r="B212" i="7"/>
  <c r="N212" i="7"/>
  <c r="J212" i="7"/>
  <c r="D212" i="7"/>
  <c r="O212" i="7"/>
  <c r="C212" i="7"/>
  <c r="E212" i="7"/>
  <c r="G212" i="7"/>
  <c r="H212" i="7"/>
  <c r="P212" i="7"/>
  <c r="M212" i="7"/>
  <c r="E397" i="7"/>
  <c r="I397" i="7"/>
  <c r="O397" i="7"/>
  <c r="G397" i="7"/>
  <c r="M397" i="7"/>
  <c r="B397" i="7"/>
  <c r="F397" i="7"/>
  <c r="N397" i="7"/>
  <c r="J397" i="7"/>
  <c r="C397" i="7"/>
  <c r="H397" i="7"/>
  <c r="K397" i="7"/>
  <c r="P397" i="7"/>
  <c r="D397" i="7"/>
  <c r="I209" i="7"/>
  <c r="F209" i="7"/>
  <c r="B209" i="7"/>
  <c r="J209" i="7"/>
  <c r="O209" i="7"/>
  <c r="C209" i="7"/>
  <c r="E209" i="7"/>
  <c r="N209" i="7"/>
  <c r="D209" i="7"/>
  <c r="K209" i="7"/>
  <c r="G209" i="7"/>
  <c r="H209" i="7"/>
  <c r="P209" i="7"/>
  <c r="M209" i="7"/>
  <c r="I115" i="7"/>
  <c r="J115" i="7"/>
  <c r="B115" i="7"/>
  <c r="D115" i="7"/>
  <c r="H115" i="7"/>
  <c r="G115" i="7"/>
  <c r="E115" i="7"/>
  <c r="C115" i="7"/>
  <c r="M115" i="7"/>
  <c r="K115" i="7"/>
  <c r="O115" i="7"/>
  <c r="P115" i="7"/>
  <c r="F115" i="7"/>
  <c r="N115" i="7"/>
  <c r="C263" i="7"/>
  <c r="H263" i="7"/>
  <c r="O263" i="7"/>
  <c r="M263" i="7"/>
  <c r="F263" i="7"/>
  <c r="D263" i="7"/>
  <c r="E263" i="7"/>
  <c r="B263" i="7"/>
  <c r="N263" i="7"/>
  <c r="J263" i="7"/>
  <c r="K263" i="7"/>
  <c r="P263" i="7"/>
  <c r="I263" i="7"/>
  <c r="G263" i="7"/>
  <c r="B336" i="7"/>
  <c r="F336" i="7"/>
  <c r="O336" i="7"/>
  <c r="G336" i="7"/>
  <c r="I336" i="7"/>
  <c r="J336" i="7"/>
  <c r="N336" i="7"/>
  <c r="H336" i="7"/>
  <c r="K336" i="7"/>
  <c r="P336" i="7"/>
  <c r="E336" i="7"/>
  <c r="C336" i="7"/>
  <c r="D336" i="7"/>
  <c r="M336" i="7"/>
  <c r="E382" i="7"/>
  <c r="I382" i="7"/>
  <c r="M382" i="7"/>
  <c r="J382" i="7"/>
  <c r="N382" i="7"/>
  <c r="C382" i="7"/>
  <c r="K382" i="7"/>
  <c r="P382" i="7"/>
  <c r="O382" i="7"/>
  <c r="G382" i="7"/>
  <c r="D382" i="7"/>
  <c r="B382" i="7"/>
  <c r="F382" i="7"/>
  <c r="H382" i="7"/>
  <c r="E154" i="7"/>
  <c r="I154" i="7"/>
  <c r="H154" i="7"/>
  <c r="M154" i="7"/>
  <c r="K154" i="7"/>
  <c r="G154" i="7"/>
  <c r="O154" i="7"/>
  <c r="J154" i="7"/>
  <c r="B154" i="7"/>
  <c r="F154" i="7"/>
  <c r="C154" i="7"/>
  <c r="N154" i="7"/>
  <c r="D154" i="7"/>
  <c r="P154" i="7"/>
  <c r="I181" i="7"/>
  <c r="J181" i="7"/>
  <c r="N181" i="7"/>
  <c r="P181" i="7"/>
  <c r="E181" i="7"/>
  <c r="C181" i="7"/>
  <c r="D181" i="7"/>
  <c r="F181" i="7"/>
  <c r="M181" i="7"/>
  <c r="K181" i="7"/>
  <c r="G181" i="7"/>
  <c r="O181" i="7"/>
  <c r="H181" i="7"/>
  <c r="B181" i="7"/>
  <c r="I199" i="7"/>
  <c r="E199" i="7"/>
  <c r="F199" i="7"/>
  <c r="B199" i="7"/>
  <c r="G199" i="7"/>
  <c r="H199" i="7"/>
  <c r="P199" i="7"/>
  <c r="M199" i="7"/>
  <c r="N199" i="7"/>
  <c r="J199" i="7"/>
  <c r="C199" i="7"/>
  <c r="O199" i="7"/>
  <c r="K199" i="7"/>
  <c r="D199" i="7"/>
  <c r="F134" i="7"/>
  <c r="H134" i="7"/>
  <c r="N134" i="7"/>
  <c r="P134" i="7"/>
  <c r="C134" i="7"/>
  <c r="G134" i="7"/>
  <c r="K134" i="7"/>
  <c r="O134" i="7"/>
  <c r="D134" i="7"/>
  <c r="I134" i="7"/>
  <c r="E134" i="7"/>
  <c r="B134" i="7"/>
  <c r="M134" i="7"/>
  <c r="J134" i="7"/>
  <c r="H162" i="7"/>
  <c r="J162" i="7"/>
  <c r="M162" i="7"/>
  <c r="K162" i="7"/>
  <c r="G162" i="7"/>
  <c r="O162" i="7"/>
  <c r="P162" i="7"/>
  <c r="I162" i="7"/>
  <c r="F162" i="7"/>
  <c r="C162" i="7"/>
  <c r="N162" i="7"/>
  <c r="D162" i="7"/>
  <c r="B162" i="7"/>
  <c r="E162" i="7"/>
  <c r="F125" i="7"/>
  <c r="K125" i="7"/>
  <c r="O125" i="7"/>
  <c r="D125" i="7"/>
  <c r="I125" i="7"/>
  <c r="B125" i="7"/>
  <c r="M125" i="7"/>
  <c r="J125" i="7"/>
  <c r="E125" i="7"/>
  <c r="H125" i="7"/>
  <c r="N125" i="7"/>
  <c r="P125" i="7"/>
  <c r="C125" i="7"/>
  <c r="G125" i="7"/>
  <c r="I225" i="7"/>
  <c r="K225" i="7"/>
  <c r="M225" i="7"/>
  <c r="O225" i="7"/>
  <c r="C225" i="7"/>
  <c r="F225" i="7"/>
  <c r="B225" i="7"/>
  <c r="N225" i="7"/>
  <c r="J225" i="7"/>
  <c r="G225" i="7"/>
  <c r="D225" i="7"/>
  <c r="H225" i="7"/>
  <c r="P225" i="7"/>
  <c r="E225" i="7"/>
  <c r="J258" i="7"/>
  <c r="O258" i="7"/>
  <c r="D258" i="7"/>
  <c r="B258" i="7"/>
  <c r="F258" i="7"/>
  <c r="C258" i="7"/>
  <c r="N258" i="7"/>
  <c r="K258" i="7"/>
  <c r="H258" i="7"/>
  <c r="E258" i="7"/>
  <c r="P258" i="7"/>
  <c r="G258" i="7"/>
  <c r="I258" i="7"/>
  <c r="M258" i="7"/>
  <c r="I236" i="7"/>
  <c r="K236" i="7"/>
  <c r="M236" i="7"/>
  <c r="F236" i="7"/>
  <c r="B236" i="7"/>
  <c r="N236" i="7"/>
  <c r="J236" i="7"/>
  <c r="D236" i="7"/>
  <c r="O236" i="7"/>
  <c r="E236" i="7"/>
  <c r="G236" i="7"/>
  <c r="H236" i="7"/>
  <c r="C236" i="7"/>
  <c r="P236" i="7"/>
  <c r="P499" i="7"/>
  <c r="K499" i="7"/>
  <c r="D499" i="7"/>
  <c r="O499" i="7"/>
  <c r="B499" i="7"/>
  <c r="F499" i="7"/>
  <c r="M499" i="7"/>
  <c r="G499" i="7"/>
  <c r="E499" i="7"/>
  <c r="N499" i="7"/>
  <c r="I499" i="7"/>
  <c r="C499" i="7"/>
  <c r="H499" i="7"/>
  <c r="J499" i="7"/>
  <c r="G141" i="7"/>
  <c r="P141" i="7"/>
  <c r="O141" i="7"/>
  <c r="D141" i="7"/>
  <c r="I141" i="7"/>
  <c r="E141" i="7"/>
  <c r="B141" i="7"/>
  <c r="M141" i="7"/>
  <c r="J141" i="7"/>
  <c r="F141" i="7"/>
  <c r="H141" i="7"/>
  <c r="N141" i="7"/>
  <c r="K141" i="7"/>
  <c r="C141" i="7"/>
  <c r="E415" i="7"/>
  <c r="I415" i="7"/>
  <c r="O415" i="7"/>
  <c r="J415" i="7"/>
  <c r="N415" i="7"/>
  <c r="H415" i="7"/>
  <c r="P415" i="7"/>
  <c r="D415" i="7"/>
  <c r="M415" i="7"/>
  <c r="C415" i="7"/>
  <c r="K415" i="7"/>
  <c r="G415" i="7"/>
  <c r="B415" i="7"/>
  <c r="F415" i="7"/>
  <c r="E424" i="7"/>
  <c r="G424" i="7"/>
  <c r="M424" i="7"/>
  <c r="B424" i="7"/>
  <c r="F424" i="7"/>
  <c r="N424" i="7"/>
  <c r="H424" i="7"/>
  <c r="P424" i="7"/>
  <c r="D424" i="7"/>
  <c r="J424" i="7"/>
  <c r="C424" i="7"/>
  <c r="K424" i="7"/>
  <c r="O424" i="7"/>
  <c r="I424" i="7"/>
  <c r="E380" i="7"/>
  <c r="G380" i="7"/>
  <c r="J380" i="7"/>
  <c r="N380" i="7"/>
  <c r="C380" i="7"/>
  <c r="K380" i="7"/>
  <c r="O380" i="7"/>
  <c r="M380" i="7"/>
  <c r="H380" i="7"/>
  <c r="D380" i="7"/>
  <c r="B380" i="7"/>
  <c r="F380" i="7"/>
  <c r="I380" i="7"/>
  <c r="P380" i="7"/>
  <c r="E401" i="7"/>
  <c r="I401" i="7"/>
  <c r="O401" i="7"/>
  <c r="M401" i="7"/>
  <c r="B401" i="7"/>
  <c r="F401" i="7"/>
  <c r="C401" i="7"/>
  <c r="D401" i="7"/>
  <c r="J401" i="7"/>
  <c r="N401" i="7"/>
  <c r="H401" i="7"/>
  <c r="K401" i="7"/>
  <c r="G401" i="7"/>
  <c r="P401" i="7"/>
  <c r="E403" i="7"/>
  <c r="M403" i="7"/>
  <c r="O403" i="7"/>
  <c r="B403" i="7"/>
  <c r="F403" i="7"/>
  <c r="C403" i="7"/>
  <c r="J403" i="7"/>
  <c r="N403" i="7"/>
  <c r="H403" i="7"/>
  <c r="P403" i="7"/>
  <c r="D403" i="7"/>
  <c r="G403" i="7"/>
  <c r="I403" i="7"/>
  <c r="K403" i="7"/>
  <c r="D104" i="7"/>
  <c r="I104" i="7"/>
  <c r="G106" i="7"/>
  <c r="I103" i="7"/>
  <c r="F103" i="7"/>
  <c r="G102" i="7"/>
  <c r="D105" i="7"/>
  <c r="I105" i="7"/>
  <c r="F105" i="7"/>
  <c r="P104" i="7"/>
  <c r="D102" i="7"/>
  <c r="E104" i="7"/>
  <c r="O104" i="7"/>
  <c r="N106" i="7"/>
  <c r="D106" i="7"/>
  <c r="M103" i="7"/>
  <c r="C103" i="7"/>
  <c r="B102" i="7"/>
  <c r="E102" i="7"/>
  <c r="H105" i="7"/>
  <c r="O105" i="7"/>
  <c r="N104" i="7"/>
  <c r="J106" i="7"/>
  <c r="M106" i="7"/>
  <c r="O103" i="7"/>
  <c r="H102" i="7"/>
  <c r="G105" i="7"/>
  <c r="E105" i="7"/>
  <c r="C106" i="7"/>
  <c r="H104" i="7"/>
  <c r="M104" i="7"/>
  <c r="P106" i="7"/>
  <c r="F106" i="7"/>
  <c r="N103" i="7"/>
  <c r="H103" i="7"/>
  <c r="F102" i="7"/>
  <c r="J102" i="7"/>
  <c r="P105" i="7"/>
  <c r="K105" i="7"/>
  <c r="C105" i="7"/>
  <c r="G104" i="7"/>
  <c r="K104" i="7"/>
  <c r="O106" i="7"/>
  <c r="K103" i="7"/>
  <c r="P103" i="7"/>
  <c r="C102" i="7"/>
  <c r="I102" i="7"/>
  <c r="J105" i="7"/>
  <c r="C104" i="7"/>
  <c r="E106" i="7"/>
  <c r="I106" i="7"/>
  <c r="G103" i="7"/>
  <c r="B103" i="7"/>
  <c r="K102" i="7"/>
  <c r="P102" i="7"/>
  <c r="B106" i="7"/>
  <c r="J103" i="7"/>
  <c r="O102" i="7"/>
  <c r="B105" i="7"/>
  <c r="B104" i="7"/>
  <c r="J104" i="7"/>
  <c r="K106" i="7"/>
  <c r="H106" i="7"/>
  <c r="E103" i="7"/>
  <c r="D103" i="7"/>
  <c r="N102" i="7"/>
  <c r="M102" i="7"/>
  <c r="N105" i="7"/>
  <c r="M105" i="7"/>
  <c r="F104" i="7"/>
  <c r="M100" i="7"/>
  <c r="I90" i="7"/>
  <c r="J80" i="7"/>
  <c r="I71" i="7"/>
  <c r="N86" i="7"/>
  <c r="N83" i="7"/>
  <c r="O53" i="7"/>
  <c r="I92" i="7"/>
  <c r="N55" i="7"/>
  <c r="O50" i="7"/>
  <c r="E92" i="7"/>
  <c r="N97" i="7"/>
  <c r="O89" i="7"/>
  <c r="E86" i="7"/>
  <c r="D54" i="7"/>
  <c r="G81" i="7"/>
  <c r="K90" i="7"/>
  <c r="J90" i="7"/>
  <c r="N63" i="7"/>
  <c r="C74" i="7"/>
  <c r="P50" i="7"/>
  <c r="E75" i="7"/>
  <c r="M96" i="7"/>
  <c r="G77" i="7"/>
  <c r="I89" i="7"/>
  <c r="J55" i="7"/>
  <c r="M75" i="7"/>
  <c r="D81" i="7"/>
  <c r="J100" i="7"/>
  <c r="O52" i="7"/>
  <c r="K85" i="7"/>
  <c r="N62" i="7"/>
  <c r="D86" i="7"/>
  <c r="C99" i="7"/>
  <c r="B90" i="7"/>
  <c r="B67" i="7"/>
  <c r="N91" i="7"/>
  <c r="N65" i="7"/>
  <c r="E91" i="7"/>
  <c r="I91" i="7"/>
  <c r="F92" i="7"/>
  <c r="P76" i="7"/>
  <c r="H89" i="7"/>
  <c r="M52" i="7"/>
  <c r="D94" i="7"/>
  <c r="I99" i="7"/>
  <c r="F67" i="7"/>
  <c r="N53" i="7"/>
  <c r="D96" i="7"/>
  <c r="F86" i="7"/>
  <c r="H68" i="7"/>
  <c r="O76" i="7"/>
  <c r="E100" i="7"/>
  <c r="I78" i="7"/>
  <c r="B74" i="7"/>
  <c r="F61" i="7"/>
  <c r="F57" i="7"/>
  <c r="E66" i="7"/>
  <c r="K81" i="7"/>
  <c r="C75" i="7"/>
  <c r="M91" i="7"/>
  <c r="C65" i="7"/>
  <c r="K84" i="7"/>
  <c r="E83" i="7"/>
  <c r="K87" i="7"/>
  <c r="B87" i="7"/>
  <c r="G65" i="7"/>
  <c r="J101" i="7"/>
  <c r="H94" i="7"/>
  <c r="H58" i="7"/>
  <c r="G58" i="7"/>
  <c r="H80" i="7"/>
  <c r="G93" i="7"/>
  <c r="M61" i="7"/>
  <c r="B97" i="7"/>
  <c r="G87" i="7"/>
  <c r="J74" i="7"/>
  <c r="F95" i="7"/>
  <c r="P69" i="7"/>
  <c r="C91" i="7"/>
  <c r="N99" i="7"/>
  <c r="E61" i="7"/>
  <c r="I101" i="7"/>
  <c r="K65" i="7"/>
  <c r="B73" i="7"/>
  <c r="I84" i="7"/>
  <c r="E94" i="7"/>
  <c r="K89" i="7"/>
  <c r="C77" i="7"/>
  <c r="E97" i="7"/>
  <c r="B83" i="7"/>
  <c r="H78" i="7"/>
  <c r="C83" i="7"/>
  <c r="E85" i="7"/>
  <c r="M93" i="7"/>
  <c r="B57" i="7"/>
  <c r="D80" i="7"/>
  <c r="E67" i="7"/>
  <c r="F85" i="7"/>
  <c r="G67" i="7"/>
  <c r="D50" i="7"/>
  <c r="K80" i="7"/>
  <c r="P98" i="7"/>
  <c r="E78" i="7"/>
  <c r="P81" i="7"/>
  <c r="M67" i="7"/>
  <c r="O98" i="7"/>
  <c r="D51" i="7"/>
  <c r="I59" i="7"/>
  <c r="O84" i="7"/>
  <c r="F101" i="7"/>
  <c r="O82" i="7"/>
  <c r="G101" i="7"/>
  <c r="D100" i="7"/>
  <c r="I68" i="7"/>
  <c r="P53" i="7"/>
  <c r="H66" i="7"/>
  <c r="D72" i="7"/>
  <c r="O66" i="7"/>
  <c r="B84" i="7"/>
  <c r="P100" i="7"/>
  <c r="F77" i="7"/>
  <c r="B61" i="7"/>
  <c r="I76" i="7"/>
  <c r="G68" i="7"/>
  <c r="J60" i="7"/>
  <c r="D77" i="7"/>
  <c r="I70" i="7"/>
  <c r="H71" i="7"/>
  <c r="N72" i="7"/>
  <c r="K70" i="7"/>
  <c r="N68" i="7"/>
  <c r="O79" i="7"/>
  <c r="O65" i="7"/>
  <c r="G63" i="7"/>
  <c r="C61" i="7"/>
  <c r="C94" i="7"/>
  <c r="C84" i="7"/>
  <c r="K50" i="7"/>
  <c r="H93" i="7"/>
  <c r="N76" i="7"/>
  <c r="H96" i="7"/>
  <c r="N70" i="7"/>
  <c r="G71" i="7"/>
  <c r="G86" i="7"/>
  <c r="I58" i="7"/>
  <c r="P94" i="7"/>
  <c r="F99" i="7"/>
  <c r="M71" i="7"/>
  <c r="J71" i="7"/>
  <c r="O80" i="7"/>
  <c r="O67" i="7"/>
  <c r="E76" i="7"/>
  <c r="I55" i="7"/>
  <c r="C89" i="7"/>
  <c r="M78" i="7"/>
  <c r="P96" i="7"/>
  <c r="H97" i="7"/>
  <c r="I88" i="7"/>
  <c r="F60" i="7"/>
  <c r="P92" i="7"/>
  <c r="B92" i="7"/>
  <c r="J83" i="7"/>
  <c r="H88" i="7"/>
  <c r="C87" i="7"/>
  <c r="O68" i="7"/>
  <c r="E70" i="7"/>
  <c r="N81" i="7"/>
  <c r="P71" i="7"/>
  <c r="G76" i="7"/>
  <c r="P62" i="7"/>
  <c r="H53" i="7"/>
  <c r="H51" i="7"/>
  <c r="M68" i="7"/>
  <c r="J64" i="7"/>
  <c r="P99" i="7"/>
  <c r="P75" i="7"/>
  <c r="B77" i="7"/>
  <c r="E58" i="7"/>
  <c r="G75" i="7"/>
  <c r="H98" i="7"/>
  <c r="M60" i="7"/>
  <c r="H54" i="7"/>
  <c r="H87" i="7"/>
  <c r="K92" i="7"/>
  <c r="B60" i="7"/>
  <c r="E99" i="7"/>
  <c r="J94" i="7"/>
  <c r="C59" i="7"/>
  <c r="K93" i="7"/>
  <c r="J51" i="7"/>
  <c r="P84" i="7"/>
  <c r="P51" i="7"/>
  <c r="H59" i="7"/>
  <c r="D97" i="7"/>
  <c r="O57" i="7"/>
  <c r="H69" i="7"/>
  <c r="P68" i="7"/>
  <c r="N98" i="7"/>
  <c r="N58" i="7"/>
  <c r="P65" i="7"/>
  <c r="M63" i="7"/>
  <c r="G88" i="7"/>
  <c r="H77" i="7"/>
  <c r="M69" i="7"/>
  <c r="G70" i="7"/>
  <c r="J72" i="7"/>
  <c r="D63" i="7"/>
  <c r="P88" i="7"/>
  <c r="M70" i="7"/>
  <c r="C90" i="7"/>
  <c r="O73" i="7"/>
  <c r="G74" i="7"/>
  <c r="P60" i="7"/>
  <c r="C52" i="7"/>
  <c r="J97" i="7"/>
  <c r="G55" i="7"/>
  <c r="C67" i="7"/>
  <c r="E96" i="7"/>
  <c r="I53" i="7"/>
  <c r="B98" i="7"/>
  <c r="G73" i="7"/>
  <c r="N61" i="7"/>
  <c r="M94" i="7"/>
  <c r="D57" i="7"/>
  <c r="E53" i="7"/>
  <c r="K78" i="7"/>
  <c r="B101" i="7"/>
  <c r="F58" i="7"/>
  <c r="H85" i="7"/>
  <c r="G64" i="7"/>
  <c r="P58" i="7"/>
  <c r="G82" i="7"/>
  <c r="O56" i="7"/>
  <c r="P90" i="7"/>
  <c r="M82" i="7"/>
  <c r="G61" i="7"/>
  <c r="D70" i="7"/>
  <c r="P87" i="7"/>
  <c r="C68" i="7"/>
  <c r="J92" i="7"/>
  <c r="H73" i="7"/>
  <c r="I75" i="7"/>
  <c r="J66" i="7"/>
  <c r="M98" i="7"/>
  <c r="J70" i="7"/>
  <c r="J98" i="7"/>
  <c r="O86" i="7"/>
  <c r="F56" i="7"/>
  <c r="J67" i="7"/>
  <c r="E54" i="7"/>
  <c r="K63" i="7"/>
  <c r="K96" i="7"/>
  <c r="F93" i="7"/>
  <c r="K71" i="7"/>
  <c r="H79" i="7"/>
  <c r="D83" i="7"/>
  <c r="N93" i="7"/>
  <c r="B94" i="7"/>
  <c r="I65" i="7"/>
  <c r="I95" i="7"/>
  <c r="O92" i="7"/>
  <c r="I97" i="7"/>
  <c r="J73" i="7"/>
  <c r="O97" i="7"/>
  <c r="C63" i="7"/>
  <c r="E55" i="7"/>
  <c r="C57" i="7"/>
  <c r="J62" i="7"/>
  <c r="I63" i="7"/>
  <c r="G79" i="7"/>
  <c r="K83" i="7"/>
  <c r="N56" i="7"/>
  <c r="F62" i="7"/>
  <c r="O60" i="7"/>
  <c r="J89" i="7"/>
  <c r="C69" i="7"/>
  <c r="C95" i="7"/>
  <c r="K58" i="7"/>
  <c r="F91" i="7"/>
  <c r="B93" i="7"/>
  <c r="B51" i="7"/>
  <c r="J53" i="7"/>
  <c r="D69" i="7"/>
  <c r="K94" i="7"/>
  <c r="E72" i="7"/>
  <c r="G90" i="7"/>
  <c r="D73" i="7"/>
  <c r="K99" i="7"/>
  <c r="G97" i="7"/>
  <c r="C96" i="7"/>
  <c r="N64" i="7"/>
  <c r="K56" i="7"/>
  <c r="C54" i="7"/>
  <c r="K60" i="7"/>
  <c r="D89" i="7"/>
  <c r="K51" i="7"/>
  <c r="H61" i="7"/>
  <c r="B81" i="7"/>
  <c r="M73" i="7"/>
  <c r="K98" i="7"/>
  <c r="I51" i="7"/>
  <c r="B89" i="7"/>
  <c r="I66" i="7"/>
  <c r="B96" i="7"/>
  <c r="O77" i="7"/>
  <c r="H101" i="7"/>
  <c r="M101" i="7"/>
  <c r="M81" i="7"/>
  <c r="D84" i="7"/>
  <c r="B53" i="7"/>
  <c r="E74" i="7"/>
  <c r="M87" i="7"/>
  <c r="M59" i="7"/>
  <c r="C85" i="7"/>
  <c r="H90" i="7"/>
  <c r="I98" i="7"/>
  <c r="D56" i="7"/>
  <c r="C101" i="7"/>
  <c r="O61" i="7"/>
  <c r="G69" i="7"/>
  <c r="K88" i="7"/>
  <c r="D52" i="7"/>
  <c r="G57" i="7"/>
  <c r="O90" i="7"/>
  <c r="K53" i="7"/>
  <c r="K52" i="7"/>
  <c r="F89" i="7"/>
  <c r="I82" i="7"/>
  <c r="H74" i="7"/>
  <c r="H67" i="7"/>
  <c r="D95" i="7"/>
  <c r="K74" i="7"/>
  <c r="N57" i="7"/>
  <c r="G72" i="7"/>
  <c r="M92" i="7"/>
  <c r="E56" i="7"/>
  <c r="P97" i="7"/>
  <c r="L55" i="7"/>
  <c r="C86" i="7"/>
  <c r="O95" i="7"/>
  <c r="D93" i="7"/>
  <c r="J63" i="7"/>
  <c r="L50" i="7"/>
  <c r="E80" i="7"/>
  <c r="M51" i="7"/>
  <c r="H62" i="7"/>
  <c r="D71" i="7"/>
  <c r="K97" i="7"/>
  <c r="P91" i="7"/>
  <c r="G62" i="7"/>
  <c r="J78" i="7"/>
  <c r="G50" i="7"/>
  <c r="E50" i="7"/>
  <c r="L52" i="7"/>
  <c r="I93" i="7"/>
  <c r="B82" i="7"/>
  <c r="K86" i="7"/>
  <c r="J69" i="7"/>
  <c r="B72" i="7"/>
  <c r="D88" i="7"/>
  <c r="P85" i="7"/>
  <c r="E101" i="7"/>
  <c r="O62" i="7"/>
  <c r="I52" i="7"/>
  <c r="M72" i="7"/>
  <c r="M85" i="7"/>
  <c r="E88" i="7"/>
  <c r="M74" i="7"/>
  <c r="N52" i="7"/>
  <c r="F98" i="7"/>
  <c r="I67" i="7"/>
  <c r="O96" i="7"/>
  <c r="E89" i="7"/>
  <c r="N67" i="7"/>
  <c r="O94" i="7"/>
  <c r="F70" i="7"/>
  <c r="P101" i="7"/>
  <c r="J58" i="7"/>
  <c r="I69" i="7"/>
  <c r="D74" i="7"/>
  <c r="K59" i="7"/>
  <c r="D61" i="7"/>
  <c r="B88" i="7"/>
  <c r="I81" i="7"/>
  <c r="P77" i="7"/>
  <c r="C62" i="7"/>
  <c r="I83" i="7"/>
  <c r="B91" i="7"/>
  <c r="K62" i="7"/>
  <c r="C51" i="7"/>
  <c r="G83" i="7"/>
  <c r="D91" i="7"/>
  <c r="H82" i="7"/>
  <c r="J75" i="7"/>
  <c r="H70" i="7"/>
  <c r="G59" i="7"/>
  <c r="D58" i="7"/>
  <c r="C76" i="7"/>
  <c r="P74" i="7"/>
  <c r="G98" i="7"/>
  <c r="E79" i="7"/>
  <c r="K101" i="7"/>
  <c r="F63" i="7"/>
  <c r="K79" i="7"/>
  <c r="B99" i="7"/>
  <c r="D66" i="7"/>
  <c r="F84" i="7"/>
  <c r="M90" i="7"/>
  <c r="K69" i="7"/>
  <c r="E62" i="7"/>
  <c r="K91" i="7"/>
  <c r="F90" i="7"/>
  <c r="F87" i="7"/>
  <c r="B64" i="7"/>
  <c r="M86" i="7"/>
  <c r="F83" i="7"/>
  <c r="C55" i="7"/>
  <c r="B55" i="7"/>
  <c r="O81" i="7"/>
  <c r="F69" i="7"/>
  <c r="I56" i="7"/>
  <c r="N89" i="7"/>
  <c r="E82" i="7"/>
  <c r="N66" i="7"/>
  <c r="C73" i="7"/>
  <c r="O75" i="7"/>
  <c r="P73" i="7"/>
  <c r="H63" i="7"/>
  <c r="K64" i="7"/>
  <c r="O87" i="7"/>
  <c r="J96" i="7"/>
  <c r="I80" i="7"/>
  <c r="N51" i="7"/>
  <c r="G96" i="7"/>
  <c r="F59" i="7"/>
  <c r="P79" i="7"/>
  <c r="N101" i="7"/>
  <c r="B86" i="7"/>
  <c r="J68" i="7"/>
  <c r="H76" i="7"/>
  <c r="M76" i="7"/>
  <c r="F76" i="7"/>
  <c r="H81" i="7"/>
  <c r="B76" i="7"/>
  <c r="B69" i="7"/>
  <c r="O63" i="7"/>
  <c r="K66" i="7"/>
  <c r="P82" i="7"/>
  <c r="O78" i="7"/>
  <c r="D92" i="7"/>
  <c r="P78" i="7"/>
  <c r="E65" i="7"/>
  <c r="F65" i="7"/>
  <c r="H60" i="7"/>
  <c r="M66" i="7"/>
  <c r="D87" i="7"/>
  <c r="G95" i="7"/>
  <c r="I54" i="7"/>
  <c r="I72" i="7"/>
  <c r="J85" i="7"/>
  <c r="C81" i="7"/>
  <c r="G66" i="7"/>
  <c r="I96" i="7"/>
  <c r="F100" i="7"/>
  <c r="I62" i="7"/>
  <c r="N95" i="7"/>
  <c r="E69" i="7"/>
  <c r="F53" i="7"/>
  <c r="C93" i="7"/>
  <c r="J56" i="7"/>
  <c r="C97" i="7"/>
  <c r="C72" i="7"/>
  <c r="O101" i="7"/>
  <c r="E52" i="7"/>
  <c r="K76" i="7"/>
  <c r="C64" i="7"/>
  <c r="P64" i="7"/>
  <c r="N88" i="7"/>
  <c r="E77" i="7"/>
  <c r="J84" i="7"/>
  <c r="G78" i="7"/>
  <c r="N80" i="7"/>
  <c r="I64" i="7"/>
  <c r="J76" i="7"/>
  <c r="I74" i="7"/>
  <c r="M95" i="7"/>
  <c r="C78" i="7"/>
  <c r="J79" i="7"/>
  <c r="F80" i="7"/>
  <c r="N74" i="7"/>
  <c r="F55" i="7"/>
  <c r="G85" i="7"/>
  <c r="L54" i="7"/>
  <c r="O74" i="7"/>
  <c r="O83" i="7"/>
  <c r="K67" i="7"/>
  <c r="D90" i="7"/>
  <c r="N94" i="7"/>
  <c r="D79" i="7"/>
  <c r="E81" i="7"/>
  <c r="D55" i="7"/>
  <c r="F64" i="7"/>
  <c r="M56" i="7"/>
  <c r="K75" i="7"/>
  <c r="C92" i="7"/>
  <c r="E60" i="7"/>
  <c r="F82" i="7"/>
  <c r="K55" i="7"/>
  <c r="K73" i="7"/>
  <c r="J59" i="7"/>
  <c r="H92" i="7"/>
  <c r="O93" i="7"/>
  <c r="N79" i="7"/>
  <c r="B63" i="7"/>
  <c r="M84" i="7"/>
  <c r="B54" i="7"/>
  <c r="O64" i="7"/>
  <c r="I79" i="7"/>
  <c r="I94" i="7"/>
  <c r="P67" i="7"/>
  <c r="H84" i="7"/>
  <c r="D76" i="7"/>
  <c r="I57" i="7"/>
  <c r="M64" i="7"/>
  <c r="H65" i="7"/>
  <c r="E57" i="7"/>
  <c r="M89" i="7"/>
  <c r="N50" i="7"/>
  <c r="P63" i="7"/>
  <c r="O100" i="7"/>
  <c r="E98" i="7"/>
  <c r="D101" i="7"/>
  <c r="B75" i="7"/>
  <c r="M57" i="7"/>
  <c r="B79" i="7"/>
  <c r="P57" i="7"/>
  <c r="O91" i="7"/>
  <c r="B78" i="7"/>
  <c r="N77" i="7"/>
  <c r="I100" i="7"/>
  <c r="O54" i="7"/>
  <c r="H52" i="7"/>
  <c r="N92" i="7"/>
  <c r="B52" i="7"/>
  <c r="H64" i="7"/>
  <c r="E51" i="7"/>
  <c r="J99" i="7"/>
  <c r="I50" i="7"/>
  <c r="F81" i="7"/>
  <c r="J57" i="7"/>
  <c r="K57" i="7"/>
  <c r="J93" i="7"/>
  <c r="M80" i="7"/>
  <c r="F88" i="7"/>
  <c r="J95" i="7"/>
  <c r="H95" i="7"/>
  <c r="M83" i="7"/>
  <c r="G80" i="7"/>
  <c r="N85" i="7"/>
  <c r="N71" i="7"/>
  <c r="E59" i="7"/>
  <c r="F71" i="7"/>
  <c r="G52" i="7"/>
  <c r="F54" i="7"/>
  <c r="C88" i="7"/>
  <c r="P93" i="7"/>
  <c r="E95" i="7"/>
  <c r="B71" i="7"/>
  <c r="H83" i="7"/>
  <c r="B58" i="7"/>
  <c r="P66" i="7"/>
  <c r="I73" i="7"/>
  <c r="C98" i="7"/>
  <c r="H99" i="7"/>
  <c r="E63" i="7"/>
  <c r="F79" i="7"/>
  <c r="G51" i="7"/>
  <c r="M53" i="7"/>
  <c r="M50" i="7"/>
  <c r="G84" i="7"/>
  <c r="O88" i="7"/>
  <c r="P86" i="7"/>
  <c r="C82" i="7"/>
  <c r="M62" i="7"/>
  <c r="K82" i="7"/>
  <c r="G89" i="7"/>
  <c r="J82" i="7"/>
  <c r="H86" i="7"/>
  <c r="M97" i="7"/>
  <c r="O51" i="7"/>
  <c r="P59" i="7"/>
  <c r="H56" i="7"/>
  <c r="H91" i="7"/>
  <c r="F66" i="7"/>
  <c r="J50" i="7"/>
  <c r="N82" i="7"/>
  <c r="F94" i="7"/>
  <c r="D59" i="7"/>
  <c r="D98" i="7"/>
  <c r="F50" i="7"/>
  <c r="F51" i="7"/>
  <c r="J88" i="7"/>
  <c r="K61" i="7"/>
  <c r="K72" i="7"/>
  <c r="F78" i="7"/>
  <c r="C50" i="7"/>
  <c r="O71" i="7"/>
  <c r="F96" i="7"/>
  <c r="J91" i="7"/>
  <c r="I87" i="7"/>
  <c r="I77" i="7"/>
  <c r="L51" i="7"/>
  <c r="O72" i="7"/>
  <c r="G91" i="7"/>
  <c r="H75" i="7"/>
  <c r="J86" i="7"/>
  <c r="D64" i="7"/>
  <c r="O69" i="7"/>
  <c r="J77" i="7"/>
  <c r="B62" i="7"/>
  <c r="F72" i="7"/>
  <c r="J61" i="7"/>
  <c r="D53" i="7"/>
  <c r="C60" i="7"/>
  <c r="C70" i="7"/>
  <c r="F73" i="7"/>
  <c r="P55" i="7"/>
  <c r="E87" i="7"/>
  <c r="N84" i="7"/>
  <c r="N60" i="7"/>
  <c r="B66" i="7"/>
  <c r="P89" i="7"/>
  <c r="D67" i="7"/>
  <c r="B100" i="7"/>
  <c r="D60" i="7"/>
  <c r="H50" i="7"/>
  <c r="G94" i="7"/>
  <c r="D68" i="7"/>
  <c r="M88" i="7"/>
  <c r="M54" i="7"/>
  <c r="C56" i="7"/>
  <c r="M65" i="7"/>
  <c r="C58" i="7"/>
  <c r="P56" i="7"/>
  <c r="F52" i="7"/>
  <c r="K95" i="7"/>
  <c r="N75" i="7"/>
  <c r="K100" i="7"/>
  <c r="N59" i="7"/>
  <c r="P70" i="7"/>
  <c r="G92" i="7"/>
  <c r="L53" i="7"/>
  <c r="N100" i="7"/>
  <c r="M58" i="7"/>
  <c r="E68" i="7"/>
  <c r="P95" i="7"/>
  <c r="N96" i="7"/>
  <c r="B70" i="7"/>
  <c r="C71" i="7"/>
  <c r="I85" i="7"/>
  <c r="D62" i="7"/>
  <c r="C53" i="7"/>
  <c r="E73" i="7"/>
  <c r="O59" i="7"/>
  <c r="D85" i="7"/>
  <c r="C66" i="7"/>
  <c r="C80" i="7"/>
  <c r="P72" i="7"/>
  <c r="F97" i="7"/>
  <c r="J52" i="7"/>
  <c r="J65" i="7"/>
  <c r="D78" i="7"/>
  <c r="E84" i="7"/>
  <c r="B80" i="7"/>
  <c r="E71" i="7"/>
  <c r="B85" i="7"/>
  <c r="G56" i="7"/>
  <c r="J81" i="7"/>
  <c r="H72" i="7"/>
  <c r="O55" i="7"/>
  <c r="H55" i="7"/>
  <c r="H100" i="7"/>
  <c r="K68" i="7"/>
  <c r="P54" i="7"/>
  <c r="C100" i="7"/>
  <c r="G60" i="7"/>
  <c r="M99" i="7"/>
  <c r="G100" i="7"/>
  <c r="F75" i="7"/>
  <c r="G54" i="7"/>
  <c r="B68" i="7"/>
  <c r="D99" i="7"/>
  <c r="N73" i="7"/>
  <c r="E93" i="7"/>
  <c r="N87" i="7"/>
  <c r="M55" i="7"/>
  <c r="G53" i="7"/>
  <c r="K54" i="7"/>
  <c r="N54" i="7"/>
  <c r="P80" i="7"/>
  <c r="B95" i="7"/>
  <c r="N69" i="7"/>
  <c r="J54" i="7"/>
  <c r="P52" i="7"/>
  <c r="F74" i="7"/>
  <c r="P83" i="7"/>
  <c r="D82" i="7"/>
  <c r="B50" i="7"/>
  <c r="O70" i="7"/>
  <c r="D65" i="7"/>
  <c r="K77" i="7"/>
  <c r="O85" i="7"/>
  <c r="O99" i="7"/>
  <c r="E64" i="7"/>
  <c r="N90" i="7"/>
  <c r="C79" i="7"/>
  <c r="B59" i="7"/>
  <c r="I61" i="7"/>
  <c r="B65" i="7"/>
  <c r="D75" i="7"/>
  <c r="M77" i="7"/>
  <c r="G99" i="7"/>
  <c r="M79" i="7"/>
  <c r="J87" i="7"/>
  <c r="F68" i="7"/>
  <c r="I60" i="7"/>
  <c r="P61" i="7"/>
  <c r="N78" i="7"/>
  <c r="E90" i="7"/>
  <c r="B56" i="7"/>
  <c r="I86" i="7"/>
  <c r="O58" i="7"/>
  <c r="H57"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BF41" authorId="0" shapeId="0" xr:uid="{9773B254-1D5B-4843-AB5B-4FC9F69DCE36}">
      <text>
        <r>
          <rPr>
            <sz val="11"/>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Annulé en date du 02/05/2024
Valable initialement jusqu'au 31/07/2025</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<sst xmlns="http://schemas.openxmlformats.org/spreadsheetml/2006/main" count="3897" uniqueCount="783">
  <si>
    <t>PUBLIE LE</t>
  </si>
  <si>
    <t>REF</t>
  </si>
  <si>
    <t>Avis Technique</t>
  </si>
  <si>
    <t>Biofib’ Trio</t>
  </si>
  <si>
    <t>fibres de chanvre, de lin et de coton</t>
  </si>
  <si>
    <t>COTONWOOL FLEX 25</t>
  </si>
  <si>
    <t>BUITEX INDUSTRIE
(FR)</t>
  </si>
  <si>
    <t>SOPREMA SAS 
(FR)</t>
  </si>
  <si>
    <t>Ouattitude</t>
  </si>
  <si>
    <t>Panneaux ou rouleaux</t>
  </si>
  <si>
    <t>OUATTITUDE SAS
(FR)</t>
  </si>
  <si>
    <t>fibres de cellulose</t>
  </si>
  <si>
    <t>Vrac</t>
  </si>
  <si>
    <t>RMT ISOLATION S.L. 
(ES)</t>
  </si>
  <si>
    <t>ISOPARTNER
(FR)</t>
  </si>
  <si>
    <t>20/16-374_V2-E1</t>
  </si>
  <si>
    <t>ISOTEXTIL</t>
  </si>
  <si>
    <t>20/16-374_V2</t>
  </si>
  <si>
    <t>UniverCell® +</t>
  </si>
  <si>
    <t>PAVAFLOC, PAVACELL, VALOCELL, DOUCELL</t>
  </si>
  <si>
    <t>ISOPROC
(BE)</t>
  </si>
  <si>
    <t>SEMI SARL
(FR)</t>
  </si>
  <si>
    <t>Grey Snow - IGLOO France – Watt Less – Ouatipi – Cellulo’Pro</t>
  </si>
  <si>
    <t>IGLOO France CELLULOSE
(FR)</t>
  </si>
  <si>
    <t>20/13-299_V2</t>
  </si>
  <si>
    <t>iQ3, iQ3 CELLULOSE, CELLULOSE iQ3</t>
  </si>
  <si>
    <t>20/15-361_V3</t>
  </si>
  <si>
    <t>Cellaouate</t>
  </si>
  <si>
    <t>20/18-411_V2</t>
  </si>
  <si>
    <t>CELLAOUATE SAS
(FR)</t>
  </si>
  <si>
    <t>Isocell F, Trendisol F, Dobry-Ekovilla F, France Cellulose F</t>
  </si>
  <si>
    <t>ISOCELL
(FR)</t>
  </si>
  <si>
    <t>20/13-289_V3</t>
  </si>
  <si>
    <t xml:space="preserve">Thermofloc F </t>
  </si>
  <si>
    <t>Peter Seppele Gesellschaft m.b.H.
(AT)</t>
  </si>
  <si>
    <t>Pavaflex</t>
  </si>
  <si>
    <t>fibres de bois</t>
  </si>
  <si>
    <t>20/20-466_V1</t>
  </si>
  <si>
    <t>NOVIDEM</t>
  </si>
  <si>
    <t>IDEM
(FR)</t>
  </si>
  <si>
    <t>20/17-404_V2</t>
  </si>
  <si>
    <t>fibres de cellulose de carton</t>
  </si>
  <si>
    <t>20/20-467_V1</t>
  </si>
  <si>
    <t>STEICOflex</t>
  </si>
  <si>
    <t>STEICO SE
(FR)</t>
  </si>
  <si>
    <t>fibres de cellulose de papier journal recyclé</t>
  </si>
  <si>
    <t>ISONAT FLEX</t>
  </si>
  <si>
    <t>ISONAT
(FR)</t>
  </si>
  <si>
    <t>Coopérative Cavac
(FR)</t>
  </si>
  <si>
    <t>Cavac Biomatériaux
(FR)</t>
  </si>
  <si>
    <t>20/14-330_V1</t>
  </si>
  <si>
    <t>Hauteur maxi façade</t>
  </si>
  <si>
    <t>Code du Travail (hors IGH)</t>
  </si>
  <si>
    <t>ERP</t>
  </si>
  <si>
    <t>Hygrométrie des locaux</t>
  </si>
  <si>
    <t>Locaux climatisés ou raffraichis</t>
  </si>
  <si>
    <t>Habitat de famille max</t>
  </si>
  <si>
    <t>Climat max</t>
  </si>
  <si>
    <r>
      <t>SANS</t>
    </r>
    <r>
      <rPr>
        <vertAlign val="superscript"/>
        <sz val="11"/>
        <rFont val="Calibri"/>
        <family val="2"/>
      </rPr>
      <t>(1)</t>
    </r>
  </si>
  <si>
    <t>B-s2,d0</t>
  </si>
  <si>
    <t>NPD</t>
  </si>
  <si>
    <t>Ce procédé n’est pas destiné à rester apparent.
Le procédé permet de satisfaire les exigences en vigueur. En particulier, il y a lieu pour l’entreprise de pose de :
 S’assurer auprès du Maitre d’Ouvrage de la conformité des installations électriques avant la pose de l’isolant,
 Respecter les prescriptions prévues au Dossier Technique et dans le NF DTU 24.1 sur la distance minimale vis-à-vis des conduits de fumée.
La conception de l’ouvrage intégrant le procédé doit respecter les exigences de la réglementation incendie relative aux bâtiments d’habitation, relevant du code du travail et aux ERP. Le produit Isocell
F, Trendisol F, Dobry-Ekovilla F, France Cellulose F a une classe de comportement en réaction au feu B-s2,d0 (cf. Annexe D1 - Tableau D1).</t>
  </si>
  <si>
    <t>E</t>
  </si>
  <si>
    <t>C-s2,d0</t>
  </si>
  <si>
    <t>Ce procédé n’est pas destiné à rester apparent.
Le procédé permet de satisfaire les exigences en vigueur. En particulier, il y a lieu pour l’entreprise de pose de :
 S’assurer auprès du Maitre d’Ouvrage de la conformité des installations électriques avant la pose de l’isolant,
 Respecter les prescriptions prévues au Dossier Technique et dans la norme NF DTU 24.1 sur la distance minimale vis-à-vis des conduits de fumée.
La conception de l’ouvrage intégrant le procédé doit respecter les exigences de la réglementation incendie relatif aux bâtiments d’habitation, du code du travail et des ERP.
Le produit Thermofloc F a une Euroclasse E.</t>
  </si>
  <si>
    <t>OUI</t>
  </si>
  <si>
    <r>
      <t xml:space="preserve">Conductivité thermique : </t>
    </r>
    <r>
      <rPr>
        <b/>
        <sz val="11"/>
        <rFont val="Symbol"/>
        <family val="1"/>
        <charset val="2"/>
      </rPr>
      <t>l</t>
    </r>
    <r>
      <rPr>
        <b/>
        <sz val="11"/>
        <rFont val="Calibri"/>
        <family val="2"/>
        <scheme val="minor"/>
      </rPr>
      <t xml:space="preserve"> [W/(m.K)]</t>
    </r>
  </si>
  <si>
    <t>0,036 et 0,038</t>
  </si>
  <si>
    <t>0,039 et 0,041</t>
  </si>
  <si>
    <t>0,040 et 0,042</t>
  </si>
  <si>
    <t>0,039 à 0,041</t>
  </si>
  <si>
    <t>TC/TNC
dans le domaine d'emploi visé</t>
  </si>
  <si>
    <t>LIEN</t>
  </si>
  <si>
    <t>20/20-469_V1</t>
  </si>
  <si>
    <t>SYBOIS MUR</t>
  </si>
  <si>
    <t>20/15/343_V1</t>
  </si>
  <si>
    <t>SYbois SARL</t>
  </si>
  <si>
    <t>KNAUF THERMASOFT NATURA</t>
  </si>
  <si>
    <t>20/21-488_V1-E1</t>
  </si>
  <si>
    <t>Végétal</t>
  </si>
  <si>
    <t>ISOCOTON</t>
  </si>
  <si>
    <t>Saint-Gobain ISOVER</t>
  </si>
  <si>
    <t>20/19-440_V2-E1</t>
  </si>
  <si>
    <t>20/19-432_V2</t>
  </si>
  <si>
    <t>20/20-456_V2</t>
  </si>
  <si>
    <t>20/19-439_V3</t>
  </si>
  <si>
    <t>20/17-401_V4</t>
  </si>
  <si>
    <t>KNAUF SAS</t>
  </si>
  <si>
    <t>20/19-439_V3-E1</t>
  </si>
  <si>
    <t>20/17-401_V4-E2</t>
  </si>
  <si>
    <t>20/17-401_V4-E1</t>
  </si>
  <si>
    <t>Therméo ouate de cellulose, ThermaCell, SopraCell</t>
  </si>
  <si>
    <t>20/20-468_V2</t>
  </si>
  <si>
    <t>20/19-441_V2</t>
  </si>
  <si>
    <t>20/20-457_V2</t>
  </si>
  <si>
    <t>INDICE</t>
  </si>
  <si>
    <t>DATE</t>
  </si>
  <si>
    <t>OBSERVATION</t>
  </si>
  <si>
    <t>SD</t>
  </si>
  <si>
    <t>DL</t>
  </si>
  <si>
    <r>
      <rPr>
        <u/>
        <sz val="11"/>
        <color theme="1"/>
        <rFont val="Calibri"/>
        <family val="2"/>
        <scheme val="minor"/>
      </rPr>
      <t>• Ajout de :</t>
    </r>
    <r>
      <rPr>
        <sz val="11"/>
        <color theme="1"/>
        <rFont val="Calibri"/>
        <family val="2"/>
        <scheme val="minor"/>
      </rPr>
      <t xml:space="preserve">
      - AT 20/15-343_V1 SYBOIS MUR</t>
    </r>
  </si>
  <si>
    <r>
      <rPr>
        <u/>
        <sz val="11"/>
        <rFont val="Calibri"/>
        <family val="2"/>
        <scheme val="minor"/>
      </rPr>
      <t>• Supression (du fait d'une fin de durée de validité à) de :</t>
    </r>
    <r>
      <rPr>
        <sz val="11"/>
        <rFont val="Calibri"/>
        <family val="2"/>
        <scheme val="minor"/>
      </rPr>
      <t xml:space="preserve">
   - de DTA 20/16-374 NITA-COTON FRP, INNOCOTON, COTON SOLIDAIRE, DOMOSANIX, NITA COTTON
   - de AT 20/16-385 METISSE FLOCON – COTON PRO OUATE
   - de AT 20/16-392_V1-E1 PAVATEXTIL P/R
   - de AT 20/16-392_V1 Métisse RT - Coton Pro P/R
   - de AT 20/17-398_V1 COTONWOOL® - ISOTOP COTON®
   - de AT 20/17-406_V1 ECOVILLA MUR
   - de ATEX de cas a 2721_V1 FBT PR
   - de ATEX de cas a 2722_V1 FBT PR
• </t>
    </r>
    <r>
      <rPr>
        <u/>
        <sz val="11"/>
        <rFont val="Calibri"/>
        <family val="2"/>
        <scheme val="minor"/>
      </rPr>
      <t>Prorogation de :</t>
    </r>
    <r>
      <rPr>
        <sz val="11"/>
        <rFont val="Calibri"/>
        <family val="2"/>
        <scheme val="minor"/>
      </rPr>
      <t xml:space="preserve">
   - de AT 20/16-393 par AT 20/16-393*01Mod
• </t>
    </r>
    <r>
      <rPr>
        <u/>
        <sz val="11"/>
        <rFont val="Calibri"/>
        <family val="2"/>
        <scheme val="minor"/>
      </rPr>
      <t>Supression et remplacement   :</t>
    </r>
    <r>
      <rPr>
        <sz val="11"/>
        <rFont val="Calibri"/>
        <family val="2"/>
        <scheme val="minor"/>
      </rPr>
      <t xml:space="preserve">
   - de AT 20/17-401_V3 par AT 20/17-401_V4 UniverCell® +
   - de AT 20/17-401_V3-E1 par AT 20/17-401_V4-E1 Therméo ouate de cellulose, ThermaCell, SopraCel
   - de AT 20/17-401_V3-E2 par AT 20/17-401_V4-E2 PAVAFLOC, PAVACELL, VALOCELL, DOUCELL
   - de AT 20/19-432_V1 par AT 20/19-432_V2 ISONAT FLEX
   - de AT 20/19-439_V1 par AT 20/19-439_V3 COTONWOOL FLEX 25
   - de AT 20/19-440_V1 par AT 20/19-440_V2 COTONWOOL FLEX 25
   - de AT 20/19-441_V1 par AT 20/19-441_V2 Ouattitude
   - de AT 20/20-456_V1 par AT 20/20-456_V2 Thermofloc F 
   - de AT 20/20-457_V1 par AT 20/20-457_V2 Thermofloc F 
   - de AT 20/19-440_V1 par AT 20/19-440_V2 Ouattitude
   - de DTA 20/20-468_V1 par DTA 20/20-468_V2 STEICOflex</t>
    </r>
  </si>
  <si>
    <t>ISOLANT ÉCOLOGIQUE SEMI, DOLCEA, CELLIPURE, DOMOSANIX, CELLECO</t>
  </si>
  <si>
    <t>F</t>
  </si>
  <si>
    <t>Coton Chanvre Lin Jute</t>
  </si>
  <si>
    <t>Ce produit n'est pas destiné à rester apparent.
Le produit permet de satisfaire les exigences en vigueur. En particulier, il y a lieu pour l'entreprise de pose de :
 S'assurer auprès du Maître d'Ouvrage de la conformité des installations électriques avant la pose de l'isolant ;
 Vérifier la conformité des dispositions relatives aux distances de sécurité entre le conduit et l'élément combustible le plus proche conformément à la norme NF DTU 24.1 et à l'e-cahier du CSTB 3816 de juillet 2020, et pour les foyers ouverts ou fermés les dispositions de la norme NF DTU 24.2 P1.
La conception de l'ouvrage intégrant le procédé doit respecter les exigences de la réglementation sécurité incendie relative aux bâtiments d'habitation, relevant du code de travail et aux ERP.
Le produit Végétal est d'Euroclasse F pour la réaction au feu. De ce fait, la présence d'un espace ou d'une lame d'air entre l'isolant et le parement intérieur est interdite dans les ERP.
Le produit ne doit être en aucun cas exposé à une source de chaleur intense (soudure, flamme, étincelle).
Canalisations électriques
L'applicateur doit s'assurer que les canalisations électriques posées dans les vides de construction sont placées sous conduit non-propagateur de la flamme (P).
Se référer à la norme NF C 15 100 (Installations à basse tension et équipements).
Éléments dégageant de la chaleur
L'isolant ne doit jamais être mis au contact direct des dispositifs d'éclairage encastrés ou d'autre élément dégageant de la chaleur.</t>
  </si>
  <si>
    <t>Ce procédé n’est pas destiné à rester apparent.
 Le procédé permet de satisfaire les exigences en vigueur. Il y a lieu de vérifier la conformité :
- Des installations électriques,
- Des dispositions relatives aux distances de sécurité entre le conduit et l’élément combustible le plus proche conformément
au DTU 24.1 et pour les foyers ouverts ou fermés les dispositions du DTU 24.2 P1.
La conception de l’ouvrage intégrant le procédé doit respecter les exigences de la réglementation sécurité incendie relative aux
bâtiments d’habitation, relevant du code de travail et aux ERP.
Les produits STEICOflex F 036 et STEICOflex F 038 ont une Euroclasse E.</t>
  </si>
  <si>
    <t>COTON-FRP, NITA-COTON-FRP, INNOCOTON, COTON SOLIDAIRE,
DOMOSANIX, NITA-COTTON</t>
  </si>
  <si>
    <t>Dispositions générales
 Ce procédé n’est pas destiné à rester apparent.
 Le procédé permet de satisfaire les exigences en vigueur. Il y a lieu de vérifier la conformité :
- Des installations électriques,
- Des dispositions relatives aux distances de sécurité entre le conduit et l’élément combustible le plus proche conformément au DTU 24.1 et pour les foyers ouverts ou fermés les dispositions du DTU 24.2 P1.
La conception de l’ouvrage intégrant le procédé doit respecter les exigences de la réglementation sécurité incendie relative aux bâtiments d’habitation, relevant du code de travail et aux ERP.
Dans le cas des ERP, le procédé ne peut pas être mis en oeuvre en présence d’une lame d’air entre l’isolant et le parement intérieur.</t>
  </si>
  <si>
    <t>0,038 
0,036</t>
  </si>
  <si>
    <t>Ce produit n'est pas destiné à rester apparent.
Il y a lieu pour l'entreprise de pose de :
 S'assurer auprès du Maître d'Ouvrage de la conformité des installations électriques avant la pose de l'isolant ;
 Vérifier la conformité des dispositions relatives aux distances de sécurité entre les conduits de fumée et les éléments combustibles les plus proches conformément à la norme NF DTU 24.1 et à l'e-cahier du CSTB 3816 de juillet 2020.
Pour les foyers ouverts ou fermés les dispositions de la norme NF DTU 24.2 P1 s'appliquent.
La conception de l'ouvrage intégrant le procédé doit respecter les exigences de la réglementation sécurité incendie relative aux bâtiments d'habitation, relevant du code de travail et aux ERP.
Le produit est d'Euroclasse E pour la réaction au feu.
Le produit ne doit être en aucun cas exposé à une source de chaleur intense (soudure, flamme, étincelle).
Conduits de fumée
La norme NF DTU 24.1 et l'e-cahier du CSTB 3816 prévoient des dispositions relatives à la sécurité incendie qui dépend de la nature du conduit de fumée, de sa classe de température et de la résistance thermique de la paroi du conduit. Il convient de respecter en tous points ces dispositions.
Canalisations électriques
L'applicateur doit s'assurer que les canalisations électriques posées dans les vides de construction sont placées sous conduit non-propagateur de la flamme (P). Se référer à la norme NF C 15 100 (Installations à basse tension et équipements).
Éléments dégageant de la chaleur
 Spots encastrés et sources ponctuelles de chaleur : la présence de spots encastrés peut induire un risque d'échauffement local non maîtrisé. Il convient de respecter les dispositions prévues au Dossier Technique en matière de protection de ces spots ;
 En rénovation les DPM prévoient à qui incombe la responsabilité de la dépose des éventuels spots présents et la remise en état du plancher support. Il convient de reboucher les trous et remettre en état le support une fois les spots enlevés.</t>
  </si>
  <si>
    <t>0,037 à 0,038</t>
  </si>
  <si>
    <t>Dispositions générales
Ce procédé n’est pas destiné à rester apparent.
Le procédé permet de satisfaire les exigences en vigueur. En particulier, le Maître d’Ouvrage doit fournir à l’entreprise de pose les éléments de preuve de la conformité :
 Des installations électriques,
 Des dispositions relatives aux distances de sécurité entre le conduit et l’élément combustible le plus proche conformément aux DTU 24.2.1, 24.2.2 et 24.2.3.
Dispositions relatives aux bâtiments d’habitation
Les parements intérieurs doivent répondre aux critères du « Guide de l’isolation par l’intérieur des bâtiments d’habitation du point de vue des risques en cas d’incendie » (Cahier CSTB 3231), et être posés conformément aux DTU et Avis Techniques en vigueur.
Dispositions applicables aux bâtiments relevant du code de travail
Dans le cas des bâtiments dont le plancher bas du dernier niveau est situé à plus de 8 mètres du sol, se référer au e-Cahier CSTB 3231 « Guide de l’isolation par l’intérieur des bâtiments d’habitation du point de vue des risques en cas d’incendie » (juin 2000).
Dispositions relatives aux établissements recevant du public
Dans le cas particulier des ERP, se reporter au guide d’emploi des isolants combustibles dans les ERP (annexe à l’arrêté publié au J.O. du 28 juillet 2007). En particulier :
 Le procédé ne peut pas être mis en oeuvre en présence d’une lame d’air entre l’isolant et le parement intérieur,
 Recoupement de l’isolant et de toute lame d’air à son contact.
En toiture, les mailles de surface d’application sont limitées à 300 m² en sous-face de toiture.</t>
  </si>
  <si>
    <r>
      <rPr>
        <i/>
        <sz val="9"/>
        <rFont val="Calibri"/>
        <family val="2"/>
      </rPr>
      <t>Dispositions générales</t>
    </r>
    <r>
      <rPr>
        <sz val="9"/>
        <rFont val="Calibri"/>
        <family val="2"/>
      </rPr>
      <t xml:space="preserve">
Ce procédé n’est pas destiné à rester apparent.
Le procédé permet de satisfaire les exigences en vigueur. En particulier, le Maître d’Ouvrage doit fournir à l’entreprise de pose les éléments de preuve de la conformité :
 Des installations électriques,
 Des dispositions relatives aux distances de sécurité entre le conduit et l’élément combustible le plus proche conformément aux DTU 24.2.1, 24.2.2 et 24.2.3.
</t>
    </r>
    <r>
      <rPr>
        <i/>
        <u/>
        <sz val="9"/>
        <rFont val="Calibri"/>
        <family val="2"/>
      </rPr>
      <t xml:space="preserve">Dispositions relatives aux bâtiments d’habitation : </t>
    </r>
    <r>
      <rPr>
        <sz val="9"/>
        <rFont val="Calibri"/>
        <family val="2"/>
      </rPr>
      <t xml:space="preserve">Les parements intérieurs doivent répondre aux critères du « Guide de l’isolation par l’intérieur des bâtiments d’habitation du point de vue des risques en cas d’incendie » (Cahier CSTB 3231) – paragraphe 5.2 notamment, et être posés conformément aux DTU et Avis Techniques en vigueur.
</t>
    </r>
    <r>
      <rPr>
        <i/>
        <u/>
        <sz val="9"/>
        <rFont val="Calibri"/>
        <family val="2"/>
      </rPr>
      <t xml:space="preserve">Dispositions applicables aux bâtiments relevant du code de travail : </t>
    </r>
    <r>
      <rPr>
        <sz val="9"/>
        <rFont val="Calibri"/>
        <family val="2"/>
      </rPr>
      <t xml:space="preserve">Dans le cas des bâtiments dont le plancher bas du dernier niveau est situé à plus de 8 mètres du sol, se référer au e-Cahier CSTB 3231 « Guide de l’isolation par l’intérieur des bâtiments d’habitation du point de vue des risques en cas d’incendie » (juin 2000).
</t>
    </r>
    <r>
      <rPr>
        <i/>
        <u/>
        <sz val="9"/>
        <rFont val="Calibri"/>
        <family val="2"/>
      </rPr>
      <t>Dispositions relatives aux établissements recevant du public :</t>
    </r>
    <r>
      <rPr>
        <i/>
        <sz val="9"/>
        <rFont val="Calibri"/>
        <family val="2"/>
      </rPr>
      <t xml:space="preserve"> </t>
    </r>
    <r>
      <rPr>
        <sz val="9"/>
        <rFont val="Calibri"/>
        <family val="2"/>
      </rPr>
      <t>Dans le cas particulier des ERP, se reporter au guide d’emploi des isolants combustibles dans les ERP (annexe à l’arrêté publié au J.O. du 28 juillet2007). En particulier :
 Le procédé ne peut pas être mis en oeuvre en présence d’une lame d’air entre l’isolant et le parement intérieur,
 Les dispositions concernant le recoupement des isolants et la mise en place d’un écran thermique protecteur, décrites en annexe I et II de cet arrêté, doivent être respectées. En mur, un recoupement doit notamment être réalisé tous les 20 m au maximum.</t>
    </r>
  </si>
  <si>
    <t>Dispositions générales
Ce procédé n’est pas destiné à rester apparent.
Le procédé permet de satisfaire les exigences en vigueur. En particulier, il y a lieu pour l’entreprise de pose de :
 S’assurer auprès du Maitre d’Ouvrage de la conformité des installations électriques avant la pose de l’isolant,
 Respecter les prescriptions prévues au Dossier Technique et dans le CPT 3693_V2 sur :
- La protection des spots encastrés dans le plafond ;
- La distance minimale vis-à-vis des conduits de fumée.
 La conception de l’ouvrage intégrant le procédé doit respecter les exigences de la réglementation incendie relatives : aux bâtiments d’habitation, code du travail et ERP lorsqu’ils sont visés dans le domaine d’emploi.</t>
  </si>
  <si>
    <t>EB</t>
  </si>
  <si>
    <t>Ce procédé n'est pas destiné à rester apparent.
Le procédé permet de satisfaire les exigences en vigueur. En particulier, il y a lieu, pour l'entreprise de pose, de :
 S'assurer auprès du Maître d'Ouvrage de la conformité des installations électriques avant la pose de l'isolant ;
 Vérifier la conformité des dispositions relatives aux distances de sécurité entre le conduit et l'élément combustible le plus proche conformément à la norme NF DTU 24.1 et de l'e-cahier du CSTB 3816 de juillet 2020, et pour les foyers ouverts ou fermés les dispositions de la norme NF DTU 24.2 P1.
La conception de l'ouvrage intégrant le procédé doit respecter les exigences de la réglementation sécurité incendie relative aux bâtiments d'habitation, relevant du code de travail et aux ERP.
Les produits « ISONAT FLEX » ont une Euroclasse F pour la réaction au feu. De ce fait, la présence d'un espace ou d'une lame d'air entre l'isolant et le parement intérieur est interdite dans les ERP.
Les produits ne doivent, en aucun cas, être exposés à une source de chaleur intense (soudure, flamme, étincelle).
Canalisations électriques
L'applicateur doit s'assurer que les canalisations électriques posées dans les vides de construction sont placées sous conduit non-propagateur de la flamme (P).
Se référer à la norme NF C 15 100 (Installations à basse tension et équipements).
Éléments dégageant de la chaleur
L'isolant ne doit jamais être mis au contact direct des dispositifs d'éclairage encastrés ou d'autre élément dégageant de la chaleur.</t>
  </si>
  <si>
    <t>Ce produit n'est pas destiné à rester apparent.
Il y a lieu, pour l'entreprise de pose, de :
 S'assurer auprès du Maître d'Ouvrage de la conformité des installations électriques avant la pose de l'isolant ;
 Vérifier la conformité des dispositions relatives aux distances de sécurité entre les conduits de fumée et les éléments combustibles les plus proches conformément à la norme NF DTU 24.1 et à l'e-cahier du CSTB 3816 de juillet 2020. Pour les foyers ouverts ou fermés les dispositions de la norme NF DTU 24.2 P1 s'appliquent.
La conception de l'ouvrage intégrant le procédé doit respecter les exigences de la réglementation sécurité incendie relative aux bâtiments d'habitation, relevant du code de travail et aux ERP.
Le produit est d'Euroclasse E pour la réaction au feu.
Le produit ne doit être en aucun cas exposé à une source de chaleur intense (soudure, flamme, étincelle).
Canalisations électriques
L'applicateur doit s'assurer que les canalisations électriques posées dans les vides de construction sont placées sous conduit non-propagateur de la flamme (P).
Se référer à la norme NF C 15 100 (Installations à basse tension et équipements).
Éléments dégageant de la chaleur
L'isolant ne doit jamais être mis au contact direct des dispositifs d'éclairage encastrés ou d'autre élément dégageant de la chaleur.</t>
  </si>
  <si>
    <t>Ce procédé n’est pas destiné à rester apparent.
Le procédé permet de satisfaire les exigences en vigueur. En particulier, il y a lieu pour l’entreprise de pose de :
 Le maître d'ouvrage doit faire vérifier par une entreprise qualifiée la conformité des installations électriques avant la pose de l’isolant,
Respecter les prescriptions prévues au Dossier Technique, dans la norme NF DTU 24.1 et dans le Cahier du CSTB 3816 sur la distance minimale vis-à-vis des conduits de fumée.
La conception de l’ouvrage intégrant le procédé doit respecter les exigences de la réglementation incendie relatif aux bâtiments d’habitation, du code du travail et des ERP.
Le produit Thermofloc F a une Euroclasse E.</t>
  </si>
  <si>
    <t>Ce procédé n’est pas destiné à rester apparent.
Le procédé permet de satisfaire les exigences en vigueur. Il y a lieu de vérifier la conformité :
 Des installations électriques ;
 Des dispositions relatives aux distances de sécurité entre le conduit et l’élément combustible le plus proche conformément au NF DTU 24.1 et à l’e-cahier du CSTB 3816 et pour les foyers ouverts ou fermés les dispositions du NF DTU 24.2 P1.
La conception de l’ouvrage intégrant le procédé doit respecter les exigences de la réglementation sécurité incendie relative aux bâtiments d’habitation, relevant du code de travail et aux ERP.
Dans le cas de l’habitat se reporter au Guide Technique « Guide de l’isolation par l’intérieur des bâtiments d’habitation du point de vue des risques en cas d’incendie » de janvier 2016.
Les produits « PAVAFLEX® CONFORT » et « PAVAFLEX® CONFORT 36 » ont une Euroclasse E.</t>
  </si>
  <si>
    <t>ouate de cellulose</t>
  </si>
  <si>
    <t>Ce procédé n’est pas destiné à rester apparent.
Le procédé permet de satisfaire les exigences en vigueur. En particulier, il y a lieu pour l’entreprise de pose de :
 S’assurer auprès du Maitre d’Ouvrage de la conformité des installations électriques avant la pose de l’isolant,
 Respecter les prescriptions prévues au Dossier Technique et dans la norme NF DTU 24.1 sur la distance minimale vis-à-vis des conduits de fumée.
La conception de l’ouvrage intégrant le procédé doit respecter les exigences de la réglementation incendie relative aux bâtiments d’habitation, relevant du code du travail et aux ERP. Le produit iQ3, iQ3 CELLULOSE, CELLULOSE iQ3 a une classe de comportement en réaction au feu B-s2,d0 (cf. annexe D1 - Tableau D1).</t>
  </si>
  <si>
    <t>Dispositions générales
Ce procédé n’est pas destiné à rester apparent.
Le procédé permet de satisfaire les exigences dans les conditions précisées dans les Appréciations de laboratoire de résistance au feu citées en §B du DTED. En particulier, il y a lieu pour l’entreprise de pose de :
 S’assurer auprès du Maître d’Ouvrage de la conformité des installations électriques avant la pose de l’isolant,
 Respecter les prescriptions prévues au Dossier Technique sur la distance minimale vis-à-vis des conduits de fumée.
La conception de l’ouvrage intégrant le procédé doit respecter les exigences de la réglementation sécurité incendie relative aux bâtiments d’habitation, relevant du code de travail et aux ERP lorsqu’ils sont visés dans le domaine d’emploi.</t>
  </si>
  <si>
    <t>Béton de chanvre</t>
  </si>
  <si>
    <t>APPLICATION EN ENVELOPPE VERTICALE</t>
  </si>
  <si>
    <t>APPLICATION EN ENVELOPPE HORIZONTALE OU INCLINEE (RAMPANT)</t>
  </si>
  <si>
    <t>Colonne1</t>
  </si>
  <si>
    <t>MATIERE</t>
  </si>
  <si>
    <t>SYNTHESE PROCEDE</t>
  </si>
  <si>
    <t>DOMAINE D'EMPLOI VISE PAR L'EVALUATION (EXTRAIT)</t>
  </si>
  <si>
    <t>EVALUATION TECHNIQUE</t>
  </si>
  <si>
    <t>EXAMINE PAR LE GS/COMEX LE</t>
  </si>
  <si>
    <t>VALIDITE</t>
  </si>
  <si>
    <t>TITULAIRE DE L'EVALUATION</t>
  </si>
  <si>
    <t xml:space="preserve"> -&gt; AT/DTA : Sur liste verte C2p (OUI/NON)
-&gt; ATex (Avis favorable / Avis défavorable)
-&gt; Autre : SO</t>
  </si>
  <si>
    <t>OBSERVATIONS SUR EVALUATION TECHNIQUE</t>
  </si>
  <si>
    <t>Avis technique</t>
  </si>
  <si>
    <t>Document d'Application Technique (DTA)</t>
  </si>
  <si>
    <t>LIEN INTERNET</t>
  </si>
  <si>
    <t>Ancienne version</t>
  </si>
  <si>
    <t>20/13-289_V4</t>
  </si>
  <si>
    <t>-</t>
  </si>
  <si>
    <t>Réaction au feu3</t>
  </si>
  <si>
    <t>I</t>
  </si>
  <si>
    <t>II</t>
  </si>
  <si>
    <t>III</t>
  </si>
  <si>
    <t>IV</t>
  </si>
  <si>
    <t>ZONE SISMIQUE MAX POUR SUPPORT BOIS VISE PAR CATEGORIE DE BATIMENT
(1 à 4)</t>
  </si>
  <si>
    <t>20/13-299_V3</t>
  </si>
  <si>
    <t>20/14-329_V2</t>
  </si>
  <si>
    <t>20/14-330_V2</t>
  </si>
  <si>
    <t>Selon AT / DTA de la ouate de cellulose visé</t>
  </si>
  <si>
    <t>20/15-361_V4</t>
  </si>
  <si>
    <t>20/16-374_V1</t>
  </si>
  <si>
    <t>20/15-361_V4-E1</t>
  </si>
  <si>
    <t>20/16-374_V1-E1</t>
  </si>
  <si>
    <t>20/17-401_V3</t>
  </si>
  <si>
    <t>20/17-404_V3</t>
  </si>
  <si>
    <t>20/18-411_V3</t>
  </si>
  <si>
    <t>20/19-439_V2</t>
  </si>
  <si>
    <t>20/19-441_V1</t>
  </si>
  <si>
    <t>20/20-467_V2</t>
  </si>
  <si>
    <t>20/17-401_V3-E1</t>
  </si>
  <si>
    <t>20/17-401_V3-E2</t>
  </si>
  <si>
    <t>20/19-440_V1</t>
  </si>
  <si>
    <t>20/20-457_V1</t>
  </si>
  <si>
    <t>PARAMETRES DE RECHERCHE</t>
  </si>
  <si>
    <t>(cocher les paramètres de recherches souhaités)</t>
  </si>
  <si>
    <t>CRITERE</t>
  </si>
  <si>
    <t>(compléter la donnée recherchée selon les instructions de saisie qui apparaissent en cliquant sur la cellule à compléter)</t>
  </si>
  <si>
    <t>Nombre de procédés trouvés pour les paramètres de recherche saisis</t>
  </si>
  <si>
    <t>REFERENTIEL TECHNIQUE</t>
  </si>
  <si>
    <t>DATE REFERENCEMENT</t>
  </si>
  <si>
    <t>AVIS LIMITE AU / VALIDITE</t>
  </si>
  <si>
    <t>TC/TNC
pour le domaine d'emploi visé</t>
  </si>
  <si>
    <t>OBSERVATIONS SUR DOMAINE D'EMPLOI
Sismique</t>
  </si>
  <si>
    <t>ERP Limite du plancher bas du dernier niveau</t>
  </si>
  <si>
    <t>Sans limite</t>
  </si>
  <si>
    <t>TYPE DE BÂTIMENT VISE</t>
  </si>
  <si>
    <t>classement locaux au sens 20.1 P3</t>
  </si>
  <si>
    <t>EA</t>
  </si>
  <si>
    <t>EB+ Locaux Privatifs</t>
  </si>
  <si>
    <t>EB+ Locaux Collectifs</t>
  </si>
  <si>
    <t>PLAINE</t>
  </si>
  <si>
    <t>MONTAGNE</t>
  </si>
  <si>
    <t>TYPE DE CLIMAT VISE</t>
  </si>
  <si>
    <t>TYPE DE CLASSEMENT DU LOCAL AU SENS DU DTU 20.1 P3</t>
  </si>
  <si>
    <t>TYPE D'HYGROMETRIE DES LOCAUX VISEE</t>
  </si>
  <si>
    <t>TYPE DE LOCAUX VISE</t>
  </si>
  <si>
    <t>CLIMATISE</t>
  </si>
  <si>
    <t>RAFRAICHIS</t>
  </si>
  <si>
    <t/>
  </si>
  <si>
    <t>nom feuille recherche</t>
  </si>
  <si>
    <t>N° PRODUIT</t>
  </si>
  <si>
    <t>COTONWOOL® - BRICO-OUATE® - THERMOFEEL®</t>
  </si>
  <si>
    <t>SANS(1)</t>
  </si>
  <si>
    <t>20/17-398_V2</t>
  </si>
  <si>
    <t>20/17-398_V1</t>
  </si>
  <si>
    <t>20/19-440_V2.1</t>
  </si>
  <si>
    <t>20/20-456_V3</t>
  </si>
  <si>
    <t>TRES FORTE</t>
  </si>
  <si>
    <t>FORTE</t>
  </si>
  <si>
    <t>MOYENNE</t>
  </si>
  <si>
    <t>FAIBLE</t>
  </si>
  <si>
    <t>EC</t>
  </si>
  <si>
    <t>Règles professionnelles</t>
  </si>
  <si>
    <t>Construction en paille, remplissage isolant et support d'enduit</t>
  </si>
  <si>
    <t>RFCP</t>
  </si>
  <si>
    <t>Botte de paille</t>
  </si>
  <si>
    <t>R+2</t>
  </si>
  <si>
    <t>NON</t>
  </si>
  <si>
    <t>Association Construire en Chanvre</t>
  </si>
  <si>
    <t>NON (EVALUATION RECENTE)</t>
  </si>
  <si>
    <t>20/15-343_V2</t>
  </si>
  <si>
    <t>OUI*</t>
  </si>
  <si>
    <t>Isolation en béton de chanve (hors application de l'enduit extérieur sur l'isolant)</t>
  </si>
  <si>
    <t>Isolation en botte de paille  (hors application de l'enduit extérieur sur l'isolant)</t>
  </si>
  <si>
    <t>1ère</t>
  </si>
  <si>
    <t>2ème</t>
  </si>
  <si>
    <t>3ème</t>
  </si>
  <si>
    <t>4ème</t>
  </si>
  <si>
    <t>LOGEMENT_HABITATION</t>
  </si>
  <si>
    <t>CODE_DU_TRAVAIL</t>
  </si>
  <si>
    <t>HYGROMETRIE VISE</t>
  </si>
  <si>
    <t>CLASSEMENT VISE</t>
  </si>
  <si>
    <t>LOCAUX VISE</t>
  </si>
  <si>
    <t>CLIMAT VISE</t>
  </si>
  <si>
    <t>CRITERE BATIMENT VISE</t>
  </si>
  <si>
    <t>CRITERE HYGRO VISE</t>
  </si>
  <si>
    <t>CRITERE CLIMAT VISE</t>
  </si>
  <si>
    <t>CRITERE CLASSEMENT VISE</t>
  </si>
  <si>
    <t>CRITERE CLIMATISATION VISE</t>
  </si>
  <si>
    <t>Ordre</t>
  </si>
  <si>
    <t>Eligibilité procédé</t>
  </si>
  <si>
    <t xml:space="preserve">
INTRODUCTION</t>
  </si>
  <si>
    <t>BÂTIMENT VISE</t>
  </si>
  <si>
    <t>LOCAUX CLIMATISES OU RAFRAICHIS</t>
  </si>
  <si>
    <t>Botte</t>
  </si>
  <si>
    <t>Béton végétal</t>
  </si>
  <si>
    <t>APPLICATION EN PAROI VERTICALE DE DISTRIBUTION INTERIEURE</t>
  </si>
  <si>
    <t>APPLICATION EN PLANCHER INTERMEDIAIRE</t>
  </si>
  <si>
    <t>TYPE DE REVETEMENT EXTERIEUR VISE</t>
  </si>
  <si>
    <t>OUI AVEC UN SUIVI DU RETOUR D'EXPERIENCE</t>
  </si>
  <si>
    <t>Sécurité en cas d’incendie</t>
  </si>
  <si>
    <t>L'Avis technique n°20/13-289_V4 annule et remplace l' Avis technique n° 20/13-289_V3
Sur liste verte de la C2p à la date du référencement</t>
  </si>
  <si>
    <t xml:space="preserve"> Sur liste verte de la C2p à la date du référencement</t>
  </si>
  <si>
    <t xml:space="preserve"> </t>
  </si>
  <si>
    <t>L'Avis technique n°20/13-299_V3 annule et remplace l' Avis technique n° 20/13-299_V2
Sur liste verte de la C2p à la date du référencement</t>
  </si>
  <si>
    <t>L'Avis Technique n°20/14-330_V2 annule et remplace l' Avis Technique n° 20/14-330_V1
Sur liste verte de la C2p à la date du référencement</t>
  </si>
  <si>
    <t>L'Avis technique n°20/15-361_V4 annule et remplace l' Avis technique n° 20/15-361_V3
Sur liste verte de la C2p à la date du référencement</t>
  </si>
  <si>
    <t>Le Document d'Application Technique (DTA) n°20/16-374_V2 annule et remplace le Document d'Application Technique (DTA) n° 20/16-374_V1
Sur liste verte de la C2p à la date du référencement</t>
  </si>
  <si>
    <t>Le Document d'Application Technique (DTA) n°20/16-374_V2-E1 annule et remplace le Document d'Application Technique (DTA) n° 20/16-374_V1-E1
Sur liste verte de la C2p à la date du référencement</t>
  </si>
  <si>
    <t>L'Avis technique n°20/17-401_V4 annule et remplace l' Avis technique n° 20/17-401_V3
Sur liste verte de la C2p à la date du référencement</t>
  </si>
  <si>
    <t>L'Avis technique n°20/17-401_V4-E1 annule et remplace l' Avis technique n° 20/17-401_V3-E1
Sur liste verte de la C2p à la date du référencement</t>
  </si>
  <si>
    <t>L'Avis technique n°20/17-401_V4-E2 annule et remplace l' Avis technique n° 20/17-401_V3-E2
Sur liste verte de la C2p à la date du référencement</t>
  </si>
  <si>
    <t>L'Avis technique n°20/17-404_V3 annule et remplace l' Avis technique n° 20/17-404_V2
Sur liste verte de la C2p à la date du référencement</t>
  </si>
  <si>
    <t>L'Avis technique n°20/18-411_V3 annule et remplace l' Avis technique n° 20/18-411_V2
Sur liste verte de la C2p à la date du référencement</t>
  </si>
  <si>
    <t>L'Avis technique n°20/17-398_V2 annule et remplace l' Avis technique n° 20/17-398_V1
Sur liste verte de la C2p à la date du référencement</t>
  </si>
  <si>
    <t>L'Avis technique n°20/19-439_V3 annule et remplace l' Avis technique n° 20/19-439_V2
Sur liste verte de la C2p à la date du référencement</t>
  </si>
  <si>
    <t>L'Avis technique n°20/19-441_V2 annule et remplace l' Avis technique n° 20/19-441_V1</t>
  </si>
  <si>
    <t>Le Document d'Application Technique (DTA) n°20/20-456_V3 annule et remplace le Document d'Application Technique (DTA) n° 20/20-456_V2
Sur liste verte de la C2p à la date du référencement</t>
  </si>
  <si>
    <t>Le Document d'Application Technique (DTA) n°20/20-457_V2 annule et remplace le Document d'Application Technique (DTA) n° 20/20-457_V1
Sur liste verte de la C2p à la date du référencement</t>
  </si>
  <si>
    <t>Le Document d'Application Technique (DTA) n°20/20-467_V2 annule et remplace le Document d'Application Technique (DTA) n° 20/20-467_V1
Sur liste verte de la C2p à la date du référencement</t>
  </si>
  <si>
    <t>Les règles professionnelles sont acceptées par la C2p à la date du référencement</t>
  </si>
  <si>
    <t>Les règles professionnelles sont acceptées par la C2p à la date du référencement avec un suivi du retour d'expérience</t>
  </si>
  <si>
    <t>https://evaluation.cstb.fr/fr/avis-technique/detail/20-15-343_V2/</t>
  </si>
  <si>
    <t>20/15-343*02Mod</t>
  </si>
  <si>
    <t>20/19-439_V3.1</t>
  </si>
  <si>
    <t>20/19-439_V2_E1</t>
  </si>
  <si>
    <t>20/19-440_V2</t>
  </si>
  <si>
    <t>L'Avis technique n°20/19-440_V2 annule et remplace l' Avis technique n° 20/19-440_V1
Sur liste verte de la C2p à la date du référencement</t>
  </si>
  <si>
    <t>TYPE D'APPLICATION</t>
  </si>
  <si>
    <t>APPLICATION EN PAROI VERTICALE DE DISTRIBUTION INTERIEURE CONFORME AU NF DTU 31.2</t>
  </si>
  <si>
    <t>APPLICATION EN PAROI VERTICALE DE DISTRIBUTION INTERIEURE CONFORME DTU 25.41</t>
  </si>
  <si>
    <t>APPLICATION EN ENVELOPPE INCLINEE (RAMPANT) EN SARKING</t>
  </si>
  <si>
    <t>APPLICATION EN ENVELOPPE INCLINEE (RAMPANT) SOUS COUVERTURE</t>
  </si>
  <si>
    <t>APPLICATION EN ENVELOPPE HORIZONTALE OU INCLINEE (RAMPANT) EN COMBLES</t>
  </si>
  <si>
    <t>APPLICATION EN ENVELOPPE VERTICALE (ITI) ENTRE MONTANTS DE MURS CONFORME AU NF DTU 31.2</t>
  </si>
  <si>
    <t>APPLICATION EN ENVELOPPE VERTICALE (ITI) ENTRE MONTANTS DE FACADE CONFORME AU NF DTU 31.4</t>
  </si>
  <si>
    <t>APPLICATION EN ENVELOPPE VERTICALE (ITI) DE MURS CLT</t>
  </si>
  <si>
    <t>APPLICATION EN ENVELOPPE VERTICALE (ITI) STRUCTURE BOIS CONTRE-CLOISON CONFORME AU DTU 25.41</t>
  </si>
  <si>
    <t>APPLICATION EN PLANCHER INTERMEDIAIRE ENTRE SOLIVES NF DTU 51.3 OU NF DTU 31.2</t>
  </si>
  <si>
    <t>APPLICATION EN PLANCHER INTERMEDIARE CONFORME AU NF DTU 51.3 EN FAUX PLAFOND SUSPENDU</t>
  </si>
  <si>
    <t>APPLICATION EN PLANCHER INTERMEDIARE (CLT) EN FAUX PLAFOND SUSPENDU</t>
  </si>
  <si>
    <t>APPLICATION_VISE</t>
  </si>
  <si>
    <t>APPLICATION VISEE</t>
  </si>
  <si>
    <t>CRITERE APPLI VISE</t>
  </si>
  <si>
    <t>CODE DU TRAVAIL Limite du plancher bas du dernier niveau</t>
  </si>
  <si>
    <t xml:space="preserve">REVETEMENT EXTERIEUR </t>
  </si>
  <si>
    <t>SYNTHESE DES APPLICATIONS VISEES</t>
  </si>
  <si>
    <t>HYGROMETRIE MAXIMALE DU LOCAL CONFORMEMENT AU DTU 20.1 P3</t>
  </si>
  <si>
    <t xml:space="preserve">CLIMAT MAXIMAL </t>
  </si>
  <si>
    <t>LOCAL RAFRAICHIS OU CLIMATISE</t>
  </si>
  <si>
    <t>Ce procédé n’est pas destiné à rester apparent.
Le procédé permet de satisfaire les exigences en vigueur. En particulier, il y a lieu pour l’entreprise de pose de :
 S’assurer auprès du Maitre d’Ouvrage de la conformité des installations électriques avant la pose de l’isolant ;
 Respecter les prescriptions prévues au Dossier Technique et dans la norme NF DTU 24.1 sur la distance minimale vis-à-vis des conduits de fumée.
La conception de l’ouvrage intégrant le procédé doit respecter les exigences de la réglementation incendie relative aux bâtiments d’habitation, relevant du code du travail et aux ERP.
Le produit UniverCell® + est NPD. De ce fait, dans le cas des ERP, le procédé ne peut pas être mis en oeuvre en présence d'une lame d'air entre l'isolant et le parement intérieur.</t>
  </si>
  <si>
    <t>Ce procédé n’est pas destiné à rester apparent.
Le procédé permet de satisfaire les exigences en vigueur. En particulier, il y a lieu pour l’entreprise de pose de :
 S’assurer auprès du Maitre d’Ouvrage de la conformité des installations électriques avant la pose de l’isolant, 
 Respecter les prescriptions prévues au Dossier Technique et dans le NF DTU 24.1 sur la distance minimale vis-à-vis des conduits de fumée.
La conception de l’ouvrage intégrant le procédé doit respecter les exigences de la réglementation incendie relative aux bâtiments d’habitation, relevant du code du travail et aux ERP.
Dans le cas de l’habitat se reporter au Guide technique « Guide de l’isolation par l’intérieur des bâtiments d’habitation du point de vue des risques en cas d’incendie » de janvier 2016.
Le produit Novidem a une classe de comportement en réaction au feu C-s2,d0 (cf. Annexe D1 - Tableaux D1 et D2).</t>
  </si>
  <si>
    <t>Ce procédé n’est pas destiné à rester apparent.
Le procédé permet de satisfaire les exigences en vigueur. En particulier, il y a lieu pour l’entreprise de pose de :
 S’assurer auprès du Maitre d’Ouvrage de la conformité des installations électriques avant la pose de l’isolant,
 Respecter les prescriptions prévues au Dossier Technique et dans le NF DTU 24.1 sur la distance minimale vis-à-vis des conduits de fumée.
La conception de l’ouvrage intégrant le procédé doit respecter les exigences de la réglementation incendie relative aux bâtiments d’habitation, relevant du code du travail et aux ERP. Le produit Cellaouate a une classe de comportement en réaction au feu E (cf. Annexe D1 - Tableaux D1 et D2).</t>
  </si>
  <si>
    <t>Ce procédé n’est pas destiné à rester apparent.
Le procédé permet de satisfaire les exigences en vigueur. En particulier, il y a lieu pour l’entreprise de pose de :
 S’assurer auprès du Maitre d’Ouvrage de la conformité des installations électriques avant la pose de l’isolant,
 Respecter les prescriptions prévues au Dossier Technique et dans le NF DTU 24.1 sur la distance minimale vis-à-vis des conduits de fumée.
La conception de l’ouvrage intégrant le procédé doit respecter les exigences de la réglementation incendie</t>
  </si>
  <si>
    <t>Ce produit n’est pas destiné à rester apparent.
Le produit permet de satisfaire les exigences en vigueur. En particulier, il y a lieu pour l’entreprise de pose de :
 S’assurer auprès du Maître d’Ouvrage de la conformité des installations électriques avant la pose de l’isolant ;
 Vérifier la conformité des dispositions relatives aux distances de sécurité entre le conduit et l’élément combustible le plus proche conformément à la norme NF DTU 24.1 et à l’e-cahier du CSTB 3816, et pour les foyers ouverts ou fermés les dispositions de la norme NF DTU 24.2 P1.
La conception de l’ouvrage intégrant le procédé doit respecter les exigences de la réglementation sécurité incendie relative aux bâtiments d’habitation, relevant du code de travail et aux ERP.
Le produit est d’Euroclasse F pour la réaction au feu. De ce fait, la présence d’une lame d’air entre l’isolant et le parement intérieur est interdite dans les ERP.
Le produit ne doit être en aucun cas exposé à une source de chaleur intense (soudure, flamme, étincelle).</t>
  </si>
  <si>
    <t>TYPOLOGIE DE PAREMENT EXTERIEUR VISE</t>
  </si>
  <si>
    <t>TYPE DE PAREMENT EXTERIEUR MUR</t>
  </si>
  <si>
    <t>HAUTEUR DU PLANCHER BAS DU DERNIER NIVEAU DU PROJET</t>
  </si>
  <si>
    <t>&lt;= pas &lt;</t>
  </si>
  <si>
    <t>extrait 3802 :</t>
  </si>
  <si>
    <t>FAMILLE</t>
  </si>
  <si>
    <t>PAREMENT VENTILE</t>
  </si>
  <si>
    <t>PAREMENT NON VENTILE</t>
  </si>
  <si>
    <t>PAREMENT VISE</t>
  </si>
  <si>
    <t>APPLICATION</t>
  </si>
  <si>
    <t>BATIMENT</t>
  </si>
  <si>
    <t>CLIMAT</t>
  </si>
  <si>
    <t>HYGROMETRIE</t>
  </si>
  <si>
    <t>CLASSEMENT</t>
  </si>
  <si>
    <t>HABITATION</t>
  </si>
  <si>
    <t>CDT</t>
  </si>
  <si>
    <t>PLAINE/MONTAGNE/ZONE TRES FROIDES</t>
  </si>
  <si>
    <t>VENTILE/NON VENTILE</t>
  </si>
  <si>
    <t>ERP/HABITATION/CDT</t>
  </si>
  <si>
    <t>FAIBLE/MOYENNE/FORTE/TRES FORTE</t>
  </si>
  <si>
    <t>EA/EB/EB+/EC</t>
  </si>
  <si>
    <t>LOCAUX CLIMATISES</t>
  </si>
  <si>
    <t>CLIMATISES/RAFRAICHIS</t>
  </si>
  <si>
    <t>VERIFIER ET BON</t>
  </si>
  <si>
    <t>ZONE TRES FROIDES</t>
  </si>
  <si>
    <t>EB+</t>
  </si>
  <si>
    <t>CLIMATISES</t>
  </si>
  <si>
    <t>Façade à ossature bois
non porteuse perspirante</t>
  </si>
  <si>
    <t>Selon l'isolant en ouate de cellulose ou fibre de cellulose</t>
  </si>
  <si>
    <t>SYbois</t>
  </si>
  <si>
    <t>Appréciation Technique d'Expérimentation (ATEx cas a)</t>
  </si>
  <si>
    <t>2944_v1</t>
  </si>
  <si>
    <t>https://evaluation.cstb.fr/fr/appreciation-technique-expertise-atex/detail/2944-v1/</t>
  </si>
  <si>
    <t>4**</t>
  </si>
  <si>
    <r>
      <rPr>
        <b/>
        <u/>
        <sz val="11"/>
        <rFont val="Calibri"/>
        <family val="2"/>
        <scheme val="minor"/>
      </rPr>
      <t>** Domaine d'emploi sismique :</t>
    </r>
    <r>
      <rPr>
        <sz val="11"/>
        <rFont val="Calibri"/>
        <family val="2"/>
        <scheme val="minor"/>
      </rPr>
      <t xml:space="preserve">
Toutefois le procédé de bardage extérieur pourra limiter les zones de sismicité des bâtiments visés.</t>
    </r>
  </si>
  <si>
    <t>ONGLET</t>
  </si>
  <si>
    <t>ACTION</t>
  </si>
  <si>
    <t>PAR</t>
  </si>
  <si>
    <t>Suppression (du fait d'une fin de durée de validité</t>
  </si>
  <si>
    <t>ATEx de cas a 16/20-781_V2 Bloc de chanvre à emboitement BIOSYS</t>
  </si>
  <si>
    <t>Suppression et remplacement</t>
  </si>
  <si>
    <t>ATEx de cas a 20/13-289_V3-E1 Jetfib’Ouate</t>
  </si>
  <si>
    <t>AT 20/14-330_V1 par AT 20/14-330_V2 Biofib’ Trio</t>
  </si>
  <si>
    <t>Suppression et remplacement (Cause scission des AT)</t>
  </si>
  <si>
    <t>ATEx de cas a 3044_V1 TimberRoc
Système constructif CS2</t>
  </si>
  <si>
    <t xml:space="preserve">ATEx de cas a 3089_V1 </t>
  </si>
  <si>
    <t>BDD_ISOLANTS_BIOSOURCES</t>
  </si>
  <si>
    <t>NF DTU</t>
  </si>
  <si>
    <t>45.11</t>
  </si>
  <si>
    <t>SO
(DTU)</t>
  </si>
  <si>
    <t>https://evaluation.cstb.fr/fr/avis-technique/detail/20-15-343-02-mod/</t>
  </si>
  <si>
    <t>https://evaluation.cstb.fr/fr/avis-technique/detail/20-19-440_v2.1/</t>
  </si>
  <si>
    <t>https://evaluation.cstb.fr/en/technical-appraisal-atec/detail/20-19-439_v3.1/</t>
  </si>
  <si>
    <t>Système Ouvert</t>
  </si>
  <si>
    <t>DEFINITION DU MODULE DE RECHERCHE</t>
  </si>
  <si>
    <t>RESULTAT DE LA RECHERCHE</t>
  </si>
  <si>
    <t>DEFINITION DU CRITERE DE BÂTIMENT</t>
  </si>
  <si>
    <t>DEFINITION DU CRITERE DU CLIMAT</t>
  </si>
  <si>
    <t>DEFINITION DU CRITERE D'HYGROMETRIE</t>
  </si>
  <si>
    <t>DEFINITION DU CRITERE DU CLASSEMENT</t>
  </si>
  <si>
    <t>DEFINITION DU CRITERE DE LA CLIMATISATION</t>
  </si>
  <si>
    <t>Figure 1 : Aperçu général du module de recherche pour les procédés d'isolation biosourcée sur support bois</t>
  </si>
  <si>
    <t>DEFINITION DU CRITERE DE L'APPLICATION VISEE</t>
  </si>
  <si>
    <t>Pour faire une recherche prenant en compte l'application visée :
a / Si elle n'est pas déjà cochée, cocher la case du critère de l'application comme expliqué précédemment ;
b / Cliquer sur la cellule verte correspondante (voir exemple ci-dessous)</t>
  </si>
  <si>
    <t>TRIER LES RESULTATS PAR :</t>
  </si>
  <si>
    <t>NOM COMMERCIAL DU PROCEDE</t>
  </si>
  <si>
    <t>ORDRE</t>
  </si>
  <si>
    <t>CROISSANT</t>
  </si>
  <si>
    <t>TYPE DE PROCEDE</t>
  </si>
  <si>
    <t>TYPE DE DOCUMENT DE REFERENCE</t>
  </si>
  <si>
    <t>N°LIGNE CORRESPONDANT DE L'ENTREE DU TABLEAU DE SORTIE</t>
  </si>
  <si>
    <t>N°LIGNE CORRESPONDANT DE L'ENTREE DE LA BASE</t>
  </si>
  <si>
    <t>TRIAGE</t>
  </si>
  <si>
    <t>LISTE TRI</t>
  </si>
  <si>
    <t>(https://catalogue-bois-construction.fr/referentiels-techniques/boisref/)</t>
  </si>
  <si>
    <t xml:space="preserve">       - du corpus des ATEx de cas a, Avis Techniques et Documents Techniques d'Application. Documents librement accessibles sur le site du CSTB ou directement sur les pages internet des tenants de système qui en font la publication.</t>
  </si>
  <si>
    <t xml:space="preserve">leclubdesindustriels@ingeneco.eu </t>
  </si>
  <si>
    <t>Le présent document est un module de recherche permettant à l'utilisateur d'identifier rapidement les procédés existants pour un type de procédé appliqué à la construction bois et un domaine d'emploi donné tout en ayant une information sur le fait que les procédés relèvent à priori de la Technique Courante ou de la Technique Non Courante.
Le présent module de recherche offre ainsi un outil complémentaire au BoisREF (voir lien ci-dessous) qui donne de nombreuses informations essentielles quant au domaine d’emploi et documents associés aux systèmes constructifs bois.</t>
  </si>
  <si>
    <r>
      <t>MONTAGNE
(Altitude</t>
    </r>
    <r>
      <rPr>
        <sz val="11"/>
        <color theme="1"/>
        <rFont val="Sylfaen"/>
        <family val="1"/>
      </rPr>
      <t xml:space="preserve"> </t>
    </r>
    <r>
      <rPr>
        <sz val="11"/>
        <color theme="1"/>
        <rFont val="Calibri"/>
        <family val="2"/>
      </rPr>
      <t>≥</t>
    </r>
    <r>
      <rPr>
        <sz val="11"/>
        <color theme="1"/>
        <rFont val="Calibri"/>
        <family val="2"/>
        <scheme val="minor"/>
      </rPr>
      <t xml:space="preserve"> 900m &amp; En zone très froide)</t>
    </r>
  </si>
  <si>
    <t>PLAINE (Altitude ≤ 900m)
Hors zone très froide</t>
  </si>
  <si>
    <t>PLAINE (Altitude ≤ 900m)
En zone très froide</t>
  </si>
  <si>
    <t>CLASSIFICATION DES LOCAUX EN FONCTION DE LEUR HYGROMETRIE</t>
  </si>
  <si>
    <t>CLASSEMENT DES LOCAUX EN FONCTION DE L'EXPOSITION A L'HUMIDITE DES PAROIS</t>
  </si>
  <si>
    <t>MONTAGNE
(Altitude ≥ 900m &amp; En zone très froide)</t>
  </si>
  <si>
    <t>NB : Pour la suite du document, cette démarche sera appelée "Choix avec la liste déroulante"</t>
  </si>
  <si>
    <r>
      <t xml:space="preserve">Pour faire une recherche prenant en compte l'hygrométrie du local visé:
a / Si elle n'est pas déjà cochée, cocher la case du critère "HYGROMETRIE" comme expliqué précédemment ;
b / Sélectionner la case verte à côté de la cellule "CLASSEMENT DES LOCAUX EN FONCTION DE LEUR HYGROMETRIE" et procéder au choix avec la liste déroulante.
Les choix possibles sont : 
- Faible
- Moyenne
- Forte
- Très forte
</t>
    </r>
    <r>
      <rPr>
        <b/>
        <i/>
        <sz val="11"/>
        <color theme="1"/>
        <rFont val="Calibri"/>
        <family val="2"/>
        <scheme val="minor"/>
      </rPr>
      <t>A titre d'exemple, la figure ci-dessous présente un  exemple avec l'hygrométrie moyenne du local.</t>
    </r>
  </si>
  <si>
    <t>c / Cliquer sur la petite flèche qui s'affiche en bas à droite de la cellule pour afficher la liste déroulante.</t>
  </si>
  <si>
    <t>Le tableau de résultats de recherche affiche alors les procédés obtenus pour ce critère (et les autres si d'autres ont été sélectionnés).</t>
  </si>
  <si>
    <r>
      <t xml:space="preserve">Dès lors qu'une des trois premières applications est sélectionnée, une deuxième cellule verte apparaît, pour définir le type de parement extérieur visé, 
a / Cliquer sur cette cellule en verte sous la cellule indiquant l'application recherchée; 
b / Sélectionner la case verte à côté de la cellule "TYPOLOGIE DE PAREMENT EXTERIEUR VISE" et procéder au choix avec la liste déroulante.
Les choix possibles sont : 
- Parement ventilé
- Parement non ventilé
</t>
    </r>
    <r>
      <rPr>
        <b/>
        <i/>
        <sz val="11"/>
        <rFont val="Calibri"/>
        <family val="2"/>
        <scheme val="minor"/>
      </rPr>
      <t xml:space="preserve">       A titre d'exemple, la figure ci-dessous présente le parement ventilé comme parement extérieur visé.</t>
    </r>
  </si>
  <si>
    <r>
      <t xml:space="preserve">Pour faire une recherche prenant en compte le critère du type de bâtiment visé :
a / Si elle n'est pas déjà cochée, cocher la case du critère "BÂTIMENT" comme expliqué précédemment ;
b / Sélectionner la case verte à côté de la cellule "BÂTIMENT VISE" et procéder au choix avec la liste déroulante.
Les choix possibles sont : 
- Logement Habitation
- Code du travail
- ERP
Une deuxième cellule verte apparaît, pour définir le type de bâtiment Logement/Habitation, 
a / Sélectionner cette case verte en dessous de la cellule "FAMILLE" et procéder au choix avec la liste déroulante.
Les choix possibles sont : 
- 1ère
- 2ème
- 3ème
- 4ème
Si le bâtiment du type ERP ou Code du travail est sélectionné, une deuxième autre cellule verte apparaît, pour définir la hauteur du plancher bas du dernier niveau du projet pour les bâtiments Code du travail et ERP, 
a / Sélectionner cette case verte en dessous de la cellule "HAUTEUR DU PLANCHER BAS DU DERNIER NIVEAU" et saisir directement la valeur de la hauteur du plancher bas du dernier niveau.
</t>
    </r>
    <r>
      <rPr>
        <b/>
        <i/>
        <sz val="11"/>
        <color theme="1"/>
        <rFont val="Calibri"/>
        <family val="2"/>
        <scheme val="minor"/>
      </rPr>
      <t xml:space="preserve">
A titre d'exemple, la figure ci-dessous présente un logement de 2ème Famille.</t>
    </r>
  </si>
  <si>
    <r>
      <t xml:space="preserve">Pour faire une recherche prenant en compte le classement du local visé :
a / Si elle n'est pas déjà cochée, cocher la case du critère "CLASSEMENT" comme expliqué précédemment ;
b / Sélectionner la case verte à côté de la cellule "CLASSEMENT DES LOCAUX EN FONCTION DE L'EXPOSITION A L'HUMIDITE DES PAROIS" et procéder au choix avec la liste déroulante.
Les choix possibles sont : 
- EA
- EB
- EB+ Locaux Privatifs
- EB+ Locaux Collectifs
- EC
</t>
    </r>
    <r>
      <rPr>
        <b/>
        <i/>
        <sz val="11"/>
        <color theme="1"/>
        <rFont val="Calibri"/>
        <family val="2"/>
        <scheme val="minor"/>
      </rPr>
      <t>A titre d'exemple, la figure ci-dessous présente un exemple avec le classement du local visé en EB+ Locaux Provatifs.</t>
    </r>
  </si>
  <si>
    <r>
      <t xml:space="preserve">Pour faire une recherche prenant en compte le classement visé du local :
a / Si elle n'est pas déjà cochée, cocher la case du critère "CLIMATISATION" comme expliqué précédemment ;
b / Sélectionner la case verte à côté de la cellule "LOCAUX CLIMATISES OU RAFRAICHIS" et procéder au choix avec la liste déroulante.
Les choix possibles sont : 
- Climatisés
- Rafraichis
</t>
    </r>
    <r>
      <rPr>
        <b/>
        <i/>
        <sz val="11"/>
        <color theme="1"/>
        <rFont val="Calibri"/>
        <family val="2"/>
        <scheme val="minor"/>
      </rPr>
      <t>A titre d'exemple, la figure ci-dessous présente un  exemple avec un rafraichissement du local</t>
    </r>
  </si>
  <si>
    <t>https://www.construire-en-chanvre.fr/documentation#regles_professionnelles</t>
  </si>
  <si>
    <t>https://www.boutique.afnor.org/fr-fr/norme/nf-dtu-4511/travaux-de-batiment-isolation-thermique-de-combles-par-soufflage-disolant-e/fa200089/1844</t>
  </si>
  <si>
    <t>https://www.rfcp.fr/les-regles-professionnelles/</t>
  </si>
  <si>
    <t>CROISSANT (de A à Z)</t>
  </si>
  <si>
    <t>- NOTICE D'ACCOMPAGNEMENT A L'UTILISATION -</t>
  </si>
  <si>
    <t>Création INGENECO Technologies</t>
  </si>
  <si>
    <t>CONCATENATION DES OBSERVATIONS</t>
  </si>
  <si>
    <t>OBS ENV VERT</t>
  </si>
  <si>
    <t>OBS RAMP</t>
  </si>
  <si>
    <t>OBS DIST</t>
  </si>
  <si>
    <t>OBS INTER</t>
  </si>
  <si>
    <t>OBS GENERAL</t>
  </si>
  <si>
    <t>CONCATENATION INT</t>
  </si>
  <si>
    <t xml:space="preserve"> - FACADE :  ISOLATION ENTRE MONTANTS DE FACADE CONFORME AU NF DTU 31.4</t>
  </si>
  <si>
    <t xml:space="preserve"> - PLANCHER : ISOLATION DE PLANCHER INTERMEDIAIRE ENTRE SOLIVES</t>
  </si>
  <si>
    <t xml:space="preserve"> - PLAFOND :  ISOLATION DE FAUX PLAFOND SUSPENDU SUR PLANCHER INTERMEDIAIRE EN CLT</t>
  </si>
  <si>
    <t xml:space="preserve"> - TOITURE VENTILEE : ISOLATION PAR L'EXTERIEUR DE RAMPANT (CHARPENTE DU DTU 31.1 ou DTU 31.2) PAR SARKING</t>
  </si>
  <si>
    <t xml:space="preserve"> - CONTRE-CLOISON : ISOLATION DE CONTRE-CLOISON CONFORME AU NF DTU 25.41 DANS UNE STRUCTURE BOIS</t>
  </si>
  <si>
    <t xml:space="preserve"> - DISTRIBUTION INTERIEURE : ISOLATION DE DISTRIBUTION INTERIEURE CONFORME AU NF DTU 25.41 DANS UNE STRUCTURE BOIS</t>
  </si>
  <si>
    <t xml:space="preserve"> - DISTRIBUTION INTERIEURE : ISOLATION DE DISTRIBUTION INTERIEURE CONFORME AU NF DTU 31.2</t>
  </si>
  <si>
    <t xml:space="preserve"> - MUR EXTERIEUR : ISOLATION ENTRE MONTANTS DE MUR CONFORME AU NF DTU 31.2</t>
  </si>
  <si>
    <t>MUR EXTERIEUR : ISOLATION ENTRE MONTANTS DE MUR CONFORME AU NF DTU 31.2</t>
  </si>
  <si>
    <t>FACADE :  ISOLATION ENTRE MONTANTS DE FACADE CONFORME AU NF DTU 31.4</t>
  </si>
  <si>
    <t>CONTRE-CLOISON : ISOLATION DE CONTRE-CLOISON CONFORME AU NF DTU 25.41 DANS UNE STRUCTURE BOIS</t>
  </si>
  <si>
    <t>TOITURE VENTILEE : ISOLATION PAR L'EXTERIEUR DE RAMPANT (CHARPENTE DU DTU 31.1 ou DTU 31.2) PAR SARKING</t>
  </si>
  <si>
    <t xml:space="preserve"> - COMBLES PERDUS : ISOLATION DE PLANCHER DE COMBLES PERDUS</t>
  </si>
  <si>
    <t>COMBLES PERDUS : ISOLATION DE PLANCHER DE COMBLES PERDUS</t>
  </si>
  <si>
    <t>PLANCHER : ISOLATION DE PLANCHER INTERMEDIAIRE ENTRE SOLIVES</t>
  </si>
  <si>
    <t xml:space="preserve"> - PLAFOND :  ISOLATION DE FAUX PLAFOND SUSPENDU SUR PLANCHER INTERMEDIAIRE SOLIVé</t>
  </si>
  <si>
    <t>PLAFOND :  ISOLATION DE FAUX PLAFOND SUSPENDU SUR PLANCHER INTERMEDIAIRE EN CLT</t>
  </si>
  <si>
    <t>PLAFOND :  ISOLATION DE FAUX PLAFOND SUSPENDU SUR PLANCHER INTERMEDIAIRE SOLIVé</t>
  </si>
  <si>
    <t>DISTRIBUTION INTERIEURE : ISOLATION DE DISTRIBUTION INTERIEURE CONFORME AU NF DTU 25.41 DANS UNE STRUCTURE BOIS</t>
  </si>
  <si>
    <t>DISTRIBUTION INTERIEURE : ISOLATION DE DISTRIBUTION INTERIEURE CONFORME AU NF DTU 31.2</t>
  </si>
  <si>
    <t xml:space="preserve"> - TOITURE VENTILEE : ISOLATION DE TOITURE EN RAMPANT (CHARPENTES DU DTU 31.1 ou DTU 31.2 ou DTU 31.3)</t>
  </si>
  <si>
    <t>TOITURE VENTILEE : ISOLATION DE TOITURE EN RAMPANT (CHARPENTES DU DTU 31.1 ou DTU 31.2 ou DTU 31.3)</t>
  </si>
  <si>
    <t>Ce procédé n'est pas destiné à rester apparent côté chaud.
Le produit ne doit être en aucun cas exposé à une source de chaleur intense (soudure, flamme, étincelle).
Le procédé permet de satisfaire les exigences en v igueur. En particulier, il y a lieu pour l'entreprise de pose de :
 S'assurer auprès du Maître d'Ouvrage de la conformité des installations électriques avant la pose de l'isolant ;
 Vérifier la conformité des dispositions relatives aux distances de sécurité entre le conduit et l'élément combustible le plus proche conformément à la norme NF DTU 24.1 et à l'e-cahier du CSTB 3816 de juillet 2020, et pour les foyers ouverts ou fermés les dispositions de la norme NF DTU 24.2 P1.
La conception de l'ouvrage intégrant le procédé doit respecter les exigences de la réglementation sécurité incendie relative aux bâtiments d'habitation, aux bâtiments relevant du code de travail et aux ERP.
Conduits de fumée
La norme NF DTU 24.1 et l'e-cahier du CSTB 3816 prévoient des dispositions relatives à la sécurité incendie qui dépend de la nature du conduit de fumée, de sa classe de température et de la résistance thermique de la paroi du conduit. Il convient de respecter en tous points ces dispositions.
Canalisations électriques
L'applicateur doit s'assurer que les canalisations électriques posées dans les vides de construction sont placées sous conduit non-propagateur de la flamme (P).Se référer à la norme NF C 15 100 (Installations à basse tension et équipements).
Éléments dégageant de la chaleur
 Spots encastrés et sources ponctuelles de chaleur : la présence de spots encastrés non protégés et donc en contact avec le produit peut induire un risque d'échauffement local non maitrisé. Il convient de respecter les dispositions prévues dans le Cahier du CSTB 3693_V2 de juin 2015, § 5.1.2 notamment, et dans le Dossier Technique.
 En rénovation les DPM prévoient à qui incombe la responsabilité de la dépose des éventuels spots présents et la mise en état du plancher support. Il convient de reboucher les trous et remettre en état le support une fois les spots enlevés.</t>
  </si>
  <si>
    <t xml:space="preserve"> - MUR EXTERIEUR : ISOLATION PAR L'INTERIEUR DE MUR CLT (Hors contre-cloison)</t>
  </si>
  <si>
    <t>MUR EXTERIEUR : ISOLATION PAR L'INTERIEUR DE MUR CLT (Hors contre-cloison)</t>
  </si>
  <si>
    <t>!ne pas toucher sans reprendre les titres de la BDD!
(on ne peut pas renvoyer vers ces cellules dans les titres des colonnes de tableau de la BDD)</t>
  </si>
  <si>
    <t>Colonne Tampon de concaténation initiale</t>
  </si>
  <si>
    <t>Colonne de suppression des lignes en trop de la concaténation</t>
  </si>
  <si>
    <t>L'objectif de la présente Notice est de donner une démarche permettant de faciliter la première utilisation du module de recherche pour les procédés d'isolation biosourcée sur support bois. La figure ci-dessous présente un aperçu général du module de recherche.</t>
  </si>
  <si>
    <r>
      <t xml:space="preserve">d / Cliquer sur l'application recherchée entre :
           - Mur extérieur : isolation par l'intérieur de mur CLT (hors contre-cloison)
           - Mur extérieur : isolation entre montants de mur conforme au NF DTU 31.2
           - Façade :  isolation entre montants de façade conforme au NF DTU 31.4
           - Plancher : isolation de plancher intermédiaire entre solives
           - Plafond :  isolation de faux plafond suspendu sur plancher intermédiaire solivé
           - Plafond :  isolation de faux plafond suspendu sur plancher intermédiaire en CLT
           - Combles perdus : isolation de plancher de combles perdus
           - Toiture ventilée : isolation par l'extérieur de rampant (charpente du DTU 31.1 ou DTU 31.2) par sarking
           - Toiture ventilée : isolation de toiture en rampant (charpentes du DTU 31.1 ou DTU 31.2 ou DTU 31.3)
           - Contre-cloison : isolation de contre-cloison conforme au NF DTU 25.41 dans une structure bois
           - Distribution intérieure : isolation de distribution intérieure conforme au NF DTU 25.41 dans une structure bois
           - Distribution intérieure : isolation de distribution intérieure conforme au NF DTU 31.2
</t>
    </r>
    <r>
      <rPr>
        <b/>
        <i/>
        <sz val="11"/>
        <color theme="1"/>
        <rFont val="Calibri"/>
        <family val="2"/>
        <scheme val="minor"/>
      </rPr>
      <t>A titre d'exemple, la figure ci-dessous présente l'isolation entre montants de mur conforme au NF DTU 31.2 comme application visée.</t>
    </r>
  </si>
  <si>
    <r>
      <t xml:space="preserve">Pour faire une recherche prenant en compte le climat visé :
a / Si elle n'est pas déjà cochée, cocher la case du critère "CLIMAT" comme expliqué précédemment ;
b / Sélectionner la case verte à côté de la cellule "CLIMAT VISE" et procéder au choix avec la liste déroulante.
Les choix possibles sont : 
- Plaine (Altitude ≤ 900m) Hors zone très froide
- Plaine (Altitude ≤ 900m) En zone très froide
- Montagne (Altitude ≥ 900m &amp; En zone très froide)
</t>
    </r>
    <r>
      <rPr>
        <b/>
        <i/>
        <sz val="11"/>
        <color theme="1"/>
        <rFont val="Calibri"/>
        <family val="2"/>
        <scheme val="minor"/>
      </rPr>
      <t>A titre d'exemple, la figure ci-dessous présente un  exemple avec le climat de montagne.</t>
    </r>
  </si>
  <si>
    <t>MODULE DE RECHERCHE SIMPLIFIEE DE PROCEDES 
D'ISOLATION BIOSOURCEE EN CONSTRUCTION BOIS</t>
  </si>
  <si>
    <t>RQs</t>
  </si>
  <si>
    <t>-&gt; Tout comme indiqué dans le 2.3 du CPT 3802 P2 pour les isolants en fibre de bois, pour que le support CLT soit visé, l'évaluation technique (ATex, AT ou DTA) de l'isolant biosourcé doit viser explicitement le support CLT pour l'application recherchée ci-contre.</t>
  </si>
  <si>
    <t>- ACCUEIL -</t>
  </si>
  <si>
    <t>FABRICANT / TITULAIRE / DISTRIBUTEUR</t>
  </si>
  <si>
    <t>Validité</t>
  </si>
  <si>
    <t>GUTEX Holzfaserplattenwerk H. Henselmann GmbH &amp; Co. KG</t>
  </si>
  <si>
    <t>20/22-500_V1</t>
  </si>
  <si>
    <t>https://evaluation.cstb.fr/fr/avis-technique/detail/20-22-500_V1/</t>
  </si>
  <si>
    <t>Pavacell - Application en combles</t>
  </si>
  <si>
    <t>SOPREMA SAS</t>
  </si>
  <si>
    <t>20/23-518_V1</t>
  </si>
  <si>
    <t>https://evaluation.cstb.fr/fr/avis-technique/detail/20-23-518_V1/</t>
  </si>
  <si>
    <t>Métisse RT - Coton Pro P/R pour application en mur</t>
  </si>
  <si>
    <t>LE RELAIS METISSE</t>
  </si>
  <si>
    <t>20/16-392_V2</t>
  </si>
  <si>
    <t>10/08/2030</t>
  </si>
  <si>
    <t>20/16-392_V1</t>
  </si>
  <si>
    <t>Dispositions générales: 
C e procédé n'est pas destiné à rester apparent ;
Le procédé permet de satisfaire les exigences en vigueur. Il aura lieu de :
 S'assurer auprès du maître d'ouvrage de la conformité des installations électriques,
 Vérifier la conformité des dispositions relatives aux distances de sécurité entre le conduit et l'élément combustible le plus proche conformément à la norme NF DTU 24.1 et à l'e -cahier du C STB 3816 de juillet 2020, pour les foyers ouverts ou fermés les dispositions de la norme NF DTU 24.2 P1.
La conception de l'ouvrage intégrant le procédé doit respecter les exigences de la réglementation sécurité incendie relative aux bâtiments d'habitation, relevant du code de travail et aux ERP.
 Dans le cas particulier des ÉRP (Établissement Recevant du Public), se reporter au guide d 'emploi des isolants au « Guide des isolants combustibles dans les ERP » - article AM8, notamment pour le recoupement de l'isolant.
 Dans le cas de l'habitat se reporter au guide technique « Guide de l'isolation par l'intérieur des bâtiments d'habitation du point de vue des risques en cas d'incendie et de l'isolation par l'intérieur des bâtiments d'habitation du point de vue des risques en cas d'incendie ».
Le produit « Métisse RT – C oton Pro P/R » possède une classe D, s2-d0 pour la réaction au feu. Les parements intérieurs doivent répondre aux critères « Guide de l'isolation par l'intérieur des bâtiments d'habitation du point de vue des risques en cas d'incendie » (2016) et être posés conformément aux DTU et Avis Techniques en vigueur.
Le produit ne doit être en aucun cas exposé à une source de chaleur intense (soudure, flamme, étincelle). 
Canalisations électriques
L'applicateur doit s'assurer que les canalisations électriques posées dans les vides de construction sont placées sous conduit non-propagateur de la flamme (P).
Se référer à la norme NF C 15 100 (Installations à basse tension et équipements).
Éléments dégageant de la chaleur
L'isolant ne doit jamais être mis au contact direct des dispositifs d'éclairage encastrés ou d'autre élément dégageant de la chaleur.</t>
  </si>
  <si>
    <t>PAVATEXTIL P/R application en mur</t>
  </si>
  <si>
    <t>20/16-392_V2-E1</t>
  </si>
  <si>
    <t>20/16-392_V1-E1</t>
  </si>
  <si>
    <t>https://evaluation.cstb.fr/fr/avis-technique/detail/20-16-392_V2-E1/</t>
  </si>
  <si>
    <t>20/20-468_V3</t>
  </si>
  <si>
    <t>https://evaluation.cstb.fr/fr/avis-technique/detail/20-20-468_V3/</t>
  </si>
  <si>
    <t>Métisse RT - Coton Pro P/R pour application en toiture</t>
  </si>
  <si>
    <t>20/16-393_V1</t>
  </si>
  <si>
    <t>https://evaluation.cstb.fr/fr/avis-technique/detail/20-16-393_V1/</t>
  </si>
  <si>
    <r>
      <rPr>
        <i/>
        <sz val="9"/>
        <rFont val="Calibri"/>
        <family val="2"/>
      </rPr>
      <t>Dispositions générales</t>
    </r>
    <r>
      <rPr>
        <sz val="9"/>
        <rFont val="Calibri"/>
        <family val="2"/>
      </rPr>
      <t xml:space="preserve">
Ce produit n'est pas destiné à rester apparent.
Il y a lieu, pour l'entreprise de pose, de :
 S'assurer auprès du Maître d'Ouvrage de la conformité des installations électriques avant la pose de l'isolant ;
 Vérifier la conformité des dispositions relatives aux distances de sécurité entre les conduits de fumée et les éléments combustibles les plus proches conformément à la norme NF DTU 24.1 et à l'e-cahier du CSTB 3816 de juillet 2020.
Pour les foyers ouverts ou fermés les dispositions de la norme NF DTU 24.2 P1 s'appliquent.
La conception de l'ouvrage intégrant le procédé doit respecter les exigences de la réglementation sécurité incendie relative aux bâtiments d'habitation, relevant du code de travail et aux ERP.
Le produit est NPD pour la réaction au feu du produit. De ce fait, en absence de justification, la présence d'un espace ou d'une lame d'air entre l'isolant et le parement est interdite dans les ERP.
Le produit ne doit être en aucun cas exposé à une source de chaleur intense (soudure, flamme, étincelle).
Canalisations électriques
L'applicateur doit s'assurer que les canalisations électriques posées dans les vides de construction sont placées sous conduit non-propagateur de la flamme (P).
Se référer à la norme NF C 15 100 (Installations à basse tension et équipements).
Éléments dégageant de la chaleur
L'isolant ne doit jamais être mis au contact direct des dispositifs d'éclairage encastrés ou d'autre élément dégageant de la chaleur.</t>
    </r>
  </si>
  <si>
    <t>https://evaluation.cstb.fr/fr/avis-technique/detail/20-16-392_V2/</t>
  </si>
  <si>
    <t>TERLIAN MUR CONFORT 4S et 4S+</t>
  </si>
  <si>
    <t>Terre + Chanvre</t>
  </si>
  <si>
    <t>POINT P SAS</t>
  </si>
  <si>
    <t>3221_v1</t>
  </si>
  <si>
    <t>FAVORABLE</t>
  </si>
  <si>
    <t>https://evaluation.cstb.fr/fr/appreciation-technique-expertise-atex/detail/3221-v1/</t>
  </si>
  <si>
    <t>L'Avis technique n°20/16-392_V2 annule et remplace l' Avis technique n° 20/16-392_V1
Sur liste verte de la C2p à la date du référencement</t>
  </si>
  <si>
    <t>L'Avis technique n°20/16-392_V2-E1 annule et remplace l' Avis technique n° 20/16-392_V1-E1</t>
  </si>
  <si>
    <t>L'Avis technique n°20/20-468_V3 annule et remplace l' Avis technique n° 20/20-468_V2</t>
  </si>
  <si>
    <t>L'Avis technique n°20/19-439_V3-E1 annule et remplace l' Avis technique n° 20/19-439_V2_E1</t>
  </si>
  <si>
    <t>Le Document d'Application Technique (DTA) n°20/19-432_V3 annule et remplace le Document d'Application Technique (DTA) n° 20/19-432_V2</t>
  </si>
  <si>
    <t>Ce procédé n’est pas destiné à rester apparent.
Le procédé permet de satisfaire les exigences en vigueur. En particulier, il y a lieu pour l’entreprise de pose de :
 S’assurer auprès du Maitre d’Ouvrage de la conformité des installations électriques avant la pose de l’isolant,
 Respecter les prescriptions prévues au Dossier Technique et dans le NF DTU 24.1 sur la distance minimale vis-à-vis des conduits de fumée.
La conception de l’ouvrage intégrant le procédé doit respecter les exigences de la réglementation incendie relative aux bâtiments d’habitation, relevant du code du travail et aux ERP.
Le produit Grey Snow - IGLOO France – Watt Less – Ouatipi – Cellulo’Pro est NPD. De ce fait, dans le cas des ERP, le procédé ne peut pas être mis en oeuvre en présence d'une lame d'air entre l'isolant et le parement intérieur.</t>
  </si>
  <si>
    <t>Dispositions générales: 
C e procédé n'est pas destiné à rester apparent ;
Le procédé permet de satisfaire les exigences en vigueur. Il aura lieu de :
 S'assurer auprès du maître d'ouvrage de la conformité des installations électriques,
 Vérifier la conformité des dispositions relatives aux distances de sécurité entre le conduit et l'élément combustible le plus proche conformément à la norme NF DTU 24.1 et à l'e -cahier du C STB 3816 de juillet 2020, pour les foyers ouverts ou fermés les dispositions de la norme NF DTU 24.2 P1.
La conception de l'ouvrage intégrant le procédé doit respecter les exigences de la réglementation sécurité incendie relative aux bâtiments d'habitation, relevant du code de travail et aux ERP.
 Dans le cas particulier des ÉRP (Établissement Recevant du Public), se reporter au guide d 'emploi des isolants au « Guide des isolants combustibles dans les ERP » - article AM8, notamment pour le recoupement de l'isolant.
 Dans le cas de l'habitat se reporter au guide technique « Guide de l'isolation par l'intérieur des bâtiments d'habitation du point de vue des risques en cas d'incendie et de l'isolation par l'intérieur des bâtiments d'habitation du point de vue des risques en cas d'incendie ».
Le produit « Métisse RT – Coton Pro P/R » possède une classe D, s2-d0 pour la réaction au feu. Les parements intérieurs doivent répondre aux critères « Guide de l'isolation par l'intérieur des bâtiments d'habitation du point de vue des risques en cas d'incendie » (2016) et être posés conformément aux DTU et Avis Techniques en vigueur.
Le produit ne doit être en aucun cas exposé à une source de chaleur intense (soudure, flamme, étincelle). 
Canalisations électriques
L'applicateur doit s'assurer que les canalisations électriques posées dans les vides de construction sont placées sous conduit non-propagateur de la flamme (P).
Se référer à la norme NF C 15 100 (Installations à basse tension et équipements).
Éléments dégageant de la chaleur
L'isolant ne doit jamais être mis au contact direct des dispositifs d'éclairage encastrés ou d'autre élément dégageant de la chaleur.</t>
  </si>
  <si>
    <t>Dispositions générales: 
C e produit n'est pas destiné à rester apparent.
Il y a lieu pour l'entreprise de pose de :
 S'assurer auprès du Maître d'Ouvrage de la conformité des installations électriques avant la pose de l'isolant ;
 Vérifier la conformité des dispositions relatives aux distances de sécurité entre les conduits de fumée et les éléments combustibles les plus proches conformément à la norme NF DTU 24.1 et à l'e-cahier du C STB 3816 de juillet 2020. Pour les foyers ouverts ou fermés les dispositions de la norme NF DTU 24.2 P1 s'appliquent. La conception de l'ouvrage intégrant le procédé doit respecter les exigences de la réglementation sécurité incendie relative aux bâtiments d'habitation, relevant du code de travail et aux ERP et suivre :
 Le « Guide des isolants combustibles dans les ERP » - article AM8 ;
 Le « Guide de l'isolation par l'intérieur des bâtiments d'habitation du point de vue des risques en cas d'incendie ».
Le produit « Métisse RT – Coton Pro P/R » possède une Euroclasse D-s2, d0 pour la réaction au feu.
Le produit ne doit être en aucun cas exposé à une source de chaleur intense (soudure, flamme, étincelle).
Conduits de fumée
La norme NF DTU 24.1 et l'e-cahier du CSTB 3816 prévoient des dispositions relatives à la sécurité incendie qui dépend de la nature du conduit de fumée, de sa classe de température et de la résistance thermique de la paroi du conduit. Il convient de respecter en tous points ces dispositions.
Canalisations électriques
L'applicateur doit s'assurer que les canalisations électriques posées dans les vides de construction sont placées sous conduit non-propagateur de la flamme (P).
Se référer à la norme NF C 15 100 (Installations à basse tension et équipements).
Éléments dégageant de la chaleur
 Spots encastrés et sources ponctuelles de chaleur : la présence de spots encastrés peut induire un risque d'échauffement local non maîtrisé. Il convient de respecter les dispositions prévues au Dossier Technique en matière de protection de ces spots,
 En rénovation les DPM prévoient à qui incombe la responsabilité de la dépose des éventuels spots présents et la remise en état du plancher support. Il convient de reboucher les trous et remettre en état le support une fois les spots enlevés.</t>
  </si>
  <si>
    <t>Ce procédé n’est pas destiné à rester apparent.
Le procédé permet de satisfaire les exigences en vigueur. En particulier, il y a lieu pour l’entreprise de pose de :
 S’assurer auprès du Maitre d’Ouvrage de la conformité des installations électriques avant la pose de l’isolant ;
 Respecter les prescriptions prévues au Dossier Technique et dans la norme NF DTU 24.1 sur la distance minimale vis-à-vis des conduits de fumée.
La conception de l’ouvrage intégrant le procédé doit respecter les exigences de la réglementation incendie relative aux bâtiments d’habitation, relevant du code du travail et aux ERP.
Le produit Therméo ouate de cellulose, ThermaCell, SopraCell est NPD. De ce fait, dans le cas des ERP, le procédé ne peut pas être mis en oeuvre en présence d'une lame d'air entre l'isolant et le parement intérieur.</t>
  </si>
  <si>
    <t>Ce procédé n’est pas destiné à rester apparent.
Le procédé permet de satisfaire les exigences en vigueur. En particulier, il y a lieu pour l’entreprise de pose de :
 S’assurer auprès du Maitre d’Ouvrage de la conformité des installations électriques avant la pose de l’isolant ;
 Respecter les prescriptions prévues au Dossier Technique et dans la norme NF DTU 24.1 sur la distance minimale vis-à-vis des conduits de fumée.
La conception de l’ouvrage intégrant le procédé doit respecter les exigences de la réglementation incendie relative aux bâtiments d’habitation, relevant du code du travail et aux ERP.
Le produit PAVAFLOC, PAVACELL, VALOCELL, DOUCELL est NPD. De ce fait, dans le cas des ERP, le procédé ne peut pas être mis en oeuvre en présence d'une lame d'air entre l'isolant et le parement intérieur.</t>
  </si>
  <si>
    <r>
      <t xml:space="preserve">Ce procédé n’est pas destiné à rester apparent.
Le procédé permet de satisfaire les exigences en vigueur. Il y a lieu de vérifier la conformité :
 Des installations électriques ;
 Des dispositions relatives aux distances de sécurité vis-à-vis des conduits de fumée conformément au NF DTU 24.1 et à l’e-cahier du CSTB 3816 de juillet 2020.
La conception de l’ouvrage intégrant le procédé doit respecter les exigences de la réglementation sécurité incendie relative aux bâtiments d’habitation, relevant du code de travail et aux ERP.
</t>
    </r>
    <r>
      <rPr>
        <b/>
        <sz val="9"/>
        <color rgb="FFFF0000"/>
        <rFont val="Calibri"/>
        <family val="2"/>
      </rPr>
      <t>Dans le cas particulier des ÉRP (Établissement Recevant du Public), se reporter au guide d’emploi des isolants combustibles dans les ÉRP (annexe à l’arrêté publié au J.O. du 28 juillet 2007), notamment pour le recoupement de l’isolant.</t>
    </r>
    <r>
      <rPr>
        <sz val="9"/>
        <rFont val="Calibri"/>
        <family val="2"/>
      </rPr>
      <t xml:space="preserve">
</t>
    </r>
    <r>
      <rPr>
        <b/>
        <sz val="9"/>
        <color rgb="FFFF0000"/>
        <rFont val="Calibri"/>
        <family val="2"/>
      </rPr>
      <t>Dans le cas de l’habitat se reporter au Guide technique « Guide de l’isolation par l’intérieur des bâtiments d’habitation du point de vue des risques en cas d’incendie » de janvier 2016.</t>
    </r>
    <r>
      <rPr>
        <sz val="9"/>
        <rFont val="Calibri"/>
        <family val="2"/>
      </rPr>
      <t xml:space="preserve">
Les produits « PAVAFLEX® CONFORT » et « PAVAFLEX® CONFORT 36 » ont une Euroclasse E</t>
    </r>
  </si>
  <si>
    <r>
      <t xml:space="preserve">Ce procédé n’est pas destiné à rester apparent.
Le procédé permet de satisfaire les exigences en vigueur. Il y a lieu de vérifier la conformité :
 Des installations électriques,
 Des dispositions relatives aux distances de sécurité vis-à-vis des conduits de fumée de fumée conformément au NF DTU 24.1 et à l’e-Cahier du CSTB 3816 de juillet 2020.
</t>
    </r>
    <r>
      <rPr>
        <b/>
        <sz val="9"/>
        <color rgb="FFFF0000"/>
        <rFont val="Calibri"/>
        <family val="2"/>
      </rPr>
      <t>La conception de l’ouvrage intégrant le procédé doit respecter les exigences de la réglementation sécurité incendie relative aux bâtiments d’habitation, relevant du</t>
    </r>
    <r>
      <rPr>
        <b/>
        <sz val="9"/>
        <color rgb="FF7030A0"/>
        <rFont val="Calibri"/>
        <family val="2"/>
      </rPr>
      <t xml:space="preserve"> code de travail</t>
    </r>
    <r>
      <rPr>
        <b/>
        <sz val="9"/>
        <color rgb="FFFF0000"/>
        <rFont val="Calibri"/>
        <family val="2"/>
      </rPr>
      <t xml:space="preserve"> et aux ERP.</t>
    </r>
    <r>
      <rPr>
        <sz val="9"/>
        <rFont val="Calibri"/>
        <family val="2"/>
      </rPr>
      <t xml:space="preserve">
Les produits STEICOflex F 036 et STEICOflex 038 ont une Euroclasse E.
Le produit ne doit être en aucun cas exposé à une source de chaleur intense (soudure, flamme, étincelle).
Canalisations électriques
L'applicateur doit s'assurer que les canalisations électriques posées dans les vides de construction sont placées sous conduit non-propagateur de la flamme (P).
Se référer à la norme NF C 15 100 (Installations à basse tension et équipements).
Éléments dégageant de la chaleur
L'isolant ne doit jamais être mis au contact direct des dispositifs d'éclairage encastrés ou d'autre élément dégageant de la chaleur.</t>
    </r>
  </si>
  <si>
    <t>Ce procédé n'est pas destiné à rester apparent.
Le procédé permet de satisfaire les exigences en vigueur. Il y a lieu pour l'entreprise de pose de :
 S'assurer auprès du Maître d'Ouvrage de la conformité des installations électriques avant la pose de l'isolant ;
 Vérifier la conformité des dispositions relatives aux distances de sécurité entre le conduit et l'élément combustible le plus proche conformément à la norme NF DTU 24.1 et à l'e-cahier du C STB 3816 de juillet 2020, et pour les foyers ouverts ou fermés les dispositions de la norme NF DTU 24.2 P1.
La conception de l'ouvrage intégrant le procédé doit respecter les exigences de la réglementation sécurité incendie relative aux bâtiments d'habitation, relevant du code de travail et aux ERP.
Dans le cas particulier des ÉRP (Établissement Recevant du Public), se reporter au guide d'emploi des isolants combustibles dans les ÉRP, notamment pour le recoupement de l'isolant.
Dans le cas de l'habitat se reporter au Guide technique « Guide de l'isolation par l'intérieur des bâtiments d'habitation du point de vue des risques en cas d'incendie ».
Le produit « GUTEX Thermoflex FR » présente une Euroclasse E pour la réaction au feu.
Le produit ne doit être en aucun cas exposé à une source de chaleur intense (soudure, flamme, étincelle).
Canalisations électriques
L'applicateur doit s'assurer que les canalisations électriques posées dans les vides de construction sont placées sous conduit non-propagateur de la flamme (P).
Se référer à la norme NF C 15 100 (Installations à basse tension et équipements).
Éléments dégageant de la chaleur
L'isolant ne doit jamais être mis au contact direct des dispositifs d'éclairage encastrés ou d'autre élément dégageant de la chaleur.</t>
  </si>
  <si>
    <t>-&gt; Veuillez saisir une typologie de parement extérieur pour que la recherche s'effectue.</t>
  </si>
  <si>
    <t>Lambda min</t>
  </si>
  <si>
    <t>Lambda max</t>
  </si>
  <si>
    <t>Epaisseur min</t>
  </si>
  <si>
    <t>Epassuer max</t>
  </si>
  <si>
    <t>Classement de réaction au feu</t>
  </si>
  <si>
    <t>Pouvoir calorifique</t>
  </si>
  <si>
    <t>Température de pyrolyse</t>
  </si>
  <si>
    <t>ACERMI</t>
  </si>
  <si>
    <t>17/127/1193</t>
  </si>
  <si>
    <t>Masse volumique</t>
  </si>
  <si>
    <t>50 (-10; +15)</t>
  </si>
  <si>
    <t>14/179/918</t>
  </si>
  <si>
    <t>D-s2,d0</t>
  </si>
  <si>
    <t>20 (± 10%)</t>
  </si>
  <si>
    <t xml:space="preserve"> 20/134/1455</t>
  </si>
  <si>
    <t>55 ou 50</t>
  </si>
  <si>
    <t>14/130/962</t>
  </si>
  <si>
    <t>30 (± 2,5%)</t>
  </si>
  <si>
    <t>17/006/1259</t>
  </si>
  <si>
    <t xml:space="preserve"> 12/D/151 /779</t>
  </si>
  <si>
    <t>12/D/157/784/17</t>
  </si>
  <si>
    <t>24 à 26 (Soufflage)
50 à 60 (Insufflation)
35 à 45 (Projection humide)</t>
  </si>
  <si>
    <t>23 à 25 (Soufflage)
48 à 58 (Insufflation)
35 à 45 (Projection humide)</t>
  </si>
  <si>
    <t>100 (Soufflage)
45 (Insufflation)
30 (Projection humide)</t>
  </si>
  <si>
    <t>580 (Soufflage)
450 (Insufflation)
200 (Projection humide)</t>
  </si>
  <si>
    <t>100 (Soufflage)
80 (Insufflation)
30 (Projection humide)</t>
  </si>
  <si>
    <t>580 (Soufflage)
400 (Insufflation)
200 (Projection humide)</t>
  </si>
  <si>
    <t>55 (Insufflation)</t>
  </si>
  <si>
    <t>450 (Insufflation)</t>
  </si>
  <si>
    <t>41 à 57 (Insufflation)</t>
  </si>
  <si>
    <t xml:space="preserve"> 16/D/207/1158</t>
  </si>
  <si>
    <t xml:space="preserve"> 16/D/213/1147</t>
  </si>
  <si>
    <t>12,5 (±2,5)</t>
  </si>
  <si>
    <t>13/D/116/884/9</t>
  </si>
  <si>
    <t xml:space="preserve">16/D/152/1171 </t>
  </si>
  <si>
    <t>0,039 (Soufflage)
0,041 (Insufflation)
0,041 (Projection humide)</t>
  </si>
  <si>
    <t>0,042 (Soufflage)
0,044 (Insufflation)
0,043 (Projection humide)</t>
  </si>
  <si>
    <t>115 (Soufflage)
80 (Insufflation)
30 (Projection humide)</t>
  </si>
  <si>
    <t>575 (Soufflage)
400 (Insufflation)
200 (Projection humide)</t>
  </si>
  <si>
    <t>30 à 40 (Soufflage)
50 à 65 (Insufflation)
50 à 65 (Projection humide)</t>
  </si>
  <si>
    <t>0,04 (Soufflage)
0,042 (Insufflation)
0,042 (Projection humide)</t>
  </si>
  <si>
    <t>25 à 35 (Soufflage)
50 à 65 (Insufflation)
35 à 45 (Projection humide)</t>
  </si>
  <si>
    <t>95 (Soufflage)
80 (Insufflation)
30 (Projection humide)</t>
  </si>
  <si>
    <t>435 (Soufflage)
400 (Insufflation)
200 (Projection humide)</t>
  </si>
  <si>
    <t xml:space="preserve"> 18/D/141/1269</t>
  </si>
  <si>
    <t>0,039 (Soufflage)
0,042 (Insufflation)
0,041 (Projection humide)</t>
  </si>
  <si>
    <t>100 (Soufflage)
50 (Insufflation)
30 (Projection humide)</t>
  </si>
  <si>
    <t>590 (Soufflage)
450 (Insufflation)
200 (Projection humide)</t>
  </si>
  <si>
    <t>23 à 35 (Soufflage)
50 à 60 (Insufflation)
40 à 50 (Projection humide)</t>
  </si>
  <si>
    <t>90 à 107</t>
  </si>
  <si>
    <t>1558 (J/kg.K)</t>
  </si>
  <si>
    <t>METISSE FLOCON - COTON PRO OUATE -
Soufflage sur plancher de combles</t>
  </si>
  <si>
    <t>20/16-385_V2</t>
  </si>
  <si>
    <t>https://evaluation.cstb.fr/fr/avis-technique/detail/20-16-385_V2/</t>
  </si>
  <si>
    <t>20/14-329_V3</t>
  </si>
  <si>
    <t>L'Avis technique n°20/14-329_V3 annule et remplace l' Avis technique n° 20/14-329_V2
Sur liste verte de la C2p à la date du référencement</t>
  </si>
  <si>
    <t>https://evaluation.cstb.fr/fr/avis-technique/detail/20-14-329_V3/</t>
  </si>
  <si>
    <t>C e procédé n'est pas destiné à rester apparent côté chaud
Le procédé permet de satisfaire les exigences en vigueur. En particulier, il y a lieu pour l'entreprise de pose de :
 S'assurer auprès du Maitre d'Ouvrage de la conformité des installations électriques avant la pose de l'isolant,
Vérifier la conformité des dispositions relativ es aux distances de sécurité entre les conduits de fumée et les éléments combustibles les plus proches conformément à la norme NF DTU 24.1 et à l'e -cahier du C STB 3816 de juillet 2020. Pour les foyers ouverts ou fermés les dispositions de la norme NF DTU 24.2 P1 s'appliquent.
La conception de l'ouvrage intégrant le procédé doit respecter les exigences de la réglementation sécurité incendie relative aux bâtiments d'habitation, relevant du code de travail et aux ERP.
Le produit « Métisse FLOCON – COTON PRO OUATE » possède une Euroclasse D-S2-d0 pour la réaction au feu.
Le produit ne doit être en aucun cas exposé à une source de chaleur intense (soudure, flamme, étincelle)
Conduits de fumée
La norme NF DTU 24.1 et l'e-cahier du C STB 3816 prévoient des dispositions relatives à la sécurité incendie qui dépend de la nature du conduit de fumée, de sa classe de température et de la résistance thermique de la paroi du conduit. Il convient de respecter en tous points ces dispositions.
Canalisations électriques
L'applicateur doit s'assurer que les canalisations électriques posées dans les vides de construction sont placées sous conduit non-propagateur de la flamme (P). 
Se référer à la norme NF C 15 100 (Installations à basse tension et équipements).
Éléments dégageant de la chaleur
 Spots encastrés et sources ponctuelles de chaleur : la présence de spots encastrés peut induire un risque d'échauffement local non maîtrisé. Il convient de respecter les dispositions prévues au Dossier Technique en matière de protection de ces spots ;
 En rénovation les DPM prévoient à qui incombe la responsabilité de la dépose des éventuels spots présents et la remise en état du plancher support. Il convient de reboucher les trous et remettre en état le support une fois les spots enlevés.</t>
  </si>
  <si>
    <t>Le référencement représentant la base de données du module de recherche est basé sur les données jugées comme différenciantes selon les domaines d'emploi et informations générales des référentiels techniques :
       - du corpus des DTUs ;
       - du corpus des  Recommandations Professionnelles RAGE ;</t>
  </si>
  <si>
    <t>Il est également laissé aux industriels la possibilité de faire référencer leurs procédés avec la démarche de référencement mise en place via un formulaire en ligne. Certaines demandes de référencement ont d'ailleurs déjà été faites et sont en cours d'analyse.
Pour toute demande de renseignements ou de référencement il est possible de s'adresser à l'adresse e-mail ci-dessous.</t>
  </si>
  <si>
    <r>
      <t xml:space="preserve">Le module de recherche va permettre de prendre en considération jusqu'à six critères principaux pour définir le domaine d'emploi du procédé d'isolation biosourcée sur support bois :
- L'application visée du procédé (dite APPLICATION) avec pour certaines applications le choix du type de parement extérieur
- Le type de bâtiment visé avec la définition de sa famille (Logement Habitation) ou de la hauteur du plancher bas du dernier niveau (ERP/CDT) (dit BATIMENT)
- Le climat visé (dit CLIMAT)
- La classification du local visé en fonction de son hygrométrie (dite HYGROMETRIE)
- Le classement du local visé en fonction de l'exposition à l'humidité des parois (dit CLASSEMENT)
- Les locaux climatisés ou rafraichis (dite CLIMATISATION)
Si l'utilisateur souhaite prendre en compte un critère dans le module de recherche, il devra cocher la case du critère considéré en cliquant dessus:
        Nb : Le message "cocher la case paramètre recherché pour afficher la cellule de recherche, si souhaité" disparaît alors.
Si au contraire, l'utilisateur souhaite retirer un critère du module de recherche, il suffit de décocher la case.
        Nb : Le message "cocher la case paramètre recherché pour afficher la cellule de recherche, si souhaité" réapparaît alors.
</t>
    </r>
    <r>
      <rPr>
        <b/>
        <i/>
        <sz val="11"/>
        <color theme="1"/>
        <rFont val="Calibri"/>
        <family val="2"/>
        <scheme val="minor"/>
      </rPr>
      <t xml:space="preserve">       A titre d'exemple, la figure ci-dessous présente le module de recherche avec les critères "APPLICATION" et "BÂTIMENT" cochés.</t>
    </r>
  </si>
  <si>
    <r>
      <t xml:space="preserve">Une fois les critères de recherche définis, le critère de tri et l'ordre souhaité doivent être définis.
a / Pour le critère de tri, sélectionner la case verte à côté de la cellule "TRIER LES RESULTATS PAR : " et procéder au choix avec la liste déroulante.
Les choix possibles pour ce tri sont : 
 - Aspect /  - Type de procédé /  - Nom commercial du procédé /  - Fabricant
 - Type de document de référence /  - Avis limite au / validité
b / Pour l'ordre, sélectionner la case verte à côté de la cellule "ORDRE : " et procéder au choix avec la liste déroulante.
Les choix possibles pour ce tri sont : 
 - Croissant (Trier de A à Z)
 - Décroissant (Trier de A à Z)
</t>
    </r>
    <r>
      <rPr>
        <b/>
        <i/>
        <sz val="11"/>
        <color theme="1"/>
        <rFont val="Calibri"/>
        <family val="2"/>
        <scheme val="minor"/>
      </rPr>
      <t>A titre d'exemple, la Figure ci-dessous présente un exemple avec un tri sur le nom commercial du procédé et par ordre croissant.</t>
    </r>
  </si>
  <si>
    <r>
      <t>NOTES :
• Le présent document est établi sur la base d'informations générales des référentiels techniques publiques ou non à date. Ce document informatif est donc construit et communiqué de bonne foi. Il ne peut en rien se substituer à une étude approfondie de la part des acteurs contractuellement responsables. Il ne peut donc engager ni la responsabilité du CODIFAB, ni celle de France Bois Forêt, ni celle de FRANCE BOIS 2024, ni celle d'INGENECO Technologies ;</t>
    </r>
    <r>
      <rPr>
        <sz val="12"/>
        <color theme="1"/>
        <rFont val="Calibri"/>
        <family val="2"/>
        <scheme val="minor"/>
      </rPr>
      <t xml:space="preserve">
• Les informations données sont issues de simplifications, aussi elles ne permettent pas de se dispenser de prendre connaissance du référentiel technique en question ;
</t>
    </r>
    <r>
      <rPr>
        <b/>
        <sz val="12"/>
        <color rgb="FFFF0000"/>
        <rFont val="Calibri"/>
        <family val="2"/>
        <scheme val="minor"/>
      </rPr>
      <t>• L'extrait du domaine d'emploi retenu dans la présentation n'intègre pas toutes les limitations notamment celles liées au respect de la réglementation de sécurité incendie ;</t>
    </r>
    <r>
      <rPr>
        <sz val="12"/>
        <color theme="1"/>
        <rFont val="Calibri"/>
        <family val="2"/>
        <scheme val="minor"/>
      </rPr>
      <t xml:space="preserve">
• L'indication TC/TNC donnée dans le domaine d'emploi visé est donnée en guise d'information, pour que la reconnaissance en TC soit a priori valable, il est nécessaire que l'ensemble du référentiel technique soit respecté.</t>
    </r>
    <r>
      <rPr>
        <b/>
        <sz val="12"/>
        <color theme="1"/>
        <rFont val="Calibri"/>
        <family val="2"/>
        <scheme val="minor"/>
      </rPr>
      <t xml:space="preserve">
</t>
    </r>
    <r>
      <rPr>
        <b/>
        <sz val="12"/>
        <color rgb="FFFF0000"/>
        <rFont val="Calibri"/>
        <family val="2"/>
        <scheme val="minor"/>
      </rPr>
      <t xml:space="preserve">• Les procédés d'enduit appliqués sur un isolant biosourcé sont référencés dans le module de recherche des procédés de façade, ils ne sont ainsi pas pas référencés dans le présent module.
</t>
    </r>
    <r>
      <rPr>
        <sz val="12"/>
        <rFont val="Calibri"/>
        <family val="2"/>
        <scheme val="minor"/>
      </rPr>
      <t>• Pour toute demande de renseignements ou de référencement il est possible de s'adresser à l'adresse e-mail ci-dessous.</t>
    </r>
  </si>
  <si>
    <t>-&gt; cocher la case paramètre de recherches pour afficher la cellule de recherche, si souhaité</t>
  </si>
  <si>
    <t>-&gt; Cocher la case paramètre de recherches pour afficher la cellule de recherche, si souhaité</t>
  </si>
  <si>
    <t>Exécution d'ouvrages en bétons de chanvre: Mur en béton de chanvre, isolation de sol en béton de chanvre, isolation de toiture en béton de chanvre, enduits en mortier de chanvre</t>
  </si>
  <si>
    <t>CLASSEMENT MAXIMAL DU LOCAL CONFORMEMENT AU DTU 20.1 P3</t>
  </si>
  <si>
    <t>fibres de textiles issus de recyclage</t>
  </si>
  <si>
    <t>Ainsi, les résultats de la recherche sont affichés dans l'ordre choisi avec le critère de tri voulu de la manière suivante :
- Le nombre de procédés éligibles au critère de recherche est affiché 
- Les détails des référentiels techniques éligibles sont également présentés avec : 
                 * La synthèse du procédé 
                 * Le référentiel technique associé au procédé
                 * Un extrait du domaine d'emploi du procédé
                 * Le lien URL du procédé 
A titre d'exemple, la figure ci-dessous présente le résultat de la recherche avec les six critères définis précédemment. 
Pour rappel :
       - APPLICATION : Application en enveloppe verticale (ITI) entre montants de murs conforme au NF DTU 31.2
       - BÂTIMENT : Logement_Habitation de 2ème Famille 
       - CLIMAT : Montagne
       - HYGROMETRIE : Moyenne
       - CLASSEMENT : EB+ Locaux Collectifs
       - CLIMATISATION : Rafraichis
Le nombre de procédés répondant à l'ensemble de ces critères est de 1.</t>
  </si>
  <si>
    <t>Système d'étanchiété à l'air</t>
  </si>
  <si>
    <t>Saint Gobain Isover</t>
  </si>
  <si>
    <t>SO</t>
  </si>
  <si>
    <t>20/14-318_V2</t>
  </si>
  <si>
    <t>/</t>
  </si>
  <si>
    <t>https://evaluation.cstb.fr/fr/avis-technique/detail/20-14-318_V2/</t>
  </si>
  <si>
    <t>VARIO ® KM D UPLEX UV</t>
  </si>
  <si>
    <t>VARIO ® XTRA / VARIO® XTRA FAST</t>
  </si>
  <si>
    <t>STOPVAP / STOPVAP FAST</t>
  </si>
  <si>
    <t>STOPVAP 90</t>
  </si>
  <si>
    <t>Membrane hygro-régulante</t>
  </si>
  <si>
    <t>Membrane pare-vapeur</t>
  </si>
  <si>
    <t>Essai de développement fongique</t>
  </si>
  <si>
    <t>HR85 e-cahier 3713_V2</t>
  </si>
  <si>
    <t>HR85 e-cahier 3713_V3</t>
  </si>
  <si>
    <t>HR95 e-cahier 3713_V2</t>
  </si>
  <si>
    <t>HR95 e-cahier 3713_V3</t>
  </si>
  <si>
    <t>https://evaluation.cstb.fr/fr/avis-technique/detail/20-13-299_V3/</t>
  </si>
  <si>
    <t>https://evaluation.cstb.fr/fr/avis-technique/detail/20-15-361_V4/</t>
  </si>
  <si>
    <t>Pare-vapeur</t>
  </si>
  <si>
    <t>20/19-432_V4</t>
  </si>
  <si>
    <t>31/12030</t>
  </si>
  <si>
    <t>https://evaluation.cstb.fr/fr/avis-technique/detail/20-19-432_V4/</t>
  </si>
  <si>
    <t>PAREMENT EXTERIEUR VENTILE (CLT)</t>
  </si>
  <si>
    <t>PAREMENT EXTERIEUR ENDUIT DE TYPE ETICS (CLT)</t>
  </si>
  <si>
    <t>PAREMENT EXTERIEUR VENTILE (COB)</t>
  </si>
  <si>
    <t>PAREMENT EXTERIEUR ENDUIT DE TYPE ETICS (COB)</t>
  </si>
  <si>
    <t>PAREMENT EXTERIEUR VENTILE (FOB)</t>
  </si>
  <si>
    <t>PAREMENT EXTERIEUR ENDUIT DE TYPE ETICS (FOB)</t>
  </si>
  <si>
    <t>PAROI SUPPORT BOIS VISEE</t>
  </si>
  <si>
    <t>NON "INDIRECTEMENT"</t>
  </si>
  <si>
    <t xml:space="preserve"> - Extension de l’Avis Technique 20/16-374_V2</t>
  </si>
  <si>
    <t xml:space="preserve"> - La limite d'emploi donnée en locaux rafraichis est induite par celle donnée dans le référentiel du support.</t>
  </si>
  <si>
    <t xml:space="preserve">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t>
  </si>
  <si>
    <t xml:space="preserve"> - Pour un emploi en isolation de rampant, le domaine d'emploi du référentiel technique dudit procédé est donné  sans limite de hauteur. Cependant, le domaine d'emploi du référentiel technique de la charpente et de la couverture peuvent limiter la hauteur du domaine d'emploi.</t>
  </si>
  <si>
    <t xml:space="preserve"> - Pour un emploi en plancher intermédiaire, seuls les planchers intermédiaires d’un même logement entre deux niveaux normalement chauffés sont visés.</t>
  </si>
  <si>
    <t>CLIMATISE (INDIRECTEMENT)</t>
  </si>
  <si>
    <t xml:space="preserve"> - Emploi limité à des bâtiments dont la hauteur du plancher bas du dernier niveau est inférieure ou égale à 8m.
 - La limite d'emploi donnée en locaux rafraichis est induite par celle donnée dans le référentiel du support.</t>
  </si>
  <si>
    <t xml:space="preserve"> - Emploi limité en R+2
 - La limite d'emploi donnée pour la classe d'hygrométrie des locaux est induite par celle donnée dans le référentiel du support.
 - La limite d'emploi donnée en locaux rafraichis est induite par celle donnée dans le référentiel du support.</t>
  </si>
  <si>
    <t xml:space="preserve">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 Des dispositions particulières peuvent être nécessaires pour atteindre le domaine d'emploi indiqué ci-contre. Se référer au AT/DTA du procédé d'isolation pour connaître les dispositions particulières de mise en œuvre et éventuelles limites de domaines d'emploi complémentaires.</t>
  </si>
  <si>
    <t xml:space="preserve"> - Le domaine d'emploi est valable pour les procédés d'isolation sous AT/DTA visant le domaine d'emploi recherché et la pose avec une membrane hygro-régulante sous AT/DTA. 
 - Des dispositions particulières peuvent être nécessaires pour atteindre le domaine d'emploi indiqué ci-contre. Se référer audit AT/DTA du système d'étanchéité à l'air pour connaître les dispositions particulières de mise en œuvre et éventuelles limites de domaines d'emploi complémentaires.</t>
  </si>
  <si>
    <t xml:space="preserve"> - Le domaine d'emploi est valable pour les procédés d'isolation sous AT/DTA visant le domaine d'emploi recherché et la pose avec une membrane pare-vapeur sous AT/DTA. 
 - Des dispositions particulières peuvent être nécessaires pour atteindre le domaine d'emploi indiqué ci-contre. Se référer audit AT/DTA du système d'étanchéité à l'air pour connaître les dispositions particulières de mise en œuvre et éventuelles limites de domaines d'emploi complémentaires.</t>
  </si>
  <si>
    <t xml:space="preserve"> - Les bâtiments à ossatures porteuses métalliques ne sont pas visés.</t>
  </si>
  <si>
    <t xml:space="preserve"> - Les bâtiments à ossatures porteuses métalliques ne sont pas visés. 
 - La limite d'emploi donnée en locaux rafraichis est induite par celle donnée dans le référentiel du support.</t>
  </si>
  <si>
    <t xml:space="preserve"> - Les bâtiments à ossatures porteuses métalliques ne sont pas visés.
 - La limite d'emploi donnée en locaux rafraichis est induite par celle donnée dans le référentiel du support.</t>
  </si>
  <si>
    <t xml:space="preserve"> - Les bâtiments à ossature porteuse métallique ne sont pas visés. 
 - La limite d'emploi donnée en locaux rafraichis est induite par celle donnée dans le référentiel du support.</t>
  </si>
  <si>
    <t xml:space="preserve"> - Les bâtiments à ossature porteuse métallique ne sont pas visés. </t>
  </si>
  <si>
    <r>
      <t xml:space="preserve"> </t>
    </r>
    <r>
      <rPr>
        <sz val="9"/>
        <rFont val="Calibri"/>
        <family val="2"/>
      </rPr>
      <t>- Extension de l’Avis Technique 20/17-401_V4</t>
    </r>
    <r>
      <rPr>
        <b/>
        <sz val="9"/>
        <color rgb="FFFF0000"/>
        <rFont val="Calibri"/>
        <family val="2"/>
      </rPr>
      <t xml:space="preserve">
 - Les bâtiments à ossature porteuse métallique ne sont pas visés. </t>
    </r>
  </si>
  <si>
    <r>
      <rPr>
        <sz val="9"/>
        <rFont val="Calibri"/>
        <family val="2"/>
      </rPr>
      <t xml:space="preserve"> - Extension de l’Avis Technique 20/17-401_V4</t>
    </r>
    <r>
      <rPr>
        <b/>
        <sz val="9"/>
        <color rgb="FFFF0000"/>
        <rFont val="Calibri"/>
        <family val="2"/>
      </rPr>
      <t xml:space="preserve">
 - Les bâtiments à ossature porteuse métallique ne sont pas visés. </t>
    </r>
  </si>
  <si>
    <r>
      <t xml:space="preserve"> - Extenstion de l'Avis Technique n°20/19-439_V3
</t>
    </r>
    <r>
      <rPr>
        <b/>
        <sz val="9"/>
        <color rgb="FFFF0000"/>
        <rFont val="Calibri"/>
        <family val="2"/>
      </rPr>
      <t xml:space="preserve"> - Les bâtiments à ossature porteuse métallique ne sont pas visés. </t>
    </r>
  </si>
  <si>
    <r>
      <t xml:space="preserve"> - Le procédé ISONAT FLEX inclue 2 isolants, « ISONAT FLEX 40 » et « FLEX 55 plus H ».
</t>
    </r>
    <r>
      <rPr>
        <b/>
        <sz val="9"/>
        <color rgb="FFFF0000"/>
        <rFont val="Calibri"/>
        <family val="2"/>
      </rPr>
      <t xml:space="preserve"> - Les bâtiments à ossature porteuse métallique ne sont pas visés. 
 - La limite d'emploi donnée en locaux rafraichis est induite par celle donnée dans le référentiel du support.</t>
    </r>
  </si>
  <si>
    <r>
      <t xml:space="preserve"> - Le procédé PAVAFLEX inclue 2 isolants, « PAVAFLEX® CONFORT » et « PAVAFLEX® CONFORT 36 »
</t>
    </r>
    <r>
      <rPr>
        <b/>
        <sz val="9"/>
        <color rgb="FFFF0000"/>
        <rFont val="Calibri"/>
        <family val="2"/>
      </rPr>
      <t xml:space="preserve"> - Les bâtiments à ossature porteuse métallique ne sont pas visés. </t>
    </r>
  </si>
  <si>
    <r>
      <rPr>
        <sz val="9"/>
        <rFont val="Calibri"/>
        <family val="2"/>
      </rPr>
      <t xml:space="preserve"> - Extenstion de l'Avis Technique n°20/19-440_V2</t>
    </r>
    <r>
      <rPr>
        <b/>
        <sz val="9"/>
        <color rgb="FFFF0000"/>
        <rFont val="Calibri"/>
        <family val="2"/>
      </rPr>
      <t xml:space="preserve">
 - Les bâtiments à ossature porteuse métallique ne sont pas visés. 
 - La limite d'emploi donnée en locaux rafraichis est induite par celle donnée dans le référentiel du support.</t>
    </r>
  </si>
  <si>
    <r>
      <t xml:space="preserve"> - Le procédé PAVAFLEX inclue 2 isolants, « PAVAFLEX® CONFORT » et « PAVAFLEX® CONFORT 36 »</t>
    </r>
    <r>
      <rPr>
        <b/>
        <sz val="9"/>
        <color rgb="FFFF0000"/>
        <rFont val="Calibri"/>
        <family val="2"/>
      </rPr>
      <t xml:space="preserve">
 - La limite d'emploi donnée en locaux rafraichis est induite par celle donnée dans le référentiel du support.</t>
    </r>
  </si>
  <si>
    <t>31/12/20230</t>
  </si>
  <si>
    <t>20/19-431_V2</t>
  </si>
  <si>
    <t xml:space="preserve"> - L'emploi en locaux classés EB+privatifs doit être réalisé conformément aux dispositions particulières dudit procédé.</t>
  </si>
  <si>
    <t>Ajout</t>
  </si>
  <si>
    <t>AT 20/14-318_V2 VARIO / VARIO XTRA et STOPVAP / STOPVAP 90</t>
  </si>
  <si>
    <t>DTA 20/19-432_V3 ISONAT FLEX par DTA 20/19-432_V4 ISONAT FLEX</t>
  </si>
  <si>
    <t>DTA 20/19-431_V2 ISONAT FLEX par DTA 20/19-431_V1 ISONAT FLEX</t>
  </si>
  <si>
    <t>https://evaluation.cstb.fr/fr/avis-technique/detail/20-19-431_V2/</t>
  </si>
  <si>
    <t>AT 20/14-329_V2 Biofib’ Trio par AT 20/14-329_V3</t>
  </si>
  <si>
    <t>ATEx de cas a 3221_v1 TERLIAN MUR CONFORT 4S et 4S+</t>
  </si>
  <si>
    <t>AT 20/22-500_V1 GUTEX Thermoflex FR - Application en murs</t>
  </si>
  <si>
    <t>AT 20/20-468_V2 STEICOflex par AT 20/20-468_V3</t>
  </si>
  <si>
    <t>AT 20/16-392_V1-E1 PAVATEXTIL P/R application en mur par AT 20/16-392_V2-E1</t>
  </si>
  <si>
    <t>AT 20/16-392_V1 Métisse RT - Coton Pro P/R pour application en mur par AT 20/16-392_V2</t>
  </si>
  <si>
    <t>AT 20/23-518_V1 Pavacell - Application en combles</t>
  </si>
  <si>
    <t>AT 20/16-393 Métisse RT - Coton Pro P/R pour application en toiture par AT 20/16-393_V1</t>
  </si>
  <si>
    <t>AT 20/13-289_V3 par AT 20/13-289_V4 Isocell F, Trendisol F, Dobry-Ekovilla F, France Cellulose F</t>
  </si>
  <si>
    <t>AT 20/13-299_V2 par AT 20/13-299_V3 Grey Snow - IGLOO France – Watt Less – Ouatipi – Cellulo’Pro</t>
  </si>
  <si>
    <t>AT 20/14-329_V1 par AT 20/14-329_V2 Biofib’ Trio</t>
  </si>
  <si>
    <t>ATE 20/15-343_V1 par AT 20/15-343_V2 SYBOIS MUR</t>
  </si>
  <si>
    <t>AT 20/15-361_V3 par AT 20/15-361_V4 iQ3, iQ3 CELLULOSE, CELLULOSE iQ3</t>
  </si>
  <si>
    <t>AT 20/15-361_V3-E1 par AT 20/15-361_V4-E1 ISOLANT ÉCOLOGIQUE SEMI, DOLCEA, CELLIPURE, DOMOSANIX, CELLECO</t>
  </si>
  <si>
    <t>AT 20/16-392_V1 Métisse RT – Coton Pro P/R</t>
  </si>
  <si>
    <t>AT 20/16-392_V1.1 Métisse RT – Coton Pro P/R</t>
  </si>
  <si>
    <t>AT 20/16-393 Métisse RT – Coton Pro P/R</t>
  </si>
  <si>
    <t>AT 20/16-393*01Mod Métisse RT – Coton Pro P/R</t>
  </si>
  <si>
    <t>AT 20/17-403_V2 Isofloc LF</t>
  </si>
  <si>
    <t>AT 20/17-403_V2-E1 CelluBOR FR</t>
  </si>
  <si>
    <t>AT 20/17-404_V2 par AT 20/17-404_V3 NOVIDEM</t>
  </si>
  <si>
    <t>AT 20/18-411_V2 par AT 20/18-411_V3 Cellaouate</t>
  </si>
  <si>
    <t>AT 20/19-432_V2 par AT 20/19-432_V3 ISONAT FLEX</t>
  </si>
  <si>
    <t>AT 20/19-439_V3-E1 par AT 20/19-439_V3.1 COTONWOOL FLEX 25</t>
  </si>
  <si>
    <t>AT 20/19-440_V2-E1 par AT 20/19-440_V2.1 COTONWOOL FLEX 25</t>
  </si>
  <si>
    <t xml:space="preserve">AT 20/20-456_V2 par AT 20/20-456_V3 Thermofloc F </t>
  </si>
  <si>
    <t>AT 20/20-467_V1 par AT 20/20-467_V2 Pavaflex</t>
  </si>
  <si>
    <t>AT 20/21/487_V2-E1 par AT 20/21-487_V2-E1 KNAUF THERMASOFT NATURA</t>
  </si>
  <si>
    <t>AT 20/16-385_V1 METISSE FLOCON - COTON PRO OUATE - Soufflage sur plancher de combles par AT 20/16-385_V2</t>
  </si>
  <si>
    <t>Version du e-cahier</t>
  </si>
  <si>
    <t>Scénario (HR)</t>
  </si>
  <si>
    <t>Résultats</t>
  </si>
  <si>
    <t>V3</t>
  </si>
  <si>
    <t>Résistant au développement fongique
(Classe 0 ou Classe 1)</t>
  </si>
  <si>
    <t>V2</t>
  </si>
  <si>
    <t>Résistant aux moisissures</t>
  </si>
  <si>
    <t>Résistant au développement fongique</t>
  </si>
  <si>
    <t>Résistant</t>
  </si>
  <si>
    <t>Résistant au développement fongique (Classe 0)</t>
  </si>
  <si>
    <t>NC</t>
  </si>
  <si>
    <t>85 (A priori)</t>
  </si>
  <si>
    <t>Résistant au développement fongique (Classe 1a)</t>
  </si>
  <si>
    <t>Résistant au développement fongique (Classe 0 ou Classe 1)</t>
  </si>
  <si>
    <t xml:space="preserve">'Résistant au développement fongique </t>
  </si>
  <si>
    <t>Membrane spécifique</t>
  </si>
  <si>
    <t>non</t>
  </si>
  <si>
    <t xml:space="preserve">TERLIAN MUR PREFA BOIS </t>
  </si>
  <si>
    <t>3277_v1</t>
  </si>
  <si>
    <t>https://evaluation.cstb.fr/fr/appreciation-technique-expertise-atex/detail/3277-v1/</t>
  </si>
  <si>
    <t xml:space="preserve"> - Le mélange ainsi que la mise en œuvre du remplissage sont réalisés hors site selon une formulation prédéfinie, exclusivement à partir d’un lot de terre préalablement qualifié par BULBAT, avec le liant et les fibres végétales visés.
 - Façade à ossature bois non porteuse (FOB) filante appuyée en pied uniquement, relevant du NF DTU 31.4 et n’excédant pas R+1</t>
  </si>
  <si>
    <t xml:space="preserve"> - Le mélange (au godet malaxeur) ainsi que la projection sont réalisés sur site selon une formulation prédéfinie, exclusivement à partir d’un lot de terre préalablement qualifié par POINT P, avec le liant et les fibres végétales visés. 
 - Façade à ossature bois non porteuse (FOB) filante appuyée en pied uniquement, relevant du NF DTU 31.4 et n’excédant pas R+1</t>
  </si>
  <si>
    <t>20/19-441_V2-E1</t>
  </si>
  <si>
    <t>GUTEX Thermoflex FR</t>
  </si>
  <si>
    <t>GUTEX Thermoflex</t>
  </si>
  <si>
    <t>20/23-516_V1</t>
  </si>
  <si>
    <t>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t>
  </si>
  <si>
    <t>Extension de l’Avis Technique 20/15-361_V4</t>
  </si>
  <si>
    <t>https://evaluation.cstb.fr/fr/avis-technique/detail/20-23-516_V1/</t>
  </si>
  <si>
    <t>C e procédé n'est pas destiné à rester apparent.
Il y a lieu pour l'entreprise de pose de :
 S'assurer auprès du Maître d'Ouvrage de la conformité des installations électriques avant la pose de l'isolant ;
 Vérifier la conformité des dispositions relatives aux distances de sécurité entre les conduits de fumée et les éléments combustibles les plus proches conformément à la norme NF DTU 24.1 et à l'e-cahier du CSTB 3816 de juillet 2020.
Pour les foyers ouverts ou fermés les dispositions de la norme NF DTU 24.2 P1 s'appliquent.
La conception de l'ouvrage intégrant le procédé doit respecter les exigences de la réglementation sécurité incendie relative aux bâtiments d'habitation, relevant du code de travail et a ux ERP.
Dans le cas particulier des ÉRP (Établissement Recevant du Public), se reporter au guide d'emploi des isolants combustibles dans les ÉRP, notamment pour le recoupement de l'isolant.
Dans le cas de l'habitat se reporter au Guide technique « Guide de l'isolation par l'intérieur des bâtiments d'habitation du point de vue des risques en cas d'incendie ».
Le produit « GUTEX Thermoflex FR » présente une Euroclasse E.
Le produit ne doit être en aucun cas exposé à une source de chaleur intense (soudure, fla mme, étincelle).
Conduits de fumée
La norme NF DTU 24.1 et l'e-cahier du CSTB 3816 prévoient des dispositions relatives çà la sécurité incendie qui dépend de la nature du conduit de fumée, de sa classe de température et de la résistance thermique de la paroi du conduit. Il convient de respecter en tous points ces dispositions.
Canalisations électriques
L'applicateur doit s'assurer que les canalisations électriques posées dans les vides de construction sont placées sous conduit non-propagateur de la flamme (P). Se référer à la norme NF C 15-100 (Installations en basse tension et équipements).
Eléments dégageant de la chaleur
L'isolant ne doit jamais être mis au contact direct des dispositifs d'éclairage encastrés ou d'autre élément dégageant de la chaleur.
 Spots encastrés et sources ponctuelles de chaleur : la présence de spots encastrés peut induire un risque d'échauffement local non maitrisé. Il convient de respecter les dispositions prévues au Dossier Technique en matière de protection de ces spots.
 En rénovation les DPM prévoient à qui incombe la responsabilité de la dépose des éventuels spots présents et la remise en état du plancher support. Il convient de reboucher les trous et remettre en état le support une fois les spots enlevés.</t>
  </si>
  <si>
    <t>FDES</t>
  </si>
  <si>
    <t>https://www.base-inies.fr/iniesV4/dist/consultation.html?id=34093</t>
  </si>
  <si>
    <t>https://www.base-inies.fr/iniesV4/dist/consultation.html?id=28738</t>
  </si>
  <si>
    <t>https://www.base-inies.fr/iniesV4/dist/consultation.html?id=32512</t>
  </si>
  <si>
    <t>https://www.base-inies.fr/iniesV4/dist/consultation.html?id=32950</t>
  </si>
  <si>
    <t>https://www.base-inies.fr/iniesV4/dist/consultation.html?id=33305
https://www.base-inies.fr/iniesV4/dist/consultation.html?id=33306</t>
  </si>
  <si>
    <t>https://www.base-inies.fr/iniesV4/dist/consultation.html?id=33250
https://www.base-inies.fr/iniesV4/dist/consultation.html?id=33249</t>
  </si>
  <si>
    <t>https://www.base-inies.fr/iniesV4/dist/consultation.html?id=30647
https://www.base-inies.fr/iniesV4/dist/consultation.html?id=30641</t>
  </si>
  <si>
    <t>https://www.base-inies.fr/iniesV4/dist/consultation.html?id=30646
https://www.base-inies.fr/iniesV4/dist/consultation.html?id=30640</t>
  </si>
  <si>
    <t>https://www.base-inies.fr/iniesV4/dist/consultation.html?id=30645
https://www.base-inies.fr/iniesV4/dist/consultation.html?id=30639</t>
  </si>
  <si>
    <t>https://www.base-inies.fr/iniesV4/dist/consultation.html?id=32420</t>
  </si>
  <si>
    <t>https://www.base-inies.fr/iniesV4/dist/consultation.html?id=33579</t>
  </si>
  <si>
    <t>https://www.base-inies.fr/iniesV4/dist/consultation.html?id=35672</t>
  </si>
  <si>
    <t>https://www.base-inies.fr/iniesV4/dist/consultation.html?id=34384</t>
  </si>
  <si>
    <t>https://www.base-inies.fr/iniesV4/dist/consultation.html?id=34395</t>
  </si>
  <si>
    <t>IGLOO France S</t>
  </si>
  <si>
    <t>20/17-398_V2-E1</t>
  </si>
  <si>
    <t>STYLE</t>
  </si>
  <si>
    <t>https://evaluation.cstb.fr/fr/avis-technique/detail/20-17-398_V2-E1/</t>
  </si>
  <si>
    <t>20/21-488_V2</t>
  </si>
  <si>
    <t>20/21-488_V2-E1</t>
  </si>
  <si>
    <t>L'Avis technique n°20/21-488_V2-E1 annule et remplace l' Avis technique n° 20/21-488_V1-E1</t>
  </si>
  <si>
    <t>L'Avis technique n°20/21-488_V2 annule et remplace l' Avis technique n° 20/21-488_V1-E1</t>
  </si>
  <si>
    <t>20/21-487_V3</t>
  </si>
  <si>
    <t>20/21-487_V3-E1</t>
  </si>
  <si>
    <t>20/21/487_V2</t>
  </si>
  <si>
    <t>20/21/487_V2-E1</t>
  </si>
  <si>
    <t>L'Avis technique n°20/21-487_V3-E1 annule et remplace l' Avis technique n° 20/21/487_V2-E1</t>
  </si>
  <si>
    <t>L'Avis technique n°20/21-487_V3 annule et remplace l' Avis technique n° 20/21/487_V2</t>
  </si>
  <si>
    <t>https://evaluation.cstb.fr/fr/avis-technique/detail/20-21-487_V3-E1/</t>
  </si>
  <si>
    <t>https://evaluation.cstb.fr/fr/avis-technique/detail/20-21-487_V3/</t>
  </si>
  <si>
    <t>https://evaluation.cstb.fr/fr/avis-technique/detail/20-21-488_V2-E1/</t>
  </si>
  <si>
    <t>https://evaluation.cstb.fr/fr/avis-technique/detail/20-21-488_V2/</t>
  </si>
  <si>
    <t>20/23-514_V1</t>
  </si>
  <si>
    <t>https://evaluation.cstb.fr/fr/avis-technique/detail/20-23-514_V1/</t>
  </si>
  <si>
    <t>Pavacell - Application en mur</t>
  </si>
  <si>
    <t>Ouate de cellulose et textiles recyclés</t>
  </si>
  <si>
    <r>
      <rPr>
        <sz val="9"/>
        <rFont val="Calibri"/>
        <family val="2"/>
      </rPr>
      <t xml:space="preserve"> - Extenstion de l'Avis Technique n°20/21-487_V3</t>
    </r>
    <r>
      <rPr>
        <b/>
        <sz val="9"/>
        <color rgb="FFFF0000"/>
        <rFont val="Calibri"/>
        <family val="2"/>
      </rPr>
      <t xml:space="preserve">
 - Les bâtiments à ossature porteuse métallique ne sont pas visés. 
 - La limite d'emploi donnée en locaux rafraichis est induite par celle donnée dans le référentiel du support.</t>
    </r>
  </si>
  <si>
    <r>
      <t xml:space="preserve"> - Extenstion de l'Avis Technique n°20/21-488_V2
</t>
    </r>
    <r>
      <rPr>
        <b/>
        <sz val="9"/>
        <color rgb="FFFF0000"/>
        <rFont val="Calibri"/>
        <family val="2"/>
      </rPr>
      <t xml:space="preserve"> - Les bâtiments à ossature porteuse métallique ne sont pas visés. 
 - La limite d'emploi donnée en locaux rafraichis est induite par celle donnée dans le référentiel du support.</t>
    </r>
  </si>
  <si>
    <t xml:space="preserve"> - Le procédé PAVACELL inclue 2 isolants, « PAVACELL P » et « PAVACELL dB ».</t>
  </si>
  <si>
    <t xml:space="preserve">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t>
  </si>
  <si>
    <t>Ce produit n'est pas destiné à rester apparent.
Il y a lieu, pour l'entreprise de pose, de :
 S'assurer auprès du Maître d'Ouvrage de la conformité des installations électriques avant la pose de l'isolant ;
 Vérifier la conformité des dispositions relatives aux distances de sécurité entre les conduits de fumée et les éléments combustibles les plus proches conformément à la norme NF DTU 24.1 et à l'e-cahier du CSTB 3816 de juillet 2020.
Pour les foyers ouverts ou fermés les dispositions de la norme NF DTU 24.2 P1 s'appliquent.
La conception de l'ouvrage intégrant le procédé doit respecter les exigences de la réglementation sécurité incendie relative aux bâtiments d'habitation, relevant du code de travail et aux ERP.
Le produit est NPD pour la réaction au feu du produit. De ce fait, en absence de justification, la présence d'un espace ou d'une lame d'air entre l'isolant et le parement est interdite dans les ERP.
Le produit ne doit être en aucun cas exposé à une source de chaleur intense (soudure, flamme, étincelle).
Canalisations électriques
L'applicateur doit s'assurer que les canalisations électrique s posées dans les vides de construction sont placées sous conduit non-propagateur de la flamme (P).
Se référer à la norme NF C 15 100 (Installations à basse tension et équipements).
Éléments dégageant de la chaleur
L'isolant ne doit jamais être mis au contact direct des dispositifs d'éclairage encastrés ou d'autre élément dégageant de la chaleur.</t>
  </si>
  <si>
    <t>Résistant aux moissisures</t>
  </si>
  <si>
    <t>OUI Voir référentiel de la membrane</t>
  </si>
  <si>
    <t>https://evaluation.cstb.fr/fr/avis-technique/detail/20-17-398_V2/</t>
  </si>
  <si>
    <t>CELLAOUATE en rampants de toitures</t>
  </si>
  <si>
    <t>GRAMITHERM application MUR</t>
  </si>
  <si>
    <t>CELLAOUATE SAS</t>
  </si>
  <si>
    <t xml:space="preserve"> - Pour un emploi en isolation de rampant, le domaine d'emploi du référentiel technique dudit procédé est donné sans limite de hauteur. Cependant, le domaine d'emploi du référentiel technique de la charpente et de la couverture peuvent limiter la hauteur du domaine d'emploi.</t>
  </si>
  <si>
    <t xml:space="preserve"> - Les bâtiments de process industriel, agricole, agroalimentaire, frigorifique, à ambiance corrosive et à ossatures porteuses métalliques sont exclus.</t>
  </si>
  <si>
    <t>C e procédé n'est pas destiné à rester apparent.
Le procédé permet de satisfaire les exigences en vigueur. En particulier :
 Le maître d'ouvrage doit faire vérifier par une entreprise qualifiée la conformité des installations électriques avant la pose de l'isolant ;
 L'entreprise de pose doit respecter les prescriptions prévues au Dossier Technique, dans la norme NF DTU 24.1 et dans le Cahier du CSTB 3816 sur la distance minimale vis-à-vis des conduits de fumée.
La conception de l'ouvrage intégrant le procédé doit respecter les exigences de la réglementation incendie relatif aux bâtiments d'habitation, du code du travail et des ERP.
Le produit C ELLAOUATE a une Euroclasse E.
Traitement des éléments dégageant de la chaleur
La ouate de cellulose ne doit pas être en contact direct avec des éléments pouvant dégager de la chaleur tel que les conduits de fumées ou hottes d'aspiration, les bobines, les transformateurs ou les moteurs.
Tous ces éléments devront être coffrés et un écart minimum entre l'élément chaud et la ouate de cellulose devra être respectée conformément aux exigences de la norme NF DTU 24.1 et du Cahier du CSTB 3816 de juillet 2020.
Traitement des dispositifs électriques
Les particularités présentes dans la cavité, telles que les passages d'installations techniques, câblages électriques, tuyauteries, gaines, sont clairement repérées pour ne pas percer à ces endroits.
Les canalisations électriques posées dans les vides de construction sont placées sous conduit non propagateur de flamme (P).
Selon les dispositions de la norme NF C 15-100, il n'est pas permis d'installer dans l'épaisseur de l'isolation à réaliser tout matériel électrique non protégé susceptible de créer une source de chaleur continue (spots, transformateurs). Le cas échéant, des caissons ignifugés sont à créer conformément aux exigences induites par les caractéristiques des appareils.</t>
  </si>
  <si>
    <t>20/23-520_V1</t>
  </si>
  <si>
    <t>GRAMITHERM application comble</t>
  </si>
  <si>
    <t>20/22-510_V1</t>
  </si>
  <si>
    <t>GRAMITHERM EUROPE SA</t>
  </si>
  <si>
    <t>fibres d'herbe et de jute</t>
  </si>
  <si>
    <t>C e procédé n'est pas destiné à rester apparent.
Le procédé permet de satisfaire les exigences en vigueur. Il y a lieu de vérifier la conformité :
 S'assurer que le Maître d'Ouvrage a fait vérifier, par une entreprise qualifiée, la conformité des installations électriques avant la pose de l'isolant ;
 Vérifier la conformité des dispositions relatives aux distances de sécurité entre le conduit et l'élément combustible le plus proche conformément à la norme NF DTU 24.1 et de l'e-cahier du CSTB 3816 de juillet 2020, et pour les foyers ouverts ou fermés les dispositions de la norme NF DTU 24.2 P1.
La conception de l'ouvrage intégrant le procédé doit respecter les exigences de la réglementation sécurité incendie relative aux bâtiments d'habitation, relevant du code de travail et aux ERP.
Le produit « Gramitherm » est de classe E pour la réaction au feu.
Les produits ne doivent, en aucun cas, être exposés à une source de chaleur intense (soudure, flamme, étincelle).
Canalisations électriques
L'applicateur doit s'assurer que les canalisations électriques posées dans les vides de construction sont placées sous conduit non-propagateur de la flamme (P).
Se référer à la norme NF C 15 100 (Installations à basse tension et équipements).
Éléments dégageant de la chaleur
L'isolant ne doit jamais être mis au contact direct des dispositifs d'éclairage encastrés ou d'autre élément dégageant de la chaleur.</t>
  </si>
  <si>
    <t>Oui</t>
  </si>
  <si>
    <t xml:space="preserve"> - Les bâtiments de process industriel, agricoles, agroalimentaires, frigorifiques et à ossature porteuse métallique ne sont pas visés</t>
  </si>
  <si>
    <t>20/22-508_V1</t>
  </si>
  <si>
    <t>C e produit n'est pas destiné à rester apparent.
Le produit permet de satisfaire les exigences en vigueur. En particulier, il y a lieu pour l'entreprise de pose de :
 S'assurer que le Maître d'Ouvrage a fait vérifier, par une entreprise qualifiée, la conformité des installations électriques avant la pose de l'isolant ;
 Vérifier la conformité des dispositions relatives aux distances de sécurité entre le conduit et l'élément combustible le plus proche conformément à la norme NF DTU 24.1 et à l'e-cahier du CSTB 3816 de juillet 2020, et pour les foyers ouverts ou fermés les dispositions de la norme NF DTU 24.2 P1.
La conception de l'ouvrage intégrant le procédé doit respecter les exigences de la réglementation sécurité incendie relative aux bâtiments d'habitation, relevant du code de travail et aux ERP.
Le produit Gramitherm est de classe E pour la réaction au feu.
Le produit ne doit être en aucun cas exposé à une source de chaleur intense (soudure, flamme, étincelle).
Canalisations électriques
L'applicateur doit s'assurer que les canalisations électriques posées dans le s vides de construction sont placées sous conduit non-propagateur de la flamme (P).
Se référer à la norme NF C 15 100 (Installations à basse tension et équipements).
Éléments dégageant de la chaleur
L'isolant ne doit jamais être mis au contact direct des dispositifs d'éclairage encastrés ou d'autre élément dégageant de la chaleur.</t>
  </si>
  <si>
    <t xml:space="preserve">Isolant thermique de parois verticales à base de Paille Hachée ielo </t>
  </si>
  <si>
    <t>Paille hâchée</t>
  </si>
  <si>
    <t>SCIC SA IELO</t>
  </si>
  <si>
    <t>Les bâtiments agroalimentaires, de process industriel, frigorifiques, à ambiances corrosives ne sont pas visés.</t>
  </si>
  <si>
    <t>Le produit paille hachée ielo n’est pas destiné à rester apparent.
Il y a lieu, pour l’entreprise de pose, de :
• S’assurer auprès d’une entreprise qualifiée mandatée par le Maître d’Ouvrage de la conformité des installations électriques avant la pose de l’isolant ;
• Vérifier la conformité des dispositions relatives aux distances de sécurité entre les conduits de fumée et les éléments combustibles les plus proches conformément à la norme NF DTU 24.1 et à l’e-cahier du CSTB 3816 de juillet 2020. Pour les foyers ouverts ou fermés les dispositions de la norme NF DTU 24.2 P1 s’appliquent.
La conception de l’ouvrage intégrant la paille hachée doit respecter les exigences de la réglementation sécurité incendie relative aux bâtiments d’habitation, relevant du code de travail et aux ERP.
Le produit ne doit être en aucun cas exposé à une source de chaleur intense (soudure, flamme, étincelle).
Dans le cas où des exigences réglementaires concernent la propagation du feu par les façades, il convient de se référer au “Guide Bois Construction et propagation du feu par les façades” du Codifab.</t>
  </si>
  <si>
    <t>85 et 95</t>
  </si>
  <si>
    <t>Pas résistante au développement fongique</t>
  </si>
  <si>
    <t>DAGOVRAC</t>
  </si>
  <si>
    <t>DAGOBAIRE</t>
  </si>
  <si>
    <t>N</t>
  </si>
  <si>
    <t>La conception de l’ouvrage intégrant le procédé doit respecter les exigences de la réglementation sécurité incendie relative aux bâtiments d’habitation, aux bâtiments relevant du code du travail et aux ERP.
Notamment, dans le cas où la paroi à isoler présente un conduit de fumées. Il est nécessaire de vérifier la conformité des dispositions relatives aux distances minimales de sécurité entre le conduit et l’élément combustible ainsi que des dispositions relaves aux conduits conformément à la norme NF DTU 24.1 et l’e-cahier du CSTB 3816 en vigueur.
Concernant les spots encastrés, des capots de protection doivent être mis en œuvre sur chacun d’eux avant la réalisation de l’isolation. Les transformateurs associés doivent être couverts par ces mêmes capots ou sortis de la couche d’isolation. Les capots doivent être caractérisés selon le protocole décrit en Annexe 1 du Cahier du CSTB 3693_en vigueur.
La classe de réaction au feu du produit est E.</t>
  </si>
  <si>
    <t>DTA 20/23-520_V1 CELLAOUATE en rampants de toiture</t>
  </si>
  <si>
    <t>ATEx de cas a 3058_v1 DAGOVRAC</t>
  </si>
  <si>
    <t>ATEx de caa a 3219_v1 Paille Hachée IELO</t>
  </si>
  <si>
    <t>DTA 20/22-510_v1 GRAMITHERM application comble</t>
  </si>
  <si>
    <t>DTA 20/22-508_v1 GRAMITHERM application mur</t>
  </si>
  <si>
    <t>ATEx de cas a 3277_v1 TERLIAN MUR PREFA BOIS</t>
  </si>
  <si>
    <t>AT 20/23-514_V1 Pavacell - Application en mur</t>
  </si>
  <si>
    <t>AT 20/17-398_V1-E1 STYLE par AT 20/17-398_V2-E1 STYLE</t>
  </si>
  <si>
    <t>AT 20/21-488_V1 Végétal par AT 20/21-488_V2 Végétal</t>
  </si>
  <si>
    <t>AT 20/21-488_V1-E1 KNAUF THERMASOFT NATURA par AT 20/21-488_V2-E1 KNAUF THERMASOFT NATURA</t>
  </si>
  <si>
    <t>AT 20/21-488_V2 Végétal par AT 20/21-488_V3 Végétal</t>
  </si>
  <si>
    <t>AT 20/21-488_V2-E1 KNAUF THERMASOFT NATURA par AT 20/21-488_V3-E1 KNAUF THERMASOFT NATURA</t>
  </si>
  <si>
    <t>https://evaluation.cstb.fr/fr/avis-technique/detail/20-23-520_V1/</t>
  </si>
  <si>
    <t>https://evaluation.cstb.fr/fr/avis-technique/detail/20-22-510_V1/</t>
  </si>
  <si>
    <t>https://evaluation.cstb.fr/fr/avis-technique/detail/20-22-508_V1/</t>
  </si>
  <si>
    <t>https://evaluation.cstb.fr/fr/appreciation-technique-expertise-atex/detail/3058/</t>
  </si>
  <si>
    <t>3219_v2</t>
  </si>
  <si>
    <t>https://evaluation.cstb.fr/fr/appreciation-technique-expertise-atex/detail/3219-v2/</t>
  </si>
  <si>
    <t>TYPE DE PROCEDE CSTB</t>
  </si>
  <si>
    <t>Isolation thermique de comble en panneau ou rouleau des produits à base de fibres végétales ou animales</t>
  </si>
  <si>
    <t>Isolation thermique de comble en vrac des produits à base de fibres végétales ou animales</t>
  </si>
  <si>
    <t>Isolation thermique de mur en vrac des produits à base de ouate de cellulose</t>
  </si>
  <si>
    <t>Isolation thermique de mur en panneau ou rouleau des produits à base de fibres végétales ou animales</t>
  </si>
  <si>
    <t>3058_v1</t>
  </si>
  <si>
    <t>CAVAC Biomatériaux
(FR)</t>
  </si>
  <si>
    <t>Jetfib'Ouate - Applications par insufflation ou
projection humide en mur</t>
  </si>
  <si>
    <t>20/13-289_V4-E1</t>
  </si>
  <si>
    <t>Isolation thermique de comble en vrac des produits à base de ouate de cellulose</t>
  </si>
  <si>
    <t>Isolation thermique de mur en vrac des produits à base de paille hâchée</t>
  </si>
  <si>
    <t>Date du dernier référencement : 28/06/2024</t>
  </si>
  <si>
    <t>Ecrit du domaine d'emploi pour la fiche d'actualité (Penser à ajouter la mention pour le domaine d'emploi des planchers intermédiaires conformément à l'évaluation technique)</t>
  </si>
  <si>
    <t xml:space="preserve"> - Pour un emploi en plancher intermédiaire, seuls les planchers intermédiaires entre deux locaux chauffés simultanément sont visés.</t>
  </si>
  <si>
    <t>(https://www.proreno.fr/resultats?collection=recommandationsprofessionnelles)</t>
  </si>
  <si>
    <t>(https://www.cstb.fr/bases-donnees/rechercher-un-document)</t>
  </si>
  <si>
    <t xml:space="preserve"> - Les bâtiments à ossatures porteuses métalliques ne sont pas visés. </t>
  </si>
  <si>
    <t>leclubdesindustriels@ingeneco.eu</t>
  </si>
  <si>
    <t>Version 03-1 du 18/07/2024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</si>
</sst>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4" x14ac:knownFonts="1">
    <font>
      <sz val="11"/>
      <color theme="1"/>
      <name val="Calibri"/>
      <family val="2"/>
      <scheme val="minor"/>
    </font>
    <font>
      <sz val="11"/>
      <name val="Calibri"/>
      <family val="2"/>
      <scheme val="minor"/>
    </font>
    <font>
      <b/>
      <sz val="11"/>
      <color theme="1"/>
      <name val="Calibri"/>
      <family val="2"/>
      <scheme val="minor"/>
    </font>
    <font>
      <b/>
      <sz val="11"/>
      <name val="Calibri"/>
      <family val="2"/>
      <scheme val="minor"/>
    </font>
    <font>
      <sz val="11"/>
      <name val="Calibri"/>
      <family val="2"/>
    </font>
    <font>
      <sz val="11"/>
      <name val="Calibri"/>
      <family val="2"/>
      <scheme val="minor"/>
    </font>
    <font>
      <sz val="8"/>
      <name val="Calibri"/>
      <family val="2"/>
      <scheme val="minor"/>
    </font>
    <font>
      <sz val="9"/>
      <name val="Calibri"/>
      <family val="2"/>
    </font>
    <font>
      <sz val="9"/>
      <color theme="1"/>
      <name val="Calibri"/>
      <family val="2"/>
      <scheme val="minor"/>
    </font>
    <font>
      <b/>
      <sz val="9"/>
      <color rgb="FFFF0000"/>
      <name val="Calibri"/>
      <family val="2"/>
    </font>
    <font>
      <vertAlign val="superscript"/>
      <sz val="11"/>
      <name val="Calibri"/>
      <family val="2"/>
    </font>
    <font>
      <b/>
      <sz val="9"/>
      <color rgb="FF7030A0"/>
      <name val="Calibri"/>
      <family val="2"/>
    </font>
    <font>
      <i/>
      <sz val="9"/>
      <name val="Calibri"/>
      <family val="2"/>
    </font>
    <font>
      <i/>
      <u/>
      <sz val="9"/>
      <name val="Calibri"/>
      <family val="2"/>
    </font>
    <font>
      <b/>
      <sz val="11"/>
      <name val="Symbol"/>
      <family val="1"/>
      <charset val="2"/>
    </font>
    <font>
      <sz val="11"/>
      <name val="Calibri"/>
      <family val="2"/>
    </font>
    <font>
      <sz val="11"/>
      <name val="Calibri"/>
      <family val="2"/>
      <scheme val="minor"/>
    </font>
    <font>
      <b/>
      <sz val="9"/>
      <name val="Calibri"/>
      <family val="2"/>
    </font>
    <font>
      <u/>
      <sz val="11"/>
      <color theme="10"/>
      <name val="Calibri"/>
      <family val="2"/>
      <scheme val="minor"/>
    </font>
    <font>
      <u/>
      <sz val="11"/>
      <name val="Calibri"/>
      <family val="2"/>
      <scheme val="minor"/>
    </font>
    <font>
      <u/>
      <sz val="11"/>
      <color theme="1"/>
      <name val="Calibri"/>
      <family val="2"/>
      <scheme val="minor"/>
    </font>
    <font>
      <b/>
      <sz val="11"/>
      <color theme="0"/>
      <name val="Calibri"/>
      <family val="2"/>
      <scheme val="minor"/>
    </font>
    <font>
      <b/>
      <sz val="16"/>
      <color theme="1"/>
      <name val="Calibri"/>
      <family val="2"/>
      <scheme val="minor"/>
    </font>
    <font>
      <b/>
      <sz val="11"/>
      <color rgb="FF000000"/>
      <name val="Calibri"/>
      <family val="2"/>
      <scheme val="minor"/>
    </font>
    <font>
      <sz val="9"/>
      <color theme="1"/>
      <name val="Calibri"/>
      <family val="2"/>
    </font>
    <font>
      <b/>
      <sz val="28"/>
      <color rgb="FFBC9937"/>
      <name val="Calibri"/>
      <family val="2"/>
      <scheme val="minor"/>
    </font>
    <font>
      <b/>
      <i/>
      <sz val="18"/>
      <color theme="0" tint="-0.499984740745262"/>
      <name val="Calibri"/>
      <family val="2"/>
      <scheme val="minor"/>
    </font>
    <font>
      <b/>
      <sz val="12"/>
      <color theme="1"/>
      <name val="Calibri"/>
      <family val="2"/>
      <scheme val="minor"/>
    </font>
    <font>
      <sz val="12"/>
      <color theme="1"/>
      <name val="Calibri"/>
      <family val="2"/>
      <scheme val="minor"/>
    </font>
    <font>
      <b/>
      <i/>
      <sz val="11"/>
      <name val="Calibri"/>
      <family val="2"/>
      <scheme val="minor"/>
    </font>
    <font>
      <b/>
      <sz val="16"/>
      <color rgb="FFFF0000"/>
      <name val="Calibri"/>
      <family val="2"/>
      <scheme val="minor"/>
    </font>
    <font>
      <b/>
      <sz val="18"/>
      <name val="Calibri"/>
      <family val="2"/>
      <scheme val="minor"/>
    </font>
    <font>
      <sz val="11"/>
      <color theme="0"/>
      <name val="Calibri"/>
      <family val="2"/>
      <scheme val="minor"/>
    </font>
    <font>
      <b/>
      <sz val="11"/>
      <color rgb="FFBC9937"/>
      <name val="Calibri"/>
      <family val="2"/>
      <scheme val="minor"/>
    </font>
    <font>
      <b/>
      <sz val="26"/>
      <color rgb="FFBC9937"/>
      <name val="Calibri"/>
      <family val="2"/>
      <scheme val="minor"/>
    </font>
    <font>
      <b/>
      <sz val="16"/>
      <name val="Calibri"/>
      <family val="2"/>
      <scheme val="minor"/>
    </font>
    <font>
      <sz val="16"/>
      <color theme="1"/>
      <name val="Calibri"/>
      <family val="2"/>
      <scheme val="minor"/>
    </font>
    <font>
      <b/>
      <sz val="12"/>
      <color rgb="FFFF0000"/>
      <name val="Calibri"/>
      <family val="2"/>
      <scheme val="minor"/>
    </font>
    <font>
      <b/>
      <sz val="12"/>
      <name val="Calibri"/>
      <family val="2"/>
      <scheme val="minor"/>
    </font>
    <font>
      <b/>
      <u/>
      <sz val="11"/>
      <name val="Calibri"/>
      <family val="2"/>
      <scheme val="minor"/>
    </font>
    <font>
      <b/>
      <sz val="11"/>
      <color rgb="FFFF0000"/>
      <name val="Calibri"/>
      <family val="2"/>
      <scheme val="minor"/>
    </font>
    <font>
      <b/>
      <sz val="20"/>
      <color rgb="FFBC9937"/>
      <name val="Calibri"/>
      <family val="2"/>
      <scheme val="minor"/>
    </font>
    <font>
      <b/>
      <u/>
      <sz val="16"/>
      <color theme="1"/>
      <name val="Calibri"/>
      <family val="2"/>
      <scheme val="minor"/>
    </font>
    <font>
      <b/>
      <i/>
      <sz val="11"/>
      <color theme="1"/>
      <name val="Calibri"/>
      <family val="2"/>
      <scheme val="minor"/>
    </font>
    <font>
      <i/>
      <sz val="11"/>
      <color theme="0" tint="-0.499984740745262"/>
      <name val="Calibri"/>
      <family val="2"/>
      <scheme val="minor"/>
    </font>
    <font>
      <sz val="11"/>
      <color theme="0" tint="-0.499984740745262"/>
      <name val="Calibri"/>
      <family val="2"/>
      <scheme val="minor"/>
    </font>
    <font>
      <i/>
      <sz val="11"/>
      <name val="Calibri"/>
      <family val="2"/>
      <scheme val="minor"/>
    </font>
    <font>
      <b/>
      <i/>
      <sz val="14"/>
      <color rgb="FFBC9937"/>
      <name val="Calibri"/>
      <family val="2"/>
      <scheme val="minor"/>
    </font>
    <font>
      <sz val="11"/>
      <color theme="1"/>
      <name val="Sylfaen"/>
      <family val="1"/>
    </font>
    <font>
      <sz val="11"/>
      <color theme="1"/>
      <name val="Calibri"/>
      <family val="2"/>
    </font>
    <font>
      <sz val="12"/>
      <name val="Calibri"/>
      <family val="2"/>
      <scheme val="minor"/>
    </font>
    <font>
      <b/>
      <i/>
      <sz val="18"/>
      <color rgb="FFBC9937"/>
      <name val="Calibri"/>
      <family val="2"/>
      <scheme val="minor"/>
    </font>
    <font>
      <i/>
      <sz val="14"/>
      <name val="Calibri"/>
      <family val="2"/>
      <scheme val="minor"/>
    </font>
    <font>
      <i/>
      <sz val="11"/>
      <color theme="1"/>
      <name val="Calibri"/>
      <family val="2"/>
      <scheme val="minor"/>
    </font>
  </fonts>
  <fills count="13">
    <fill>
      <patternFill patternType="none"/>
    </fill>
    <fill>
      <patternFill patternType="gray125"/>
    </fill>
    <fill>
      <patternFill patternType="solid">
        <fgColor rgb="FFFFFF00"/>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rgb="FFE1C675"/>
        <bgColor indexed="64"/>
      </patternFill>
    </fill>
    <fill>
      <patternFill patternType="solid">
        <fgColor rgb="FFF7EFD9"/>
        <bgColor indexed="64"/>
      </patternFill>
    </fill>
    <fill>
      <patternFill patternType="solid">
        <fgColor rgb="FF7030A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4"/>
        <bgColor indexed="64"/>
      </patternFill>
    </fill>
    <fill>
      <patternFill patternType="solid">
        <fgColor rgb="FFFF0000"/>
        <bgColor indexed="64"/>
      </patternFill>
    </fill>
  </fills>
  <borders count="37">
    <border>
      <left/>
      <right/>
      <top/>
      <bottom/>
      <diagonal/>
    </border>
    <border>
      <left style="medium">
        <color indexed="64"/>
      </left>
      <right/>
      <top/>
      <bottom/>
      <diagonal/>
    </border>
    <border>
      <left style="thin">
        <color indexed="64"/>
      </left>
      <right style="thin">
        <color indexed="64"/>
      </right>
      <top style="thin">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auto="1"/>
      </right>
      <top style="medium">
        <color indexed="64"/>
      </top>
      <bottom style="thin">
        <color auto="1"/>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auto="1"/>
      </left>
      <right style="thin">
        <color auto="1"/>
      </right>
      <top/>
      <bottom/>
      <diagonal/>
    </border>
    <border>
      <left/>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s>
  <cellStyleXfs count="2">
    <xf numFmtId="0" fontId="0" fillId="0" borderId="0"/>
    <xf numFmtId="0" fontId="18" fillId="0" borderId="0" applyNumberFormat="0" applyFill="0" applyBorder="0" applyAlignment="0" applyProtection="0"/>
  </cellStyleXfs>
  <cellXfs count="290">
    <xf numFmtId="0" fontId="0" fillId="0" borderId="0" xfId="0"/>
    <xf numFmtId="0" fontId="0" fillId="0" borderId="0" xfId="0" applyAlignment="1">
      <alignment horizontal="center" vertical="center"/>
    </xf>
    <xf numFmtId="0" fontId="0" fillId="3" borderId="0" xfId="0" applyFill="1" applyAlignment="1">
      <alignment horizontal="center" vertical="center" wrapText="1"/>
    </xf>
    <xf numFmtId="0" fontId="0" fillId="0" borderId="0" xfId="0"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horizontal="left" vertical="top" wrapText="1"/>
    </xf>
    <xf numFmtId="0" fontId="0" fillId="0" borderId="0" xfId="0" applyAlignment="1">
      <alignment vertical="center" wrapText="1"/>
    </xf>
    <xf numFmtId="0" fontId="1" fillId="0" borderId="0" xfId="0" applyFont="1" applyAlignment="1">
      <alignment horizontal="left" vertical="center" wrapText="1" indent="1"/>
    </xf>
    <xf numFmtId="0" fontId="0" fillId="0" borderId="0" xfId="0" applyAlignment="1">
      <alignment vertical="top" wrapText="1"/>
    </xf>
    <xf numFmtId="0" fontId="22" fillId="5" borderId="0" xfId="0" applyFont="1" applyFill="1" applyAlignment="1">
      <alignment horizontal="center" vertical="center" wrapText="1"/>
    </xf>
    <xf numFmtId="0" fontId="0" fillId="0" borderId="10" xfId="0" applyBorder="1" applyAlignment="1">
      <alignment horizontal="center" vertical="center" wrapText="1"/>
    </xf>
    <xf numFmtId="0" fontId="3" fillId="6" borderId="9" xfId="0" applyFont="1" applyFill="1" applyBorder="1" applyAlignment="1">
      <alignment horizontal="center" vertical="center" wrapText="1"/>
    </xf>
    <xf numFmtId="0" fontId="4" fillId="4" borderId="10" xfId="0" applyFont="1" applyFill="1" applyBorder="1" applyAlignment="1">
      <alignment horizontal="center" vertical="center"/>
    </xf>
    <xf numFmtId="0" fontId="4" fillId="0" borderId="10" xfId="0" applyFont="1" applyBorder="1" applyAlignment="1">
      <alignment horizontal="center" vertical="center"/>
    </xf>
    <xf numFmtId="0" fontId="4" fillId="4" borderId="10"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4" fillId="0" borderId="10" xfId="0" applyFont="1" applyBorder="1" applyAlignment="1">
      <alignment horizontal="center" vertical="center" wrapText="1"/>
    </xf>
    <xf numFmtId="0" fontId="0" fillId="0" borderId="0" xfId="0" applyAlignment="1">
      <alignment wrapText="1"/>
    </xf>
    <xf numFmtId="0" fontId="21" fillId="7" borderId="10" xfId="0" applyFont="1" applyFill="1" applyBorder="1" applyAlignment="1">
      <alignment horizontal="center" vertical="center" wrapText="1"/>
    </xf>
    <xf numFmtId="0" fontId="0" fillId="0" borderId="10" xfId="0" applyBorder="1" applyAlignment="1">
      <alignment horizontal="center" vertical="center"/>
    </xf>
    <xf numFmtId="0" fontId="1" fillId="0" borderId="10" xfId="0" applyFont="1" applyBorder="1" applyAlignment="1">
      <alignment horizontal="center" vertical="center"/>
    </xf>
    <xf numFmtId="0" fontId="1" fillId="0" borderId="10" xfId="0" applyFont="1" applyBorder="1" applyAlignment="1">
      <alignment vertical="center"/>
    </xf>
    <xf numFmtId="0" fontId="1" fillId="0" borderId="10" xfId="0" applyFont="1" applyBorder="1" applyAlignment="1">
      <alignment vertical="center" wrapText="1"/>
    </xf>
    <xf numFmtId="0" fontId="0" fillId="0" borderId="0" xfId="0" applyAlignment="1">
      <alignment horizontal="center"/>
    </xf>
    <xf numFmtId="0" fontId="0" fillId="0" borderId="0" xfId="0" quotePrefix="1" applyAlignment="1">
      <alignment horizontal="center" vertical="center" wrapText="1"/>
    </xf>
    <xf numFmtId="0" fontId="2" fillId="0" borderId="0" xfId="0" quotePrefix="1" applyFont="1" applyAlignment="1">
      <alignment horizontal="center" vertical="center" wrapText="1"/>
    </xf>
    <xf numFmtId="0" fontId="17" fillId="0" borderId="10" xfId="0" applyFont="1" applyBorder="1" applyAlignment="1">
      <alignment horizontal="center" vertical="center" wrapText="1"/>
    </xf>
    <xf numFmtId="0" fontId="21" fillId="7" borderId="0" xfId="0" applyFont="1" applyFill="1" applyAlignment="1">
      <alignment horizontal="center" vertical="center" wrapText="1"/>
    </xf>
    <xf numFmtId="0" fontId="3" fillId="6" borderId="29" xfId="0" applyFont="1" applyFill="1" applyBorder="1" applyAlignment="1">
      <alignment horizontal="center" vertical="center" wrapText="1"/>
    </xf>
    <xf numFmtId="0" fontId="21" fillId="7" borderId="29" xfId="0" applyFont="1" applyFill="1" applyBorder="1" applyAlignment="1">
      <alignment horizontal="center" vertical="center" wrapText="1"/>
    </xf>
    <xf numFmtId="0" fontId="1" fillId="0" borderId="10"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0" xfId="0" applyFont="1" applyBorder="1" applyAlignment="1">
      <alignment horizontal="left" vertical="center" wrapText="1"/>
    </xf>
    <xf numFmtId="14" fontId="1" fillId="0" borderId="10" xfId="0" applyNumberFormat="1" applyFont="1" applyBorder="1" applyAlignment="1">
      <alignment horizontal="center" vertical="center" wrapText="1"/>
    </xf>
    <xf numFmtId="14" fontId="1" fillId="0" borderId="10" xfId="0" applyNumberFormat="1" applyFont="1" applyBorder="1" applyAlignment="1">
      <alignment horizontal="center" vertical="center"/>
    </xf>
    <xf numFmtId="0" fontId="18" fillId="0" borderId="10" xfId="1" applyBorder="1" applyAlignment="1">
      <alignment horizontal="center" vertical="center" wrapText="1"/>
    </xf>
    <xf numFmtId="0" fontId="0" fillId="8" borderId="10" xfId="0" applyFill="1" applyBorder="1" applyAlignment="1">
      <alignment horizontal="center" vertical="center" wrapText="1"/>
    </xf>
    <xf numFmtId="14" fontId="1" fillId="8" borderId="10" xfId="0" applyNumberFormat="1" applyFont="1" applyFill="1" applyBorder="1" applyAlignment="1">
      <alignment horizontal="center" vertical="center" wrapText="1"/>
    </xf>
    <xf numFmtId="0" fontId="4" fillId="8" borderId="10" xfId="0" applyFont="1" applyFill="1" applyBorder="1" applyAlignment="1">
      <alignment horizontal="center" vertical="center" wrapText="1"/>
    </xf>
    <xf numFmtId="0" fontId="4" fillId="8" borderId="10" xfId="0" applyFont="1" applyFill="1" applyBorder="1" applyAlignment="1">
      <alignment horizontal="center" vertical="center"/>
    </xf>
    <xf numFmtId="0" fontId="1" fillId="0" borderId="10" xfId="0" quotePrefix="1" applyFont="1" applyBorder="1" applyAlignment="1">
      <alignment horizontal="center" vertical="center" wrapText="1"/>
    </xf>
    <xf numFmtId="0" fontId="4" fillId="0" borderId="10" xfId="0" quotePrefix="1" applyFont="1" applyBorder="1" applyAlignment="1">
      <alignment horizontal="center" vertical="center"/>
    </xf>
    <xf numFmtId="14" fontId="4" fillId="0" borderId="10" xfId="0" applyNumberFormat="1" applyFont="1" applyBorder="1" applyAlignment="1">
      <alignment horizontal="center" vertical="center" wrapText="1"/>
    </xf>
    <xf numFmtId="14" fontId="4" fillId="0" borderId="10" xfId="0" quotePrefix="1" applyNumberFormat="1" applyFont="1" applyBorder="1" applyAlignment="1">
      <alignment horizontal="center" vertical="center"/>
    </xf>
    <xf numFmtId="14" fontId="4" fillId="0" borderId="10" xfId="0" applyNumberFormat="1" applyFont="1" applyBorder="1" applyAlignment="1">
      <alignment horizontal="center" vertical="center"/>
    </xf>
    <xf numFmtId="0" fontId="18" fillId="0" borderId="10" xfId="1" applyNumberFormat="1" applyFill="1" applyBorder="1" applyAlignment="1">
      <alignment horizontal="center" vertical="center" wrapText="1"/>
    </xf>
    <xf numFmtId="14" fontId="4" fillId="8" borderId="10" xfId="0" applyNumberFormat="1" applyFont="1" applyFill="1" applyBorder="1" applyAlignment="1">
      <alignment horizontal="center" vertical="center" wrapText="1"/>
    </xf>
    <xf numFmtId="14" fontId="1" fillId="0" borderId="10" xfId="0" quotePrefix="1" applyNumberFormat="1" applyFont="1" applyBorder="1" applyAlignment="1">
      <alignment horizontal="center" vertical="center"/>
    </xf>
    <xf numFmtId="0" fontId="18" fillId="0" borderId="10" xfId="1" applyFill="1" applyBorder="1" applyAlignment="1">
      <alignment horizontal="center" vertical="center" wrapText="1"/>
    </xf>
    <xf numFmtId="0" fontId="18" fillId="8" borderId="10" xfId="1" applyFill="1" applyBorder="1" applyAlignment="1">
      <alignment horizontal="center" vertical="center" wrapText="1"/>
    </xf>
    <xf numFmtId="0" fontId="16" fillId="0" borderId="10" xfId="0" applyFont="1" applyBorder="1" applyAlignment="1">
      <alignment horizontal="center" vertical="center" wrapText="1"/>
    </xf>
    <xf numFmtId="14" fontId="16" fillId="0" borderId="10" xfId="0" applyNumberFormat="1" applyFont="1" applyBorder="1" applyAlignment="1">
      <alignment horizontal="center" vertical="center"/>
    </xf>
    <xf numFmtId="0" fontId="15" fillId="0" borderId="10" xfId="0" applyFont="1" applyBorder="1" applyAlignment="1">
      <alignment horizontal="center" vertical="center"/>
    </xf>
    <xf numFmtId="14" fontId="5" fillId="0" borderId="10" xfId="0" applyNumberFormat="1" applyFont="1" applyBorder="1" applyAlignment="1">
      <alignment horizontal="center" vertical="center"/>
    </xf>
    <xf numFmtId="0" fontId="7" fillId="0" borderId="10" xfId="0" applyFont="1" applyBorder="1" applyAlignment="1">
      <alignment horizontal="left" vertical="top" wrapText="1"/>
    </xf>
    <xf numFmtId="0" fontId="2" fillId="0" borderId="0" xfId="0" applyFont="1" applyAlignment="1">
      <alignment horizontal="center" wrapText="1"/>
    </xf>
    <xf numFmtId="0" fontId="33" fillId="0" borderId="0" xfId="0" applyFont="1" applyAlignment="1">
      <alignment vertical="center" wrapText="1"/>
    </xf>
    <xf numFmtId="0" fontId="34" fillId="0" borderId="0" xfId="0" applyFont="1" applyAlignment="1">
      <alignment horizontal="center" vertical="center" wrapText="1"/>
    </xf>
    <xf numFmtId="0" fontId="35" fillId="0" borderId="0" xfId="0" applyFont="1" applyAlignment="1">
      <alignment horizontal="left" wrapText="1"/>
    </xf>
    <xf numFmtId="0" fontId="36" fillId="0" borderId="0" xfId="0" applyFont="1" applyAlignment="1">
      <alignment horizontal="left" vertical="top" wrapText="1" indent="1"/>
    </xf>
    <xf numFmtId="0" fontId="22" fillId="0" borderId="0" xfId="0" applyFont="1" applyAlignment="1">
      <alignment vertical="top" wrapText="1"/>
    </xf>
    <xf numFmtId="0" fontId="36" fillId="0" borderId="0" xfId="0" applyFont="1" applyAlignment="1">
      <alignment vertical="center" wrapText="1"/>
    </xf>
    <xf numFmtId="0" fontId="36" fillId="0" borderId="0" xfId="0" applyFont="1" applyAlignment="1">
      <alignment vertical="top" wrapText="1"/>
    </xf>
    <xf numFmtId="0" fontId="4" fillId="9" borderId="10" xfId="0" applyFont="1" applyFill="1" applyBorder="1" applyAlignment="1">
      <alignment horizontal="center" vertical="center" wrapText="1"/>
    </xf>
    <xf numFmtId="0" fontId="15" fillId="0" borderId="10" xfId="0" applyFont="1" applyBorder="1" applyAlignment="1">
      <alignment horizontal="center" vertical="center" wrapText="1"/>
    </xf>
    <xf numFmtId="0" fontId="5" fillId="0" borderId="10" xfId="0" applyFont="1" applyBorder="1" applyAlignment="1">
      <alignment horizontal="center" vertical="center" wrapText="1"/>
    </xf>
    <xf numFmtId="0" fontId="1" fillId="0" borderId="0" xfId="0" applyFont="1" applyAlignment="1">
      <alignment vertical="center" wrapText="1"/>
    </xf>
    <xf numFmtId="0" fontId="1" fillId="3" borderId="30" xfId="0" applyFont="1" applyFill="1" applyBorder="1" applyAlignment="1">
      <alignment horizontal="center" vertical="center" wrapText="1"/>
    </xf>
    <xf numFmtId="0" fontId="4" fillId="0" borderId="0" xfId="0" applyFont="1" applyAlignment="1">
      <alignment horizontal="left" vertical="center" wrapText="1"/>
    </xf>
    <xf numFmtId="0" fontId="4" fillId="8" borderId="0" xfId="0" applyFont="1" applyFill="1" applyAlignment="1">
      <alignment horizontal="left" vertical="center" wrapText="1"/>
    </xf>
    <xf numFmtId="0" fontId="27" fillId="0" borderId="0" xfId="0" applyFont="1" applyAlignment="1">
      <alignment horizontal="left" vertical="top" wrapText="1"/>
    </xf>
    <xf numFmtId="0" fontId="22" fillId="0" borderId="0" xfId="0" applyFont="1" applyAlignment="1">
      <alignment horizontal="center" vertical="center" wrapText="1"/>
    </xf>
    <xf numFmtId="0" fontId="29" fillId="6" borderId="6" xfId="0" applyFont="1" applyFill="1" applyBorder="1" applyAlignment="1">
      <alignment horizontal="center" vertical="center" wrapText="1"/>
    </xf>
    <xf numFmtId="0" fontId="29" fillId="6" borderId="15" xfId="0" applyFont="1" applyFill="1" applyBorder="1" applyAlignment="1">
      <alignment horizontal="center" vertical="center" wrapText="1"/>
    </xf>
    <xf numFmtId="14" fontId="0" fillId="0" borderId="0" xfId="0" applyNumberFormat="1" applyAlignment="1">
      <alignment wrapText="1"/>
    </xf>
    <xf numFmtId="0" fontId="2" fillId="0" borderId="15" xfId="0" applyFont="1" applyBorder="1" applyAlignment="1">
      <alignment horizontal="center" vertical="center" wrapText="1"/>
    </xf>
    <xf numFmtId="0" fontId="30" fillId="0" borderId="1" xfId="0" quotePrefix="1" applyFont="1" applyBorder="1" applyAlignment="1">
      <alignment vertical="center"/>
    </xf>
    <xf numFmtId="0" fontId="30" fillId="0" borderId="0" xfId="0" quotePrefix="1" applyFont="1" applyAlignment="1">
      <alignment vertical="center" wrapText="1"/>
    </xf>
    <xf numFmtId="0" fontId="30" fillId="0" borderId="0" xfId="0" applyFont="1" applyAlignment="1">
      <alignment horizontal="center" vertical="center" wrapText="1"/>
    </xf>
    <xf numFmtId="0" fontId="2" fillId="0" borderId="15" xfId="0" applyFont="1" applyBorder="1" applyAlignment="1">
      <alignment vertical="center" wrapText="1"/>
    </xf>
    <xf numFmtId="14" fontId="0" fillId="0" borderId="0" xfId="0" applyNumberFormat="1" applyAlignment="1">
      <alignment horizontal="center" vertical="center" wrapText="1"/>
    </xf>
    <xf numFmtId="0" fontId="27" fillId="0" borderId="15" xfId="0" applyFont="1" applyBorder="1" applyAlignment="1">
      <alignment horizontal="center" vertical="center"/>
    </xf>
    <xf numFmtId="0" fontId="0" fillId="0" borderId="0" xfId="0" applyAlignment="1">
      <alignment horizontal="left" vertical="center" wrapText="1"/>
    </xf>
    <xf numFmtId="0" fontId="3" fillId="6" borderId="6"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28" xfId="0" applyFont="1" applyFill="1" applyBorder="1" applyAlignment="1">
      <alignment horizontal="center" vertical="center" wrapText="1"/>
    </xf>
    <xf numFmtId="14" fontId="0" fillId="0" borderId="0" xfId="0" quotePrefix="1" applyNumberFormat="1" applyAlignment="1">
      <alignment horizontal="center" vertical="center" wrapText="1"/>
    </xf>
    <xf numFmtId="0" fontId="2" fillId="0" borderId="17" xfId="0" applyFont="1" applyBorder="1" applyAlignment="1">
      <alignment horizontal="center" vertical="center" wrapText="1"/>
    </xf>
    <xf numFmtId="0" fontId="27" fillId="0" borderId="0" xfId="0" applyFont="1" applyAlignment="1" applyProtection="1">
      <alignment vertical="center" wrapText="1"/>
      <protection locked="0" hidden="1"/>
    </xf>
    <xf numFmtId="0" fontId="1" fillId="0" borderId="0" xfId="0" applyFont="1" applyAlignment="1">
      <alignment horizontal="left" vertical="center" wrapText="1"/>
    </xf>
    <xf numFmtId="0" fontId="0" fillId="0" borderId="0" xfId="0" applyAlignment="1">
      <alignment vertical="center"/>
    </xf>
    <xf numFmtId="0" fontId="7" fillId="9" borderId="10" xfId="0" applyFont="1" applyFill="1" applyBorder="1" applyAlignment="1">
      <alignment horizontal="center" vertical="center" wrapText="1"/>
    </xf>
    <xf numFmtId="16" fontId="0" fillId="0" borderId="0" xfId="0" applyNumberFormat="1" applyAlignment="1">
      <alignment horizontal="center" vertical="center"/>
    </xf>
    <xf numFmtId="14" fontId="0" fillId="0" borderId="10" xfId="0" applyNumberFormat="1" applyBorder="1" applyAlignment="1">
      <alignment horizontal="center" vertical="center" wrapText="1"/>
    </xf>
    <xf numFmtId="49" fontId="1" fillId="0" borderId="10" xfId="0" applyNumberFormat="1" applyFont="1" applyBorder="1" applyAlignment="1">
      <alignment horizontal="left" vertical="center" wrapText="1"/>
    </xf>
    <xf numFmtId="16" fontId="0" fillId="0" borderId="0" xfId="0" applyNumberFormat="1" applyAlignment="1">
      <alignment vertical="center"/>
    </xf>
    <xf numFmtId="0" fontId="21" fillId="11" borderId="35" xfId="0" applyFont="1" applyFill="1" applyBorder="1" applyAlignment="1">
      <alignment horizontal="center" vertical="center"/>
    </xf>
    <xf numFmtId="0" fontId="21" fillId="11" borderId="35" xfId="0" applyFont="1" applyFill="1" applyBorder="1" applyAlignment="1">
      <alignment horizontal="center" vertical="center" wrapText="1"/>
    </xf>
    <xf numFmtId="0" fontId="0" fillId="0" borderId="0" xfId="0" applyAlignment="1">
      <alignment horizontal="left" vertical="center"/>
    </xf>
    <xf numFmtId="16" fontId="0" fillId="0" borderId="0" xfId="0" applyNumberFormat="1" applyAlignment="1">
      <alignment horizontal="center" vertical="center" wrapText="1"/>
    </xf>
    <xf numFmtId="0" fontId="4" fillId="0" borderId="10" xfId="0" quotePrefix="1" applyFont="1" applyBorder="1" applyAlignment="1">
      <alignment horizontal="center" vertical="center" wrapText="1"/>
    </xf>
    <xf numFmtId="0" fontId="3" fillId="6" borderId="19" xfId="0" applyFont="1" applyFill="1" applyBorder="1" applyAlignment="1">
      <alignment horizontal="center" vertical="center" wrapText="1"/>
    </xf>
    <xf numFmtId="0" fontId="0" fillId="0" borderId="36" xfId="0" applyBorder="1" applyAlignment="1">
      <alignment horizontal="center" vertical="center" wrapText="1"/>
    </xf>
    <xf numFmtId="0" fontId="41" fillId="0" borderId="0" xfId="0" applyFont="1" applyAlignment="1">
      <alignment horizontal="center" vertical="center" wrapText="1"/>
    </xf>
    <xf numFmtId="0" fontId="28" fillId="0" borderId="0" xfId="0" applyFont="1" applyAlignment="1">
      <alignment horizontal="left" vertical="top" wrapText="1" indent="1"/>
    </xf>
    <xf numFmtId="0" fontId="45" fillId="0" borderId="0" xfId="0" applyFont="1" applyAlignment="1">
      <alignment horizontal="center"/>
    </xf>
    <xf numFmtId="0" fontId="21" fillId="7" borderId="10" xfId="0" quotePrefix="1" applyFont="1" applyFill="1" applyBorder="1" applyAlignment="1">
      <alignment horizontal="center" vertical="center" wrapText="1"/>
    </xf>
    <xf numFmtId="0" fontId="36" fillId="0" borderId="0" xfId="0" applyFont="1" applyAlignment="1">
      <alignment horizontal="left" vertical="top" wrapText="1"/>
    </xf>
    <xf numFmtId="0" fontId="47" fillId="0" borderId="0" xfId="0" applyFont="1" applyAlignment="1">
      <alignment horizontal="center" vertical="center" wrapText="1"/>
    </xf>
    <xf numFmtId="0" fontId="0" fillId="0" borderId="0" xfId="0" applyAlignment="1">
      <alignment horizontal="left" vertical="top" wrapText="1" indent="1"/>
    </xf>
    <xf numFmtId="0" fontId="8" fillId="0" borderId="0" xfId="0" applyFont="1" applyAlignment="1">
      <alignment horizontal="left" vertical="center" wrapText="1"/>
    </xf>
    <xf numFmtId="0" fontId="0" fillId="2" borderId="0" xfId="0" applyFill="1" applyAlignment="1">
      <alignment wrapText="1"/>
    </xf>
    <xf numFmtId="0" fontId="0" fillId="2" borderId="0" xfId="0" quotePrefix="1" applyFill="1" applyAlignment="1">
      <alignment horizontal="center" vertical="center" wrapText="1"/>
    </xf>
    <xf numFmtId="0" fontId="27" fillId="0" borderId="0" xfId="0" applyFont="1" applyAlignment="1">
      <alignment vertical="top" wrapText="1"/>
    </xf>
    <xf numFmtId="0" fontId="44" fillId="0" borderId="0" xfId="0" applyFont="1" applyAlignment="1">
      <alignment horizontal="center" vertical="top" wrapText="1"/>
    </xf>
    <xf numFmtId="0" fontId="42" fillId="0" borderId="0" xfId="0" applyFont="1" applyAlignment="1">
      <alignment vertical="top" wrapText="1"/>
    </xf>
    <xf numFmtId="0" fontId="1" fillId="0" borderId="0" xfId="0" applyFont="1" applyAlignment="1">
      <alignment horizontal="left" vertical="top" wrapText="1" indent="1"/>
    </xf>
    <xf numFmtId="0" fontId="1" fillId="0" borderId="0" xfId="0" applyFont="1" applyAlignment="1">
      <alignment horizontal="left" wrapText="1" indent="1"/>
    </xf>
    <xf numFmtId="0" fontId="46" fillId="0" borderId="0" xfId="0" applyFont="1" applyAlignment="1">
      <alignment horizontal="right" wrapText="1" indent="1"/>
    </xf>
    <xf numFmtId="0" fontId="51" fillId="0" borderId="0" xfId="0" quotePrefix="1" applyFont="1" applyAlignment="1">
      <alignment horizontal="center" vertical="center" wrapText="1"/>
    </xf>
    <xf numFmtId="0" fontId="41" fillId="0" borderId="0" xfId="0" quotePrefix="1" applyFont="1" applyAlignment="1">
      <alignment horizontal="center" vertical="center" wrapText="1"/>
    </xf>
    <xf numFmtId="0" fontId="52" fillId="0" borderId="0" xfId="1" applyFont="1" applyAlignment="1" applyProtection="1">
      <alignment horizontal="left" vertical="center" wrapText="1" indent="8"/>
      <protection locked="0"/>
    </xf>
    <xf numFmtId="0" fontId="4" fillId="8" borderId="0" xfId="0" applyFont="1" applyFill="1" applyAlignment="1">
      <alignment horizontal="center" vertical="center" wrapText="1"/>
    </xf>
    <xf numFmtId="0" fontId="24" fillId="4" borderId="10" xfId="0" applyFont="1" applyFill="1" applyBorder="1" applyAlignment="1">
      <alignment horizontal="left" vertical="center" wrapText="1"/>
    </xf>
    <xf numFmtId="0" fontId="7" fillId="4" borderId="10" xfId="0" applyFont="1" applyFill="1" applyBorder="1" applyAlignment="1">
      <alignment horizontal="left" vertical="center" wrapText="1"/>
    </xf>
    <xf numFmtId="0" fontId="4" fillId="0" borderId="0" xfId="0" applyFont="1" applyAlignment="1">
      <alignment horizontal="center" vertical="center" wrapText="1"/>
    </xf>
    <xf numFmtId="0" fontId="4" fillId="8" borderId="34" xfId="0" applyFont="1" applyFill="1" applyBorder="1" applyAlignment="1">
      <alignment horizontal="center" vertical="center"/>
    </xf>
    <xf numFmtId="0" fontId="0" fillId="0" borderId="0" xfId="0" applyAlignment="1">
      <alignment horizontal="left" wrapText="1"/>
    </xf>
    <xf numFmtId="0" fontId="7" fillId="0" borderId="10" xfId="0" quotePrefix="1" applyFont="1" applyBorder="1" applyAlignment="1">
      <alignment horizontal="center" vertical="center" wrapText="1"/>
    </xf>
    <xf numFmtId="49" fontId="1" fillId="0" borderId="0" xfId="0" applyNumberFormat="1" applyFont="1" applyAlignment="1">
      <alignment horizontal="center" vertical="center" wrapText="1"/>
    </xf>
    <xf numFmtId="0" fontId="40" fillId="0" borderId="0" xfId="0" applyFont="1" applyAlignment="1">
      <alignment horizontal="center" wrapText="1"/>
    </xf>
    <xf numFmtId="0" fontId="21" fillId="11" borderId="0" xfId="0" applyFont="1" applyFill="1" applyAlignment="1">
      <alignment horizontal="center" vertical="center" wrapText="1"/>
    </xf>
    <xf numFmtId="0" fontId="40" fillId="0" borderId="0" xfId="0" applyFont="1" applyAlignment="1">
      <alignment horizontal="center" vertical="center"/>
    </xf>
    <xf numFmtId="0" fontId="30" fillId="0" borderId="0" xfId="0" quotePrefix="1" applyFont="1" applyAlignment="1">
      <alignment vertical="top" wrapText="1"/>
    </xf>
    <xf numFmtId="0" fontId="0" fillId="0" borderId="10" xfId="0" quotePrefix="1" applyBorder="1" applyAlignment="1">
      <alignment horizontal="center" vertical="center" wrapText="1"/>
    </xf>
    <xf numFmtId="0" fontId="4" fillId="0" borderId="0" xfId="0" applyFont="1" applyAlignment="1">
      <alignment horizontal="center" vertical="center"/>
    </xf>
    <xf numFmtId="0" fontId="0" fillId="2" borderId="0" xfId="0" applyFill="1" applyAlignment="1">
      <alignment horizontal="center" vertical="center"/>
    </xf>
    <xf numFmtId="0" fontId="2" fillId="6" borderId="6" xfId="0" applyFont="1" applyFill="1" applyBorder="1" applyAlignment="1">
      <alignment horizontal="center" vertical="center" wrapText="1"/>
    </xf>
    <xf numFmtId="0" fontId="32" fillId="0" borderId="0" xfId="0" applyFont="1"/>
    <xf numFmtId="0" fontId="22" fillId="2" borderId="0" xfId="0" applyFont="1" applyFill="1" applyAlignment="1">
      <alignment horizontal="center" vertical="center" wrapText="1"/>
    </xf>
    <xf numFmtId="0" fontId="3" fillId="2" borderId="2" xfId="0" applyFont="1" applyFill="1" applyBorder="1" applyAlignment="1">
      <alignment horizontal="center" vertical="center" wrapText="1"/>
    </xf>
    <xf numFmtId="0" fontId="4" fillId="4" borderId="10" xfId="0" quotePrefix="1" applyFont="1" applyFill="1" applyBorder="1" applyAlignment="1">
      <alignment horizontal="center" vertical="center" wrapText="1"/>
    </xf>
    <xf numFmtId="0" fontId="0" fillId="0" borderId="0" xfId="0" quotePrefix="1"/>
    <xf numFmtId="0" fontId="4" fillId="2" borderId="10" xfId="0" quotePrefix="1" applyFont="1" applyFill="1" applyBorder="1" applyAlignment="1">
      <alignment horizontal="center" vertical="center" wrapText="1"/>
    </xf>
    <xf numFmtId="0" fontId="7" fillId="0" borderId="34" xfId="0" applyFont="1" applyBorder="1" applyAlignment="1">
      <alignment horizontal="center" vertical="center" wrapText="1"/>
    </xf>
    <xf numFmtId="0" fontId="4" fillId="2" borderId="10" xfId="0" applyFont="1" applyFill="1" applyBorder="1" applyAlignment="1">
      <alignment horizontal="center" vertical="center"/>
    </xf>
    <xf numFmtId="0" fontId="9" fillId="0" borderId="10" xfId="0" quotePrefix="1" applyFont="1" applyBorder="1" applyAlignment="1">
      <alignment horizontal="center" vertical="center" wrapText="1"/>
    </xf>
    <xf numFmtId="0" fontId="24" fillId="4" borderId="10" xfId="0" quotePrefix="1" applyFont="1" applyFill="1" applyBorder="1" applyAlignment="1">
      <alignment horizontal="left" vertical="center" wrapText="1"/>
    </xf>
    <xf numFmtId="0" fontId="4" fillId="4" borderId="10" xfId="0" quotePrefix="1" applyFont="1" applyFill="1" applyBorder="1" applyAlignment="1">
      <alignment horizontal="left" vertical="center" wrapText="1"/>
    </xf>
    <xf numFmtId="0" fontId="7" fillId="4" borderId="10" xfId="0" quotePrefix="1" applyFont="1" applyFill="1" applyBorder="1" applyAlignment="1">
      <alignment horizontal="left" vertical="center" wrapText="1"/>
    </xf>
    <xf numFmtId="0" fontId="32" fillId="0" borderId="0" xfId="0" applyFont="1" applyAlignment="1">
      <alignment horizontal="center" vertical="center"/>
    </xf>
    <xf numFmtId="0" fontId="4" fillId="0" borderId="34" xfId="0" applyFont="1" applyBorder="1" applyAlignment="1">
      <alignment horizontal="center" vertical="center"/>
    </xf>
    <xf numFmtId="0" fontId="21" fillId="11" borderId="36" xfId="0" applyFont="1" applyFill="1" applyBorder="1" applyAlignment="1">
      <alignment horizontal="center" vertical="center"/>
    </xf>
    <xf numFmtId="0" fontId="21" fillId="0" borderId="0" xfId="0" applyFont="1" applyAlignment="1">
      <alignment horizontal="center" vertical="center"/>
    </xf>
    <xf numFmtId="0" fontId="49" fillId="2" borderId="10" xfId="0" quotePrefix="1" applyFont="1" applyFill="1" applyBorder="1" applyAlignment="1">
      <alignment horizontal="center" vertical="center" wrapText="1"/>
    </xf>
    <xf numFmtId="0" fontId="24" fillId="2" borderId="10" xfId="0" quotePrefix="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0" fillId="2" borderId="10" xfId="0" quotePrefix="1" applyFill="1" applyBorder="1" applyAlignment="1">
      <alignment horizontal="center" vertical="center" wrapText="1"/>
    </xf>
    <xf numFmtId="0" fontId="24" fillId="0" borderId="10" xfId="0" quotePrefix="1" applyFont="1" applyBorder="1" applyAlignment="1">
      <alignment horizontal="left" vertical="center" wrapText="1"/>
    </xf>
    <xf numFmtId="0" fontId="24" fillId="0" borderId="10" xfId="0" applyFont="1" applyBorder="1" applyAlignment="1">
      <alignment horizontal="center" vertical="center" wrapText="1"/>
    </xf>
    <xf numFmtId="0" fontId="4" fillId="4" borderId="10" xfId="0" quotePrefix="1" applyFont="1" applyFill="1" applyBorder="1" applyAlignment="1">
      <alignment horizontal="center" vertical="center"/>
    </xf>
    <xf numFmtId="0" fontId="17" fillId="0" borderId="10" xfId="0" quotePrefix="1" applyFont="1" applyBorder="1" applyAlignment="1">
      <alignment horizontal="center" vertical="center" wrapText="1"/>
    </xf>
    <xf numFmtId="0" fontId="9" fillId="2" borderId="10" xfId="0" quotePrefix="1" applyFont="1" applyFill="1" applyBorder="1" applyAlignment="1">
      <alignment horizontal="center" vertical="center" wrapText="1"/>
    </xf>
    <xf numFmtId="0" fontId="9" fillId="2" borderId="10" xfId="0" applyFont="1" applyFill="1" applyBorder="1" applyAlignment="1">
      <alignment horizontal="center" vertical="center" wrapText="1"/>
    </xf>
    <xf numFmtId="14" fontId="1" fillId="2" borderId="10" xfId="0" applyNumberFormat="1" applyFont="1" applyFill="1" applyBorder="1" applyAlignment="1">
      <alignment horizontal="center" vertical="center" wrapText="1"/>
    </xf>
    <xf numFmtId="0" fontId="1" fillId="2" borderId="10"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0" xfId="0" applyFont="1" applyFill="1" applyAlignment="1">
      <alignment horizontal="center" vertical="center" wrapText="1"/>
    </xf>
    <xf numFmtId="0" fontId="4" fillId="2" borderId="0" xfId="0" applyFont="1" applyFill="1" applyAlignment="1">
      <alignment horizontal="left" vertical="center" wrapText="1"/>
    </xf>
    <xf numFmtId="0" fontId="4" fillId="2" borderId="0" xfId="0" applyFont="1" applyFill="1" applyAlignment="1">
      <alignment horizontal="center" vertical="center"/>
    </xf>
    <xf numFmtId="0" fontId="18" fillId="0" borderId="0" xfId="1" applyFill="1" applyAlignment="1">
      <alignment horizontal="center" vertical="center"/>
    </xf>
    <xf numFmtId="0" fontId="18" fillId="0" borderId="0" xfId="1" applyFill="1" applyAlignment="1">
      <alignment horizontal="center" vertical="center" wrapText="1"/>
    </xf>
    <xf numFmtId="0" fontId="1" fillId="0" borderId="0" xfId="0" applyFont="1" applyAlignment="1">
      <alignment horizontal="center" vertical="center" wrapText="1"/>
    </xf>
    <xf numFmtId="0" fontId="4" fillId="0" borderId="10" xfId="1" applyNumberFormat="1" applyFont="1" applyFill="1" applyBorder="1" applyAlignment="1">
      <alignment horizontal="center" vertical="center" wrapText="1"/>
    </xf>
    <xf numFmtId="0" fontId="4" fillId="0" borderId="36" xfId="0" applyFont="1" applyBorder="1" applyAlignment="1">
      <alignment horizontal="center" vertical="center"/>
    </xf>
    <xf numFmtId="0" fontId="24" fillId="2" borderId="10" xfId="0" quotePrefix="1" applyFont="1" applyFill="1" applyBorder="1" applyAlignment="1">
      <alignment horizontal="left" vertical="center" wrapText="1"/>
    </xf>
    <xf numFmtId="0" fontId="7" fillId="2" borderId="10" xfId="0" applyFont="1" applyFill="1" applyBorder="1" applyAlignment="1">
      <alignment horizontal="center" vertical="center" wrapText="1"/>
    </xf>
    <xf numFmtId="0" fontId="7" fillId="2" borderId="10" xfId="0" applyFont="1" applyFill="1" applyBorder="1" applyAlignment="1">
      <alignment horizontal="left" vertical="center" wrapText="1"/>
    </xf>
    <xf numFmtId="14" fontId="16" fillId="2" borderId="10" xfId="0" applyNumberFormat="1" applyFont="1" applyFill="1" applyBorder="1" applyAlignment="1">
      <alignment horizontal="center" vertical="center"/>
    </xf>
    <xf numFmtId="14" fontId="1" fillId="2" borderId="10" xfId="0" applyNumberFormat="1" applyFont="1" applyFill="1" applyBorder="1" applyAlignment="1">
      <alignment horizontal="center" vertical="center"/>
    </xf>
    <xf numFmtId="0" fontId="0" fillId="2" borderId="36" xfId="0" applyFill="1" applyBorder="1" applyAlignment="1">
      <alignment horizontal="center" vertical="center" wrapText="1"/>
    </xf>
    <xf numFmtId="0" fontId="18" fillId="2" borderId="10" xfId="1" applyFill="1" applyBorder="1" applyAlignment="1">
      <alignment horizontal="center" vertical="center" wrapText="1"/>
    </xf>
    <xf numFmtId="0" fontId="7" fillId="2" borderId="0" xfId="0" applyFont="1" applyFill="1" applyAlignment="1">
      <alignment horizontal="center" vertical="center" wrapText="1"/>
    </xf>
    <xf numFmtId="0" fontId="0" fillId="0" borderId="0" xfId="0" applyAlignment="1">
      <alignment horizontal="center"/>
    </xf>
    <xf numFmtId="0" fontId="2" fillId="0" borderId="0" xfId="0" applyFont="1" applyAlignment="1">
      <alignment horizontal="center" wrapText="1"/>
    </xf>
    <xf numFmtId="0" fontId="0" fillId="0" borderId="0" xfId="0" applyAlignment="1">
      <alignment horizontal="left" vertical="top" wrapText="1" indent="1"/>
    </xf>
    <xf numFmtId="0" fontId="1" fillId="0" borderId="0" xfId="0" applyFont="1" applyAlignment="1">
      <alignment horizontal="left" vertical="top" wrapText="1" indent="1"/>
    </xf>
    <xf numFmtId="0" fontId="1" fillId="0" borderId="0" xfId="0" applyFont="1" applyAlignment="1">
      <alignment horizontal="left" wrapText="1" indent="1"/>
    </xf>
    <xf numFmtId="0" fontId="31" fillId="5" borderId="12" xfId="0" applyFont="1" applyFill="1" applyBorder="1" applyAlignment="1">
      <alignment horizontal="center" vertical="center" wrapText="1"/>
    </xf>
    <xf numFmtId="0" fontId="31" fillId="5" borderId="11" xfId="0" applyFont="1" applyFill="1" applyBorder="1" applyAlignment="1">
      <alignment horizontal="center" vertical="center" wrapText="1"/>
    </xf>
    <xf numFmtId="0" fontId="31" fillId="5" borderId="13" xfId="0" applyFont="1" applyFill="1" applyBorder="1" applyAlignment="1">
      <alignment horizontal="center" vertical="center" wrapText="1"/>
    </xf>
    <xf numFmtId="0" fontId="31" fillId="5" borderId="1" xfId="0" applyFont="1" applyFill="1" applyBorder="1" applyAlignment="1">
      <alignment horizontal="center" vertical="center" wrapText="1"/>
    </xf>
    <xf numFmtId="0" fontId="31" fillId="5" borderId="0" xfId="0" applyFont="1" applyFill="1" applyAlignment="1">
      <alignment horizontal="center" vertical="center" wrapText="1"/>
    </xf>
    <xf numFmtId="0" fontId="31" fillId="5" borderId="3" xfId="0" applyFont="1" applyFill="1" applyBorder="1" applyAlignment="1">
      <alignment horizontal="center" vertical="center" wrapText="1"/>
    </xf>
    <xf numFmtId="0" fontId="31" fillId="5" borderId="4" xfId="0" applyFont="1" applyFill="1" applyBorder="1" applyAlignment="1">
      <alignment horizontal="center" vertical="center" wrapText="1"/>
    </xf>
    <xf numFmtId="0" fontId="31" fillId="5" borderId="5" xfId="0" applyFont="1" applyFill="1" applyBorder="1" applyAlignment="1">
      <alignment horizontal="center" vertical="center" wrapText="1"/>
    </xf>
    <xf numFmtId="0" fontId="31" fillId="5" borderId="14" xfId="0" applyFont="1" applyFill="1" applyBorder="1" applyAlignment="1">
      <alignment horizontal="center" vertical="center" wrapText="1"/>
    </xf>
    <xf numFmtId="0" fontId="47" fillId="0" borderId="0" xfId="0" applyFont="1" applyAlignment="1">
      <alignment horizontal="center" vertical="center" wrapText="1"/>
    </xf>
    <xf numFmtId="0" fontId="31" fillId="5" borderId="18" xfId="0" applyFont="1" applyFill="1" applyBorder="1" applyAlignment="1">
      <alignment horizontal="center" vertical="center" wrapText="1"/>
    </xf>
    <xf numFmtId="0" fontId="31" fillId="5" borderId="31" xfId="0" applyFont="1" applyFill="1" applyBorder="1" applyAlignment="1">
      <alignment horizontal="center" vertical="center" wrapText="1"/>
    </xf>
    <xf numFmtId="0" fontId="31" fillId="5" borderId="19" xfId="0" applyFont="1" applyFill="1" applyBorder="1" applyAlignment="1">
      <alignment horizontal="center" vertical="center" wrapText="1"/>
    </xf>
    <xf numFmtId="0" fontId="31" fillId="5" borderId="21" xfId="0" applyFont="1" applyFill="1" applyBorder="1" applyAlignment="1">
      <alignment horizontal="center" vertical="center" wrapText="1"/>
    </xf>
    <xf numFmtId="0" fontId="31" fillId="5" borderId="32" xfId="0" applyFont="1" applyFill="1" applyBorder="1" applyAlignment="1">
      <alignment horizontal="center" vertical="center" wrapText="1"/>
    </xf>
    <xf numFmtId="0" fontId="31" fillId="5" borderId="10" xfId="0" applyFont="1" applyFill="1" applyBorder="1" applyAlignment="1">
      <alignment horizontal="center" vertical="center" wrapText="1"/>
    </xf>
    <xf numFmtId="0" fontId="31" fillId="5" borderId="24" xfId="0" applyFont="1" applyFill="1" applyBorder="1" applyAlignment="1">
      <alignment horizontal="center" vertical="center" wrapText="1"/>
    </xf>
    <xf numFmtId="0" fontId="31" fillId="5" borderId="33" xfId="0" applyFont="1" applyFill="1" applyBorder="1" applyAlignment="1">
      <alignment horizontal="center" vertical="center" wrapText="1"/>
    </xf>
    <xf numFmtId="0" fontId="31" fillId="5" borderId="25" xfId="0" applyFont="1" applyFill="1" applyBorder="1" applyAlignment="1">
      <alignment horizontal="center" vertical="center" wrapText="1"/>
    </xf>
    <xf numFmtId="0" fontId="53" fillId="0" borderId="0" xfId="0" applyFont="1" applyAlignment="1" applyProtection="1">
      <alignment horizontal="left" vertical="center" indent="2"/>
      <protection locked="0"/>
    </xf>
    <xf numFmtId="0" fontId="27" fillId="0" borderId="0" xfId="0" applyFont="1" applyAlignment="1">
      <alignment horizontal="left" vertical="top" wrapText="1"/>
    </xf>
    <xf numFmtId="0" fontId="26" fillId="0" borderId="0" xfId="0" applyFont="1" applyAlignment="1">
      <alignment horizontal="right" textRotation="90" wrapText="1"/>
    </xf>
    <xf numFmtId="0" fontId="26" fillId="0" borderId="5" xfId="0" applyFont="1" applyBorder="1" applyAlignment="1">
      <alignment horizontal="right" textRotation="90" wrapText="1"/>
    </xf>
    <xf numFmtId="0" fontId="27" fillId="0" borderId="7" xfId="0" applyFont="1" applyBorder="1" applyAlignment="1" applyProtection="1">
      <alignment horizontal="left" vertical="center" wrapText="1"/>
      <protection locked="0" hidden="1"/>
    </xf>
    <xf numFmtId="0" fontId="27" fillId="0" borderId="8" xfId="0" applyFont="1" applyBorder="1" applyAlignment="1" applyProtection="1">
      <alignment horizontal="left" vertical="center" wrapText="1"/>
      <protection locked="0" hidden="1"/>
    </xf>
    <xf numFmtId="0" fontId="3" fillId="10" borderId="15" xfId="0" applyFont="1" applyFill="1" applyBorder="1" applyAlignment="1" applyProtection="1">
      <alignment horizontal="center" vertical="center" wrapText="1"/>
      <protection locked="0" hidden="1"/>
    </xf>
    <xf numFmtId="0" fontId="3" fillId="5" borderId="15" xfId="0" applyFont="1" applyFill="1" applyBorder="1" applyAlignment="1">
      <alignment horizontal="center" vertical="center" wrapText="1"/>
    </xf>
    <xf numFmtId="0" fontId="2" fillId="0" borderId="16"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17" xfId="0" applyFont="1" applyBorder="1" applyAlignment="1">
      <alignment horizontal="center" vertical="center" wrapText="1"/>
    </xf>
    <xf numFmtId="0" fontId="29" fillId="0" borderId="16" xfId="0" applyFont="1" applyBorder="1" applyAlignment="1">
      <alignment horizontal="center" vertical="center" wrapText="1"/>
    </xf>
    <xf numFmtId="0" fontId="29" fillId="0" borderId="17" xfId="0" applyFont="1" applyBorder="1" applyAlignment="1">
      <alignment horizontal="center" vertical="center" wrapText="1"/>
    </xf>
    <xf numFmtId="0" fontId="38" fillId="10" borderId="6" xfId="0" applyFont="1" applyFill="1" applyBorder="1" applyAlignment="1" applyProtection="1">
      <alignment horizontal="left" vertical="center" wrapText="1"/>
      <protection locked="0" hidden="1"/>
    </xf>
    <xf numFmtId="0" fontId="38" fillId="10" borderId="7" xfId="0" applyFont="1" applyFill="1" applyBorder="1" applyAlignment="1" applyProtection="1">
      <alignment horizontal="left" vertical="center" wrapText="1"/>
      <protection locked="0" hidden="1"/>
    </xf>
    <xf numFmtId="0" fontId="38" fillId="10" borderId="8" xfId="0" applyFont="1" applyFill="1" applyBorder="1" applyAlignment="1" applyProtection="1">
      <alignment horizontal="left" vertical="center" wrapText="1"/>
      <protection locked="0" hidden="1"/>
    </xf>
    <xf numFmtId="0" fontId="30" fillId="0" borderId="1" xfId="0" quotePrefix="1" applyFont="1" applyBorder="1" applyAlignment="1">
      <alignment vertical="center" wrapText="1"/>
    </xf>
    <xf numFmtId="0" fontId="30" fillId="0" borderId="0" xfId="0" quotePrefix="1" applyFont="1" applyAlignment="1">
      <alignment vertical="center" wrapText="1"/>
    </xf>
    <xf numFmtId="0" fontId="0" fillId="0" borderId="0" xfId="0" applyAlignment="1">
      <alignment horizontal="left" vertical="center" wrapText="1"/>
    </xf>
    <xf numFmtId="0" fontId="31" fillId="5" borderId="20" xfId="0" applyFont="1" applyFill="1" applyBorder="1" applyAlignment="1">
      <alignment horizontal="center" vertical="center" wrapText="1"/>
    </xf>
    <xf numFmtId="0" fontId="31" fillId="5" borderId="22" xfId="0" applyFont="1" applyFill="1" applyBorder="1" applyAlignment="1">
      <alignment horizontal="center" vertical="center" wrapText="1"/>
    </xf>
    <xf numFmtId="0" fontId="31" fillId="5" borderId="26" xfId="0" applyFont="1" applyFill="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7" fillId="6" borderId="6" xfId="0" applyFont="1" applyFill="1" applyBorder="1" applyAlignment="1">
      <alignment horizontal="center" vertical="center" wrapText="1"/>
    </xf>
    <xf numFmtId="0" fontId="27" fillId="6" borderId="7" xfId="0" applyFont="1" applyFill="1" applyBorder="1" applyAlignment="1">
      <alignment horizontal="center" vertical="center" wrapText="1"/>
    </xf>
    <xf numFmtId="0" fontId="27" fillId="6" borderId="8" xfId="0" applyFont="1" applyFill="1" applyBorder="1" applyAlignment="1">
      <alignment horizontal="center" vertical="center" wrapText="1"/>
    </xf>
    <xf numFmtId="0" fontId="0" fillId="0" borderId="0" xfId="0" applyAlignment="1">
      <alignment horizontal="center" vertical="center" wrapText="1"/>
    </xf>
    <xf numFmtId="0" fontId="25" fillId="0" borderId="0" xfId="0" applyFont="1" applyAlignment="1">
      <alignment horizontal="center" vertical="center"/>
    </xf>
    <xf numFmtId="0" fontId="22" fillId="5" borderId="12" xfId="0" applyFont="1" applyFill="1" applyBorder="1" applyAlignment="1">
      <alignment horizontal="center" vertical="center" wrapText="1"/>
    </xf>
    <xf numFmtId="0" fontId="22" fillId="5" borderId="11" xfId="0" applyFont="1" applyFill="1" applyBorder="1" applyAlignment="1">
      <alignment horizontal="center" vertical="center" wrapText="1"/>
    </xf>
    <xf numFmtId="0" fontId="22" fillId="5" borderId="13" xfId="0" applyFont="1" applyFill="1" applyBorder="1" applyAlignment="1">
      <alignment horizontal="center" vertical="center" wrapText="1"/>
    </xf>
    <xf numFmtId="0" fontId="22" fillId="5" borderId="4" xfId="0" applyFont="1" applyFill="1" applyBorder="1" applyAlignment="1">
      <alignment horizontal="center" vertical="center" wrapText="1"/>
    </xf>
    <xf numFmtId="0" fontId="22" fillId="5" borderId="5" xfId="0" applyFont="1" applyFill="1" applyBorder="1" applyAlignment="1">
      <alignment horizontal="center" vertical="center" wrapText="1"/>
    </xf>
    <xf numFmtId="0" fontId="22" fillId="5" borderId="14" xfId="0" applyFont="1" applyFill="1" applyBorder="1" applyAlignment="1">
      <alignment horizontal="center" vertical="center" wrapText="1"/>
    </xf>
    <xf numFmtId="0" fontId="29" fillId="6" borderId="7" xfId="0" applyFont="1" applyFill="1" applyBorder="1" applyAlignment="1" applyProtection="1">
      <alignment horizontal="center" vertical="center" wrapText="1"/>
      <protection hidden="1"/>
    </xf>
    <xf numFmtId="0" fontId="29" fillId="6" borderId="8" xfId="0" applyFont="1" applyFill="1" applyBorder="1" applyAlignment="1" applyProtection="1">
      <alignment horizontal="center" vertical="center" wrapText="1"/>
      <protection hidden="1"/>
    </xf>
    <xf numFmtId="0" fontId="27" fillId="0" borderId="7" xfId="0" applyFont="1" applyBorder="1" applyAlignment="1" applyProtection="1">
      <alignment horizontal="left" vertical="center" wrapText="1" indent="1"/>
      <protection locked="0" hidden="1"/>
    </xf>
    <xf numFmtId="0" fontId="27" fillId="0" borderId="8" xfId="0" applyFont="1" applyBorder="1" applyAlignment="1" applyProtection="1">
      <alignment horizontal="left" vertical="center" wrapText="1" indent="1"/>
      <protection locked="0" hidden="1"/>
    </xf>
    <xf numFmtId="0" fontId="2" fillId="0" borderId="8" xfId="0" applyFont="1" applyBorder="1" applyAlignment="1">
      <alignment horizontal="center" vertical="center" wrapText="1"/>
    </xf>
    <xf numFmtId="0" fontId="2" fillId="0" borderId="6" xfId="0" applyFont="1" applyBorder="1" applyAlignment="1" applyProtection="1">
      <alignment horizontal="center" vertical="center" wrapText="1"/>
      <protection locked="0" hidden="1"/>
    </xf>
    <xf numFmtId="0" fontId="2" fillId="0" borderId="8" xfId="0" applyFont="1" applyBorder="1" applyAlignment="1" applyProtection="1">
      <alignment horizontal="center" vertical="center" wrapText="1"/>
      <protection locked="0" hidden="1"/>
    </xf>
    <xf numFmtId="0" fontId="27" fillId="0" borderId="6" xfId="0" applyFont="1" applyBorder="1" applyAlignment="1" applyProtection="1">
      <alignment horizontal="center" vertical="center" wrapText="1"/>
      <protection locked="0" hidden="1"/>
    </xf>
    <xf numFmtId="0" fontId="27" fillId="0" borderId="8" xfId="0" applyFont="1" applyBorder="1" applyAlignment="1" applyProtection="1">
      <alignment horizontal="center" vertical="center" wrapText="1"/>
      <protection locked="0" hidden="1"/>
    </xf>
    <xf numFmtId="0" fontId="2" fillId="10" borderId="15" xfId="0" applyFont="1" applyFill="1" applyBorder="1" applyAlignment="1" applyProtection="1">
      <alignment horizontal="center" vertical="center"/>
      <protection locked="0" hidden="1"/>
    </xf>
    <xf numFmtId="49" fontId="27" fillId="0" borderId="7" xfId="0" applyNumberFormat="1" applyFont="1" applyBorder="1" applyAlignment="1" applyProtection="1">
      <alignment horizontal="left" vertical="center" wrapText="1" indent="1"/>
      <protection locked="0" hidden="1"/>
    </xf>
    <xf numFmtId="49" fontId="27" fillId="0" borderId="8" xfId="0" applyNumberFormat="1" applyFont="1" applyBorder="1" applyAlignment="1" applyProtection="1">
      <alignment horizontal="left" vertical="center" wrapText="1" indent="1"/>
      <protection locked="0" hidden="1"/>
    </xf>
    <xf numFmtId="0" fontId="22" fillId="5" borderId="1" xfId="0" applyFont="1" applyFill="1" applyBorder="1" applyAlignment="1">
      <alignment horizontal="center" vertical="center" wrapText="1"/>
    </xf>
    <xf numFmtId="0" fontId="22" fillId="5" borderId="0" xfId="0" applyFont="1" applyFill="1" applyAlignment="1">
      <alignment horizontal="center" vertical="center" wrapText="1"/>
    </xf>
    <xf numFmtId="0" fontId="22" fillId="5" borderId="3" xfId="0" applyFont="1" applyFill="1" applyBorder="1" applyAlignment="1">
      <alignment horizontal="center" vertical="center" wrapText="1"/>
    </xf>
    <xf numFmtId="0" fontId="22" fillId="0" borderId="11" xfId="0" applyFont="1" applyBorder="1" applyAlignment="1">
      <alignment horizontal="center" vertical="center" wrapText="1"/>
    </xf>
    <xf numFmtId="0" fontId="22" fillId="0" borderId="5" xfId="0" applyFont="1" applyBorder="1" applyAlignment="1">
      <alignment horizontal="center" vertical="center" wrapText="1"/>
    </xf>
    <xf numFmtId="0" fontId="23" fillId="6" borderId="12" xfId="0" applyFont="1" applyFill="1" applyBorder="1" applyAlignment="1">
      <alignment horizontal="center" vertical="center" wrapText="1"/>
    </xf>
    <xf numFmtId="0" fontId="23" fillId="6" borderId="11" xfId="0" applyFont="1" applyFill="1" applyBorder="1" applyAlignment="1">
      <alignment horizontal="center" vertical="center" wrapText="1"/>
    </xf>
    <xf numFmtId="0" fontId="23" fillId="6" borderId="13" xfId="0" applyFont="1" applyFill="1" applyBorder="1" applyAlignment="1">
      <alignment horizontal="center" vertical="center" wrapText="1"/>
    </xf>
    <xf numFmtId="0" fontId="23" fillId="6" borderId="4" xfId="0" applyFont="1" applyFill="1" applyBorder="1" applyAlignment="1">
      <alignment horizontal="center" vertical="center" wrapText="1"/>
    </xf>
    <xf numFmtId="0" fontId="23" fillId="6" borderId="5" xfId="0" applyFont="1" applyFill="1" applyBorder="1" applyAlignment="1">
      <alignment horizontal="center" vertical="center" wrapText="1"/>
    </xf>
    <xf numFmtId="0" fontId="23" fillId="6" borderId="14"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2" fillId="6" borderId="8" xfId="0" applyFont="1" applyFill="1" applyBorder="1" applyAlignment="1">
      <alignment horizontal="center" vertical="center" wrapText="1"/>
    </xf>
    <xf numFmtId="0" fontId="22" fillId="2" borderId="30" xfId="0" applyFont="1" applyFill="1" applyBorder="1" applyAlignment="1">
      <alignment horizontal="center" vertical="center" wrapText="1"/>
    </xf>
    <xf numFmtId="0" fontId="2" fillId="11" borderId="12" xfId="0" applyFont="1" applyFill="1" applyBorder="1" applyAlignment="1">
      <alignment horizontal="center" vertical="center" wrapText="1"/>
    </xf>
    <xf numFmtId="0" fontId="2" fillId="11" borderId="11" xfId="0" applyFont="1" applyFill="1" applyBorder="1" applyAlignment="1">
      <alignment horizontal="center" vertical="center" wrapText="1"/>
    </xf>
    <xf numFmtId="0" fontId="2" fillId="11" borderId="1" xfId="0" applyFont="1" applyFill="1" applyBorder="1" applyAlignment="1">
      <alignment horizontal="center" vertical="center" wrapText="1"/>
    </xf>
    <xf numFmtId="0" fontId="2" fillId="11" borderId="0" xfId="0" applyFont="1" applyFill="1" applyAlignment="1">
      <alignment horizontal="center" vertical="center" wrapText="1"/>
    </xf>
    <xf numFmtId="0" fontId="2" fillId="2" borderId="12"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7" borderId="12" xfId="0" applyFont="1" applyFill="1" applyBorder="1" applyAlignment="1">
      <alignment horizontal="center" vertical="center" wrapText="1"/>
    </xf>
    <xf numFmtId="0" fontId="2" fillId="7" borderId="11" xfId="0" applyFont="1" applyFill="1" applyBorder="1" applyAlignment="1">
      <alignment horizontal="center" vertical="center" wrapText="1"/>
    </xf>
    <xf numFmtId="0" fontId="2" fillId="7" borderId="13" xfId="0" applyFont="1" applyFill="1" applyBorder="1" applyAlignment="1">
      <alignment horizontal="center" vertical="center" wrapText="1"/>
    </xf>
    <xf numFmtId="0" fontId="2" fillId="7" borderId="4" xfId="0" applyFont="1" applyFill="1" applyBorder="1" applyAlignment="1">
      <alignment horizontal="center" vertical="center" wrapText="1"/>
    </xf>
    <xf numFmtId="0" fontId="2" fillId="7" borderId="5" xfId="0" applyFont="1" applyFill="1" applyBorder="1" applyAlignment="1">
      <alignment horizontal="center" vertical="center" wrapText="1"/>
    </xf>
    <xf numFmtId="0" fontId="2" fillId="7" borderId="14" xfId="0" applyFont="1" applyFill="1" applyBorder="1" applyAlignment="1">
      <alignment horizontal="center" vertical="center" wrapText="1"/>
    </xf>
    <xf numFmtId="0" fontId="2" fillId="12" borderId="12" xfId="0" applyFont="1" applyFill="1" applyBorder="1" applyAlignment="1">
      <alignment horizontal="center" vertical="center"/>
    </xf>
    <xf numFmtId="0" fontId="2" fillId="12" borderId="11" xfId="0" applyFont="1" applyFill="1" applyBorder="1" applyAlignment="1">
      <alignment horizontal="center" vertical="center"/>
    </xf>
    <xf numFmtId="0" fontId="2" fillId="0" borderId="11" xfId="0" applyFont="1" applyBorder="1" applyAlignment="1">
      <alignment horizontal="center" vertical="center"/>
    </xf>
    <xf numFmtId="0" fontId="2" fillId="12" borderId="13" xfId="0" applyFont="1" applyFill="1" applyBorder="1" applyAlignment="1">
      <alignment horizontal="center" vertical="center"/>
    </xf>
    <xf numFmtId="0" fontId="2" fillId="0" borderId="4" xfId="0" applyFont="1" applyBorder="1" applyAlignment="1">
      <alignment horizontal="center" vertical="center" wrapText="1"/>
    </xf>
    <xf numFmtId="0" fontId="2" fillId="6" borderId="14" xfId="0" applyFont="1" applyFill="1" applyBorder="1" applyAlignment="1">
      <alignment horizontal="center" vertical="center" wrapText="1"/>
    </xf>
  </cellXfs>
  <cellStyles count="2">
    <cellStyle name="Lien hypertexte" xfId="1" builtinId="8"/>
    <cellStyle name="Normal" xfId="0" builtinId="0"/>
  </cellStyles>
  <dxfs count="210">
    <dxf>
      <fill>
        <patternFill>
          <bgColor theme="6" tint="0.59996337778862885"/>
        </patternFill>
      </fill>
    </dxf>
    <dxf>
      <font>
        <color theme="0"/>
      </font>
    </dxf>
    <dxf>
      <font>
        <b/>
        <i val="0"/>
        <color rgb="FF002060"/>
      </font>
      <fill>
        <patternFill>
          <bgColor theme="4" tint="0.39994506668294322"/>
        </patternFill>
      </fill>
    </dxf>
    <dxf>
      <font>
        <b/>
        <i val="0"/>
        <color rgb="FF002060"/>
      </font>
      <fill>
        <patternFill>
          <bgColor theme="4" tint="0.79998168889431442"/>
        </patternFill>
      </fill>
    </dxf>
    <dxf>
      <font>
        <color theme="6" tint="0.79998168889431442"/>
      </font>
      <fill>
        <patternFill>
          <bgColor theme="6" tint="0.79998168889431442"/>
        </patternFill>
      </fill>
    </dxf>
    <dxf>
      <font>
        <color theme="0" tint="-0.14996795556505021"/>
      </font>
      <fill>
        <patternFill>
          <bgColor theme="0" tint="-0.14996795556505021"/>
        </patternFill>
      </fill>
    </dxf>
    <dxf>
      <font>
        <b/>
        <i val="0"/>
        <color theme="4" tint="-0.499984740745262"/>
      </font>
      <fill>
        <patternFill>
          <bgColor theme="4" tint="0.39994506668294322"/>
        </patternFill>
      </fill>
    </dxf>
    <dxf>
      <font>
        <b/>
        <i val="0"/>
        <color rgb="FF002060"/>
      </font>
      <fill>
        <patternFill>
          <bgColor theme="4" tint="0.79998168889431442"/>
        </patternFill>
      </fill>
    </dxf>
    <dxf>
      <font>
        <b/>
        <i val="0"/>
        <color rgb="FF002060"/>
      </font>
      <fill>
        <patternFill>
          <bgColor theme="4" tint="0.79998168889431442"/>
        </patternFill>
      </fill>
    </dxf>
    <dxf>
      <font>
        <color theme="6" tint="0.79998168889431442"/>
      </font>
      <fill>
        <patternFill>
          <bgColor theme="6" tint="0.79998168889431442"/>
        </patternFill>
      </fill>
    </dxf>
    <dxf>
      <font>
        <color theme="4" tint="0.79998168889431442"/>
      </font>
      <fill>
        <patternFill>
          <bgColor theme="4" tint="0.79998168889431442"/>
        </patternFill>
      </fill>
    </dxf>
    <dxf>
      <fill>
        <patternFill>
          <bgColor theme="6" tint="0.39994506668294322"/>
        </patternFill>
      </fill>
    </dxf>
    <dxf>
      <fill>
        <patternFill>
          <bgColor theme="4" tint="0.79998168889431442"/>
        </patternFill>
      </fill>
    </dxf>
    <dxf>
      <fill>
        <patternFill>
          <bgColor theme="6" tint="0.39994506668294322"/>
        </patternFill>
      </fill>
    </dxf>
    <dxf>
      <fill>
        <patternFill>
          <bgColor theme="4" tint="0.79998168889431442"/>
        </patternFill>
      </fill>
    </dxf>
    <dxf>
      <fill>
        <patternFill>
          <bgColor theme="6" tint="0.39994506668294322"/>
        </patternFill>
      </fill>
    </dxf>
    <dxf>
      <fill>
        <patternFill>
          <bgColor theme="4" tint="0.79998168889431442"/>
        </patternFill>
      </fill>
    </dxf>
    <dxf>
      <fill>
        <patternFill>
          <bgColor theme="6" tint="0.39994506668294322"/>
        </patternFill>
      </fill>
    </dxf>
    <dxf>
      <fill>
        <patternFill>
          <bgColor theme="4" tint="0.79998168889431442"/>
        </patternFill>
      </fill>
    </dxf>
    <dxf>
      <fill>
        <patternFill>
          <bgColor theme="6" tint="0.39994506668294322"/>
        </patternFill>
      </fill>
    </dxf>
    <dxf>
      <fill>
        <patternFill>
          <bgColor theme="4" tint="0.79998168889431442"/>
        </patternFill>
      </fill>
    </dxf>
    <dxf>
      <fill>
        <patternFill>
          <bgColor theme="6" tint="0.39994506668294322"/>
        </patternFill>
      </fill>
    </dxf>
    <dxf>
      <fill>
        <patternFill>
          <bgColor theme="4" tint="0.79998168889431442"/>
        </patternFill>
      </fill>
    </dxf>
    <dxf>
      <fill>
        <patternFill>
          <bgColor theme="6" tint="0.39994506668294322"/>
        </patternFill>
      </fill>
    </dxf>
    <dxf>
      <fill>
        <patternFill>
          <bgColor theme="4" tint="0.79998168889431442"/>
        </patternFill>
      </fill>
    </dxf>
    <dxf>
      <fill>
        <patternFill>
          <bgColor theme="6" tint="0.39994506668294322"/>
        </patternFill>
      </fill>
    </dxf>
    <dxf>
      <fill>
        <patternFill>
          <bgColor theme="4" tint="0.79998168889431442"/>
        </patternFill>
      </fill>
    </dxf>
    <dxf>
      <fill>
        <patternFill>
          <bgColor theme="4" tint="0.79998168889431442"/>
        </patternFill>
      </fill>
    </dxf>
    <dxf>
      <font>
        <color auto="1"/>
      </font>
      <fill>
        <patternFill>
          <bgColor theme="6" tint="0.59996337778862885"/>
        </patternFill>
      </fill>
      <border>
        <left style="thin">
          <color auto="1"/>
        </left>
        <right style="thin">
          <color auto="1"/>
        </right>
        <vertical/>
        <horizontal/>
      </border>
    </dxf>
    <dxf>
      <font>
        <color auto="1"/>
      </font>
      <fill>
        <patternFill>
          <bgColor theme="6" tint="0.79998168889431442"/>
        </patternFill>
      </fill>
    </dxf>
    <dxf>
      <fill>
        <patternFill>
          <bgColor theme="6" tint="0.79998168889431442"/>
        </patternFill>
      </fill>
    </dxf>
    <dxf>
      <fill>
        <patternFill>
          <bgColor theme="6" tint="0.39994506668294322"/>
        </patternFill>
      </fill>
    </dxf>
    <dxf>
      <fill>
        <patternFill>
          <bgColor theme="4" tint="0.79998168889431442"/>
        </patternFill>
      </fill>
    </dxf>
    <dxf>
      <fill>
        <patternFill>
          <bgColor theme="6" tint="0.39994506668294322"/>
        </patternFill>
      </fill>
    </dxf>
    <dxf>
      <fill>
        <patternFill>
          <bgColor theme="4" tint="0.79998168889431442"/>
        </patternFill>
      </fill>
    </dxf>
    <dxf>
      <fill>
        <patternFill>
          <bgColor theme="6" tint="0.39994506668294322"/>
        </patternFill>
      </fill>
    </dxf>
    <dxf>
      <fill>
        <patternFill>
          <bgColor theme="4" tint="0.79998168889431442"/>
        </patternFill>
      </fill>
    </dxf>
    <dxf>
      <fill>
        <patternFill>
          <bgColor theme="6" tint="0.39994506668294322"/>
        </patternFill>
      </fill>
    </dxf>
    <dxf>
      <fill>
        <patternFill>
          <bgColor theme="4" tint="0.79998168889431442"/>
        </patternFill>
      </fill>
    </dxf>
    <dxf>
      <fill>
        <patternFill>
          <bgColor theme="6" tint="0.39994506668294322"/>
        </patternFill>
      </fill>
    </dxf>
    <dxf>
      <fill>
        <patternFill>
          <bgColor theme="4" tint="0.79998168889431442"/>
        </patternFill>
      </fill>
    </dxf>
    <dxf>
      <fill>
        <patternFill>
          <bgColor theme="6" tint="0.39994506668294322"/>
        </patternFill>
      </fill>
    </dxf>
    <dxf>
      <fill>
        <patternFill>
          <bgColor theme="4" tint="0.79998168889431442"/>
        </patternFill>
      </fill>
    </dxf>
    <dxf>
      <fill>
        <patternFill>
          <bgColor theme="6" tint="0.39994506668294322"/>
        </patternFill>
      </fill>
    </dxf>
    <dxf>
      <fill>
        <patternFill>
          <bgColor theme="4" tint="0.79998168889431442"/>
        </patternFill>
      </fill>
    </dxf>
    <dxf>
      <fill>
        <patternFill>
          <bgColor theme="6" tint="0.39994506668294322"/>
        </patternFill>
      </fill>
    </dxf>
    <dxf>
      <fill>
        <patternFill>
          <bgColor theme="4" tint="0.79998168889431442"/>
        </patternFill>
      </fill>
    </dxf>
    <dxf>
      <fill>
        <patternFill>
          <bgColor theme="6" tint="0.39994506668294322"/>
        </patternFill>
      </fill>
    </dxf>
    <dxf>
      <fill>
        <patternFill>
          <bgColor theme="4" tint="0.79998168889431442"/>
        </patternFill>
      </fill>
    </dxf>
    <dxf>
      <fill>
        <patternFill>
          <bgColor theme="6" tint="0.39994506668294322"/>
        </patternFill>
      </fill>
    </dxf>
    <dxf>
      <fill>
        <patternFill>
          <bgColor theme="4" tint="0.79998168889431442"/>
        </patternFill>
      </fill>
    </dxf>
    <dxf>
      <font>
        <color auto="1"/>
      </font>
      <fill>
        <patternFill>
          <bgColor theme="6" tint="0.59996337778862885"/>
        </patternFill>
      </fill>
      <border>
        <left style="thin">
          <color auto="1"/>
        </left>
        <right style="thin">
          <color auto="1"/>
        </right>
        <vertical/>
        <horizontal/>
      </border>
    </dxf>
    <dxf>
      <font>
        <color auto="1"/>
      </font>
      <fill>
        <patternFill>
          <bgColor theme="6" tint="0.79998168889431442"/>
        </patternFill>
      </fill>
    </dxf>
    <dxf>
      <fill>
        <patternFill>
          <bgColor theme="6" tint="0.79998168889431442"/>
        </patternFill>
      </fill>
    </dxf>
    <dxf>
      <fill>
        <patternFill>
          <bgColor theme="4" tint="0.79998168889431442"/>
        </patternFill>
      </fill>
    </dxf>
    <dxf>
      <font>
        <color theme="0"/>
      </font>
    </dxf>
    <dxf>
      <fill>
        <patternFill>
          <bgColor theme="4" tint="0.39994506668294322"/>
        </patternFill>
      </fill>
    </dxf>
    <dxf>
      <fill>
        <patternFill>
          <bgColor theme="4" tint="0.39994506668294322"/>
        </patternFill>
      </fill>
    </dxf>
    <dxf>
      <fill>
        <patternFill>
          <bgColor theme="4" tint="0.79998168889431442"/>
        </patternFill>
      </fill>
    </dxf>
    <dxf>
      <fill>
        <patternFill>
          <bgColor theme="6"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lor auto="1"/>
      </font>
      <fill>
        <patternFill>
          <bgColor theme="6" tint="0.59996337778862885"/>
        </patternFill>
      </fill>
    </dxf>
    <dxf>
      <font>
        <color theme="0"/>
      </font>
      <fill>
        <patternFill>
          <bgColor theme="0"/>
        </patternFill>
      </fill>
    </dxf>
    <dxf>
      <font>
        <b/>
        <i val="0"/>
        <color auto="1"/>
      </font>
      <fill>
        <patternFill>
          <bgColor theme="6" tint="0.59996337778862885"/>
        </patternFill>
      </fill>
    </dxf>
    <dxf>
      <fill>
        <patternFill>
          <bgColor theme="6" tint="0.59996337778862885"/>
        </patternFill>
      </fill>
    </dxf>
    <dxf>
      <font>
        <color theme="0"/>
      </font>
      <fill>
        <patternFill patternType="none">
          <bgColor auto="1"/>
        </patternFill>
      </fill>
    </dxf>
    <dxf>
      <fill>
        <patternFill>
          <bgColor theme="6" tint="0.59996337778862885"/>
        </patternFill>
      </fill>
    </dxf>
    <dxf>
      <font>
        <color theme="0"/>
      </font>
    </dxf>
    <dxf>
      <fill>
        <patternFill>
          <bgColor theme="6" tint="0.59996337778862885"/>
        </patternFill>
      </fill>
    </dxf>
    <dxf>
      <font>
        <color theme="0"/>
      </font>
    </dxf>
    <dxf>
      <fill>
        <patternFill>
          <bgColor theme="6" tint="0.59996337778862885"/>
        </patternFill>
      </fill>
    </dxf>
    <dxf>
      <font>
        <color theme="0"/>
      </font>
    </dxf>
    <dxf>
      <fill>
        <patternFill>
          <bgColor theme="6" tint="0.59996337778862885"/>
        </patternFill>
      </fill>
    </dxf>
    <dxf>
      <font>
        <color theme="0"/>
      </font>
    </dxf>
    <dxf>
      <fill>
        <patternFill>
          <bgColor theme="6" tint="0.59996337778862885"/>
        </patternFill>
      </fill>
    </dxf>
    <dxf>
      <font>
        <color theme="0"/>
      </font>
      <fill>
        <patternFill patternType="none">
          <bgColor auto="1"/>
        </patternFill>
      </fill>
    </dxf>
    <dxf>
      <font>
        <b/>
        <i val="0"/>
        <color auto="1"/>
      </font>
      <fill>
        <patternFill>
          <bgColor theme="6" tint="0.59996337778862885"/>
        </patternFill>
      </fill>
    </dxf>
    <dxf>
      <font>
        <color theme="0"/>
      </font>
      <fill>
        <patternFill>
          <bgColor theme="0"/>
        </patternFill>
      </fill>
    </dxf>
    <dxf>
      <font>
        <color theme="0"/>
      </font>
    </dxf>
    <dxf>
      <font>
        <color auto="1"/>
      </font>
      <fill>
        <patternFill patternType="none">
          <bgColor auto="1"/>
        </patternFill>
      </fill>
    </dxf>
    <dxf>
      <border>
        <left style="thin">
          <color auto="1"/>
        </left>
        <right style="thin">
          <color auto="1"/>
        </right>
        <top style="thin">
          <color auto="1"/>
        </top>
        <bottom style="thin">
          <color auto="1"/>
        </bottom>
        <vertical/>
        <horizontal/>
      </border>
    </dxf>
    <dxf>
      <fill>
        <patternFill>
          <bgColor rgb="FFCCCCFF"/>
        </patternFill>
      </fill>
    </dxf>
    <dxf>
      <fill>
        <patternFill>
          <bgColor theme="9" tint="0.79998168889431442"/>
        </patternFill>
      </fill>
    </dxf>
    <dxf>
      <fill>
        <patternFill>
          <bgColor theme="4" tint="0.39994506668294322"/>
        </patternFill>
      </fill>
    </dxf>
    <dxf>
      <alignment horizontal="center" vertical="center" textRotation="0" wrapText="0" indent="0" justifyLastLine="0" shrinkToFit="0" readingOrder="0"/>
    </dxf>
    <dxf>
      <alignment horizontal="center" vertical="center" textRotation="0" wrapText="0" indent="0" justifyLastLine="0" shrinkToFit="0" readingOrder="0"/>
    </dxf>
    <dxf>
      <border outline="0">
        <top style="thin">
          <color indexed="64"/>
        </top>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theme="4"/>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name val="Calibri"/>
        <scheme val="none"/>
      </font>
      <numFmt numFmtId="0" formatCode="General"/>
      <fill>
        <patternFill patternType="none">
          <fgColor rgb="FF000000"/>
          <bgColor auto="1"/>
        </patternFill>
      </fill>
      <alignment horizontal="center" vertical="center" textRotation="0" wrapText="1" indent="0" justifyLastLine="0" shrinkToFit="0" readingOrder="0"/>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11"/>
        <color auto="1"/>
        <name val="Calibri"/>
        <scheme val="none"/>
      </font>
      <numFmt numFmtId="0" formatCode="General"/>
      <fill>
        <patternFill patternType="none">
          <fgColor rgb="FF000000"/>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solid">
          <fgColor indexed="64"/>
          <bgColor theme="7" tint="0.79998168889431442"/>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solid">
          <fgColor indexed="64"/>
          <bgColor theme="7" tint="0.79998168889431442"/>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solid">
          <fgColor indexed="64"/>
          <bgColor theme="7" tint="0.79998168889431442"/>
        </patternFill>
      </fill>
      <alignment horizontal="center" vertical="center" textRotation="0" wrapText="1" indent="0" justifyLastLine="0" shrinkToFit="0" readingOrder="0"/>
    </dxf>
    <dxf>
      <font>
        <strike val="0"/>
        <outline val="0"/>
        <shadow val="0"/>
        <u val="none"/>
        <vertAlign val="baseline"/>
        <sz val="11"/>
        <color auto="1"/>
        <name val="Calibri"/>
        <scheme val="none"/>
      </font>
      <numFmt numFmtId="0" formatCode="General"/>
      <fill>
        <patternFill patternType="none">
          <fgColor indexed="64"/>
          <bgColor theme="7" tint="0.79998168889431442"/>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border>
    </dxf>
    <dxf>
      <font>
        <strike val="0"/>
        <outline val="0"/>
        <shadow val="0"/>
        <u val="none"/>
        <vertAlign val="baseline"/>
        <sz val="11"/>
        <color auto="1"/>
        <name val="Calibri"/>
        <scheme val="none"/>
      </font>
      <numFmt numFmtId="0" formatCode="General"/>
      <fill>
        <patternFill patternType="none">
          <fgColor indexed="64"/>
          <bgColor theme="7" tint="0.79998168889431442"/>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numFmt numFmtId="0" formatCode="General"/>
      <fill>
        <patternFill patternType="none">
          <fgColor indexed="64"/>
          <bgColor theme="7" tint="0.79998168889431442"/>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numFmt numFmtId="0" formatCode="General"/>
      <fill>
        <patternFill>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auto="1"/>
        <name val="Calibri"/>
        <scheme val="none"/>
      </font>
      <numFmt numFmtId="0" formatCode="General"/>
      <fill>
        <patternFill patternType="none">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fill>
        <patternFill patternType="none">
          <fgColor indexed="64"/>
          <bgColor theme="7" tint="0.79998168889431442"/>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numFmt numFmtId="0" formatCode="General"/>
      <fill>
        <patternFill patternType="none">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numFmt numFmtId="164" formatCode="m/d/yyyy"/>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none"/>
      </font>
      <numFmt numFmtId="164" formatCode="m/d/yyyy"/>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none"/>
      </font>
      <numFmt numFmtId="164" formatCode="m/d/yyyy"/>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none"/>
      </font>
      <numFmt numFmtId="164" formatCode="m/d/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numFmt numFmtId="164" formatCode="m/d/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auto="1"/>
        <name val="Calibri"/>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auto="1"/>
        <name val="Calibri"/>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auto="1"/>
        <name val="Calibri"/>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strike val="0"/>
        <outline val="0"/>
        <shadow val="0"/>
        <u val="none"/>
        <vertAlign val="baseline"/>
        <sz val="9"/>
        <color auto="1"/>
        <name val="Calibri"/>
        <scheme val="none"/>
      </font>
      <fill>
        <patternFill patternType="none">
          <fgColor rgb="FF000000"/>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9"/>
        <color rgb="FFFF0000"/>
        <name val="Calibri"/>
        <family val="2"/>
        <scheme val="none"/>
      </font>
      <fill>
        <patternFill>
          <fgColor indexed="64"/>
          <bgColor rgb="FFFFFF0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rgb="FFFF0000"/>
        <name val="Calibri"/>
        <family val="2"/>
        <scheme val="none"/>
      </font>
      <fill>
        <patternFill>
          <fgColor indexed="64"/>
          <bgColor rgb="FFFFFF0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fgColor indexed="64"/>
          <bgColor rgb="FFFFFF00"/>
        </patternFill>
      </fill>
    </dxf>
    <dxf>
      <font>
        <b/>
        <i val="0"/>
        <strike val="0"/>
        <condense val="0"/>
        <extend val="0"/>
        <outline val="0"/>
        <shadow val="0"/>
        <u val="none"/>
        <vertAlign val="baseline"/>
        <sz val="9"/>
        <color rgb="FFFF0000"/>
        <name val="Calibri"/>
        <family val="2"/>
        <scheme val="none"/>
      </font>
      <fill>
        <patternFill>
          <fgColor indexed="64"/>
          <bgColor rgb="FFFFFF0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9"/>
        <color rgb="FFFF0000"/>
        <name val="Calibri"/>
        <family val="2"/>
        <scheme val="none"/>
      </font>
      <fill>
        <patternFill>
          <fgColor indexed="64"/>
          <bgColor rgb="FFFFFF0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family val="2"/>
        <scheme val="none"/>
      </font>
      <fill>
        <patternFill patternType="none">
          <fgColor rgb="FF000000"/>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none"/>
      </font>
      <fill>
        <patternFill patternType="none">
          <fgColor indexed="64"/>
          <bgColor theme="0" tint="-4.9989318521683403E-2"/>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rgb="FFFFFF0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none">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64" formatCode="m/d/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dxf>
    <dxf>
      <border>
        <bottom style="thin">
          <color indexed="64"/>
        </bottom>
      </border>
    </dxf>
    <dxf>
      <font>
        <strike val="0"/>
        <outline val="0"/>
        <shadow val="0"/>
        <u val="none"/>
        <vertAlign val="baseline"/>
        <sz val="11"/>
        <color auto="1"/>
        <name val="Calibri"/>
        <scheme val="minor"/>
      </font>
      <fill>
        <patternFill patternType="solid">
          <fgColor indexed="64"/>
          <bgColor theme="4" tint="0.39997558519241921"/>
        </patternFill>
      </fill>
      <alignment horizontal="center" vertical="center" textRotation="0" wrapText="1" indent="0" justifyLastLine="0" shrinkToFit="0" readingOrder="0"/>
      <border diagonalUp="0" diagonalDown="0" outline="0">
        <left/>
        <right/>
        <top/>
        <bottom/>
      </border>
    </dxf>
    <dxf>
      <numFmt numFmtId="0" formatCode="General"/>
      <alignment horizontal="center" vertical="center" textRotation="0" wrapText="1" indent="0" justifyLastLine="0" shrinkToFit="0" readingOrder="0"/>
      <protection locked="1" hidden="0"/>
    </dxf>
    <dxf>
      <numFmt numFmtId="0" formatCode="General"/>
      <alignment horizontal="center" vertical="center" textRotation="0" wrapText="1" indent="0" justifyLastLine="0" shrinkToFit="0" readingOrder="0"/>
      <protection locked="1" hidden="0"/>
    </dxf>
    <dxf>
      <numFmt numFmtId="0" formatCode="General"/>
      <alignment horizontal="center" vertical="center" textRotation="0" wrapText="1" indent="0" justifyLastLine="0" shrinkToFit="0" readingOrder="0"/>
      <protection locked="1" hidden="0"/>
    </dxf>
    <dxf>
      <numFmt numFmtId="0" formatCode="General"/>
      <alignment horizontal="center" vertical="center" textRotation="0" wrapText="1" indent="0" justifyLastLine="0" shrinkToFit="0" readingOrder="0"/>
      <protection locked="1" hidden="0"/>
    </dxf>
    <dxf>
      <numFmt numFmtId="0" formatCode="General"/>
      <alignment horizontal="left" vertical="center" textRotation="0" wrapText="1" indent="0" justifyLastLine="0" shrinkToFit="0" readingOrder="0"/>
    </dxf>
    <dxf>
      <font>
        <strike val="0"/>
        <outline val="0"/>
        <shadow val="0"/>
        <u val="none"/>
        <vertAlign val="baseline"/>
        <sz val="9"/>
        <color theme="1"/>
        <name val="Calibri"/>
        <family val="2"/>
        <scheme val="minor"/>
      </font>
      <numFmt numFmtId="0" formatCode="General"/>
      <alignment horizontal="left" vertical="center" textRotation="0" wrapText="1" indent="0" justifyLastLine="0" shrinkToFit="0" readingOrder="0"/>
      <protection locked="1" hidden="0"/>
    </dxf>
    <dxf>
      <numFmt numFmtId="164" formatCode="m/d/yyyy"/>
      <alignment horizontal="center" vertical="center" textRotation="0" wrapText="1" indent="0" justifyLastLine="0" shrinkToFit="0" readingOrder="0"/>
      <protection locked="1" hidden="0"/>
    </dxf>
    <dxf>
      <numFmt numFmtId="164" formatCode="m/d/yyyy"/>
      <alignment horizontal="center" vertical="center" textRotation="0" wrapText="1" indent="0" justifyLastLine="0" shrinkToFit="0" readingOrder="0"/>
      <protection locked="1" hidden="0"/>
    </dxf>
    <dxf>
      <numFmt numFmtId="0" formatCode="General"/>
      <alignment horizontal="center" vertical="center" textRotation="0" wrapText="1" indent="0" justifyLastLine="0" shrinkToFit="0" readingOrder="0"/>
      <protection locked="1" hidden="0"/>
    </dxf>
    <dxf>
      <numFmt numFmtId="0" formatCode="General"/>
      <alignment horizontal="center" vertical="center" textRotation="0" wrapText="1" indent="0" justifyLastLine="0" shrinkToFit="0" readingOrder="0"/>
      <protection locked="1" hidden="0"/>
    </dxf>
    <dxf>
      <numFmt numFmtId="164" formatCode="m/d/yyyy"/>
      <alignment horizontal="center" vertical="center" textRotation="0" wrapText="1" indent="0" justifyLastLine="0" shrinkToFit="0" readingOrder="0"/>
      <protection locked="1" hidden="0"/>
    </dxf>
    <dxf>
      <numFmt numFmtId="164" formatCode="m/d/yyyy"/>
      <alignment horizontal="center" vertical="center" textRotation="0" wrapText="1" indent="0" justifyLastLine="0" shrinkToFit="0" readingOrder="0"/>
      <protection locked="1" hidden="0"/>
    </dxf>
    <dxf>
      <numFmt numFmtId="164" formatCode="m/d/yyyy"/>
      <alignment horizontal="center" vertical="center" textRotation="0" wrapText="1" indent="0" justifyLastLine="0" shrinkToFit="0" readingOrder="0"/>
      <protection locked="1" hidden="0"/>
    </dxf>
    <dxf>
      <numFmt numFmtId="164" formatCode="m/d/yyyy"/>
      <alignment horizontal="center" vertical="center" textRotation="0" wrapText="1" indent="0" justifyLastLine="0" shrinkToFit="0" readingOrder="0"/>
      <protection locked="1" hidden="0"/>
    </dxf>
    <dxf>
      <numFmt numFmtId="164" formatCode="m/d/yyyy"/>
      <alignment horizontal="center" vertical="center" textRotation="0" wrapText="1" indent="0" justifyLastLine="0" shrinkToFit="0" readingOrder="0"/>
      <protection locked="1" hidden="0"/>
    </dxf>
    <dxf>
      <alignment horizontal="center" vertical="center" textRotation="0" wrapText="1" indent="0" justifyLastLine="0" shrinkToFit="0" readingOrder="0"/>
      <protection locked="1" hidden="0"/>
    </dxf>
    <dxf>
      <border>
        <bottom style="medium">
          <color indexed="64"/>
        </bottom>
      </border>
    </dxf>
    <dxf>
      <font>
        <b/>
        <i val="0"/>
        <strike val="0"/>
        <condense val="0"/>
        <extend val="0"/>
        <outline val="0"/>
        <shadow val="0"/>
        <u val="none"/>
        <vertAlign val="baseline"/>
        <sz val="11"/>
        <color auto="1"/>
        <name val="Calibri"/>
        <family val="2"/>
        <scheme val="minor"/>
      </font>
      <fill>
        <patternFill patternType="solid">
          <fgColor indexed="64"/>
          <bgColor rgb="FFF7EFD9"/>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s>
  <tableStyles count="0" defaultTableStyle="TableStyleMedium2" defaultPivotStyle="PivotStyleMedium9"/>
  <colors>
    <mruColors>
      <color rgb="FFCCCCFF"/>
      <color rgb="FFF7EF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fmlaLink="'PR-tampon'!$B$3" lockText="1" noThreeD="1"/>
</file>

<file path=xl/ctrlProps/ctrlProp2.xml><?xml version="1.0" encoding="utf-8"?>
<formControlPr xmlns="http://schemas.microsoft.com/office/spreadsheetml/2009/9/main" objectType="CheckBox" fmlaLink="'PR-tampon'!$B$4" lockText="1" noThreeD="1"/>
</file>

<file path=xl/ctrlProps/ctrlProp3.xml><?xml version="1.0" encoding="utf-8"?>
<formControlPr xmlns="http://schemas.microsoft.com/office/spreadsheetml/2009/9/main" objectType="CheckBox" fmlaLink="'PR-tampon'!$B$5" lockText="1" noThreeD="1"/>
</file>

<file path=xl/ctrlProps/ctrlProp4.xml><?xml version="1.0" encoding="utf-8"?>
<formControlPr xmlns="http://schemas.microsoft.com/office/spreadsheetml/2009/9/main" objectType="CheckBox" fmlaLink="'PR-tampon'!$B$6" lockText="1" noThreeD="1"/>
</file>

<file path=xl/ctrlProps/ctrlProp5.xml><?xml version="1.0" encoding="utf-8"?>
<formControlPr xmlns="http://schemas.microsoft.com/office/spreadsheetml/2009/9/main" objectType="CheckBox" fmlaLink="'PR-tampon'!$B$7" lockText="1" noThreeD="1"/>
</file>

<file path=xl/ctrlProps/ctrlProp6.xml><?xml version="1.0" encoding="utf-8"?>
<formControlPr xmlns="http://schemas.microsoft.com/office/spreadsheetml/2009/9/main" objectType="CheckBox" fmlaLink="'PR-tampon'!$B$8"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2.jpe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jpe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7.jpg"/></Relationships>
</file>

<file path=xl/drawings/_rels/drawing4.xml.rels><?xml version="1.0" encoding="UTF-8" standalone="yes"?>
<Relationships xmlns="http://schemas.openxmlformats.org/package/2006/relationships"><Relationship Id="rId1" Type="http://schemas.openxmlformats.org/officeDocument/2006/relationships/image" Target="../media/image19.png"/></Relationships>
</file>

<file path=xl/drawings/_rels/drawing5.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1841853</xdr:colOff>
      <xdr:row>2</xdr:row>
      <xdr:rowOff>10555</xdr:rowOff>
    </xdr:to>
    <xdr:sp macro="" textlink="">
      <xdr:nvSpPr>
        <xdr:cNvPr id="2" name="ZoneTexte 1">
          <a:extLst>
            <a:ext uri="{FF2B5EF4-FFF2-40B4-BE49-F238E27FC236}">
              <a16:creationId xmlns:a16="http://schemas.microsoft.com/office/drawing/2014/main" id="{8055D117-E798-48BF-AD7C-338E4CD78507}"/>
            </a:ext>
          </a:extLst>
        </xdr:cNvPr>
        <xdr:cNvSpPr txBox="1">
          <a:spLocks noChangeAspect="1"/>
        </xdr:cNvSpPr>
      </xdr:nvSpPr>
      <xdr:spPr>
        <a:xfrm>
          <a:off x="0" y="0"/>
          <a:ext cx="1841853" cy="4024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100" b="1"/>
            <a:t>Financé par :</a:t>
          </a:r>
        </a:p>
      </xdr:txBody>
    </xdr:sp>
    <xdr:clientData/>
  </xdr:twoCellAnchor>
  <xdr:twoCellAnchor editAs="oneCell">
    <xdr:from>
      <xdr:col>0</xdr:col>
      <xdr:colOff>157364</xdr:colOff>
      <xdr:row>1</xdr:row>
      <xdr:rowOff>102475</xdr:rowOff>
    </xdr:from>
    <xdr:to>
      <xdr:col>0</xdr:col>
      <xdr:colOff>1997375</xdr:colOff>
      <xdr:row>5</xdr:row>
      <xdr:rowOff>54829</xdr:rowOff>
    </xdr:to>
    <xdr:pic>
      <xdr:nvPicPr>
        <xdr:cNvPr id="4" name="Image 3">
          <a:extLst>
            <a:ext uri="{FF2B5EF4-FFF2-40B4-BE49-F238E27FC236}">
              <a16:creationId xmlns:a16="http://schemas.microsoft.com/office/drawing/2014/main" id="{6515BAC7-7B08-4A5C-825B-E5A77AD0598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57364" y="298418"/>
          <a:ext cx="1840011" cy="736125"/>
        </a:xfrm>
        <a:prstGeom prst="rect">
          <a:avLst/>
        </a:prstGeom>
      </xdr:spPr>
    </xdr:pic>
    <xdr:clientData/>
  </xdr:twoCellAnchor>
  <xdr:twoCellAnchor editAs="oneCell">
    <xdr:from>
      <xdr:col>0</xdr:col>
      <xdr:colOff>2113771</xdr:colOff>
      <xdr:row>0</xdr:row>
      <xdr:rowOff>43179</xdr:rowOff>
    </xdr:from>
    <xdr:to>
      <xdr:col>0</xdr:col>
      <xdr:colOff>3938514</xdr:colOff>
      <xdr:row>1</xdr:row>
      <xdr:rowOff>163285</xdr:rowOff>
    </xdr:to>
    <xdr:sp macro="" textlink="">
      <xdr:nvSpPr>
        <xdr:cNvPr id="5" name="ZoneTexte 4">
          <a:extLst>
            <a:ext uri="{FF2B5EF4-FFF2-40B4-BE49-F238E27FC236}">
              <a16:creationId xmlns:a16="http://schemas.microsoft.com/office/drawing/2014/main" id="{7CF66AB9-0E92-49F7-B353-6AA2F41CB043}"/>
            </a:ext>
          </a:extLst>
        </xdr:cNvPr>
        <xdr:cNvSpPr txBox="1">
          <a:spLocks noChangeAspect="1"/>
        </xdr:cNvSpPr>
      </xdr:nvSpPr>
      <xdr:spPr>
        <a:xfrm>
          <a:off x="2113771" y="43179"/>
          <a:ext cx="1824743" cy="3106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100" b="1"/>
            <a:t>Conçu et réalisé par :</a:t>
          </a:r>
        </a:p>
      </xdr:txBody>
    </xdr:sp>
    <xdr:clientData/>
  </xdr:twoCellAnchor>
  <xdr:twoCellAnchor editAs="oneCell">
    <xdr:from>
      <xdr:col>0</xdr:col>
      <xdr:colOff>2530023</xdr:colOff>
      <xdr:row>1</xdr:row>
      <xdr:rowOff>171794</xdr:rowOff>
    </xdr:from>
    <xdr:to>
      <xdr:col>0</xdr:col>
      <xdr:colOff>4655065</xdr:colOff>
      <xdr:row>4</xdr:row>
      <xdr:rowOff>45901</xdr:rowOff>
    </xdr:to>
    <xdr:pic>
      <xdr:nvPicPr>
        <xdr:cNvPr id="6" name="Image 5">
          <a:extLst>
            <a:ext uri="{FF2B5EF4-FFF2-40B4-BE49-F238E27FC236}">
              <a16:creationId xmlns:a16="http://schemas.microsoft.com/office/drawing/2014/main" id="{FF27357C-A03C-4A21-B002-B11556C7AA36}"/>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rot="5400000">
          <a:off x="3361576" y="-463816"/>
          <a:ext cx="461935" cy="21250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124239</xdr:colOff>
      <xdr:row>13</xdr:row>
      <xdr:rowOff>83820</xdr:rowOff>
    </xdr:from>
    <xdr:to>
      <xdr:col>0</xdr:col>
      <xdr:colOff>6865620</xdr:colOff>
      <xdr:row>23</xdr:row>
      <xdr:rowOff>169642</xdr:rowOff>
    </xdr:to>
    <xdr:pic>
      <xdr:nvPicPr>
        <xdr:cNvPr id="24" name="Image 23">
          <a:extLst>
            <a:ext uri="{FF2B5EF4-FFF2-40B4-BE49-F238E27FC236}">
              <a16:creationId xmlns:a16="http://schemas.microsoft.com/office/drawing/2014/main" id="{00000000-0008-0000-0100-000018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t="14340" r="10657"/>
        <a:stretch/>
      </xdr:blipFill>
      <xdr:spPr>
        <a:xfrm>
          <a:off x="124239" y="3992880"/>
          <a:ext cx="6741381" cy="2234662"/>
        </a:xfrm>
        <a:prstGeom prst="rect">
          <a:avLst/>
        </a:prstGeom>
      </xdr:spPr>
    </xdr:pic>
    <xdr:clientData/>
  </xdr:twoCellAnchor>
  <xdr:twoCellAnchor editAs="oneCell">
    <xdr:from>
      <xdr:col>0</xdr:col>
      <xdr:colOff>104192</xdr:colOff>
      <xdr:row>21</xdr:row>
      <xdr:rowOff>168201</xdr:rowOff>
    </xdr:from>
    <xdr:to>
      <xdr:col>0</xdr:col>
      <xdr:colOff>6865620</xdr:colOff>
      <xdr:row>23</xdr:row>
      <xdr:rowOff>165653</xdr:rowOff>
    </xdr:to>
    <xdr:sp macro="" textlink="">
      <xdr:nvSpPr>
        <xdr:cNvPr id="15" name="Rectangle 14">
          <a:extLst>
            <a:ext uri="{FF2B5EF4-FFF2-40B4-BE49-F238E27FC236}">
              <a16:creationId xmlns:a16="http://schemas.microsoft.com/office/drawing/2014/main" id="{00000000-0008-0000-0100-00000F000000}"/>
            </a:ext>
          </a:extLst>
        </xdr:cNvPr>
        <xdr:cNvSpPr/>
      </xdr:nvSpPr>
      <xdr:spPr>
        <a:xfrm>
          <a:off x="104192" y="5220261"/>
          <a:ext cx="6761428" cy="454652"/>
        </a:xfrm>
        <a:prstGeom prst="rect">
          <a:avLst/>
        </a:prstGeom>
        <a:solidFill>
          <a:srgbClr val="C5E0B4">
            <a:alpha val="50196"/>
          </a:srgbClr>
        </a:solidFill>
        <a:ln w="12700">
          <a:solidFill>
            <a:srgbClr val="00B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000" b="1" baseline="0">
              <a:solidFill>
                <a:schemeClr val="tx1"/>
              </a:solidFill>
              <a:effectLst/>
              <a:latin typeface="+mn-lt"/>
              <a:ea typeface="+mn-ea"/>
              <a:cs typeface="+mn-cs"/>
            </a:rPr>
            <a:t>Résultat de la recherche</a:t>
          </a:r>
          <a:endParaRPr lang="fr-FR" sz="1000">
            <a:solidFill>
              <a:schemeClr val="tx1"/>
            </a:solidFill>
            <a:effectLst/>
          </a:endParaRPr>
        </a:p>
      </xdr:txBody>
    </xdr:sp>
    <xdr:clientData/>
  </xdr:twoCellAnchor>
  <xdr:twoCellAnchor editAs="oneCell">
    <xdr:from>
      <xdr:col>0</xdr:col>
      <xdr:colOff>107262</xdr:colOff>
      <xdr:row>16</xdr:row>
      <xdr:rowOff>8159</xdr:rowOff>
    </xdr:from>
    <xdr:to>
      <xdr:col>0</xdr:col>
      <xdr:colOff>3363516</xdr:colOff>
      <xdr:row>21</xdr:row>
      <xdr:rowOff>142098</xdr:rowOff>
    </xdr:to>
    <xdr:sp macro="" textlink="">
      <xdr:nvSpPr>
        <xdr:cNvPr id="17" name="Rectangle 16">
          <a:extLst>
            <a:ext uri="{FF2B5EF4-FFF2-40B4-BE49-F238E27FC236}">
              <a16:creationId xmlns:a16="http://schemas.microsoft.com/office/drawing/2014/main" id="{00000000-0008-0000-0100-000011000000}"/>
            </a:ext>
          </a:extLst>
        </xdr:cNvPr>
        <xdr:cNvSpPr/>
      </xdr:nvSpPr>
      <xdr:spPr>
        <a:xfrm>
          <a:off x="107262" y="5234485"/>
          <a:ext cx="3256254" cy="1293504"/>
        </a:xfrm>
        <a:prstGeom prst="rect">
          <a:avLst/>
        </a:prstGeom>
        <a:solidFill>
          <a:srgbClr val="DAE3F3">
            <a:alpha val="50196"/>
          </a:srgbClr>
        </a:solidFill>
        <a:ln w="12700">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fr-FR" sz="1000" b="1">
              <a:solidFill>
                <a:schemeClr val="tx1"/>
              </a:solidFill>
            </a:rPr>
            <a:t>Module de recherche</a:t>
          </a:r>
        </a:p>
      </xdr:txBody>
    </xdr:sp>
    <xdr:clientData/>
  </xdr:twoCellAnchor>
  <xdr:twoCellAnchor editAs="oneCell">
    <xdr:from>
      <xdr:col>0</xdr:col>
      <xdr:colOff>114300</xdr:colOff>
      <xdr:row>48</xdr:row>
      <xdr:rowOff>67333</xdr:rowOff>
    </xdr:from>
    <xdr:to>
      <xdr:col>1</xdr:col>
      <xdr:colOff>0</xdr:colOff>
      <xdr:row>60</xdr:row>
      <xdr:rowOff>59121</xdr:rowOff>
    </xdr:to>
    <xdr:grpSp>
      <xdr:nvGrpSpPr>
        <xdr:cNvPr id="49" name="Groupe 48">
          <a:extLst>
            <a:ext uri="{FF2B5EF4-FFF2-40B4-BE49-F238E27FC236}">
              <a16:creationId xmlns:a16="http://schemas.microsoft.com/office/drawing/2014/main" id="{00000000-0008-0000-0100-000031000000}"/>
            </a:ext>
          </a:extLst>
        </xdr:cNvPr>
        <xdr:cNvGrpSpPr/>
      </xdr:nvGrpSpPr>
      <xdr:grpSpPr>
        <a:xfrm>
          <a:off x="114300" y="10541902"/>
          <a:ext cx="7816362" cy="2523973"/>
          <a:chOff x="0" y="11430658"/>
          <a:chExt cx="7633137" cy="2506388"/>
        </a:xfrm>
      </xdr:grpSpPr>
      <xdr:grpSp>
        <xdr:nvGrpSpPr>
          <xdr:cNvPr id="47" name="Groupe 46">
            <a:extLst>
              <a:ext uri="{FF2B5EF4-FFF2-40B4-BE49-F238E27FC236}">
                <a16:creationId xmlns:a16="http://schemas.microsoft.com/office/drawing/2014/main" id="{00000000-0008-0000-0100-00002F000000}"/>
              </a:ext>
            </a:extLst>
          </xdr:cNvPr>
          <xdr:cNvGrpSpPr/>
        </xdr:nvGrpSpPr>
        <xdr:grpSpPr>
          <a:xfrm>
            <a:off x="0" y="11430658"/>
            <a:ext cx="7633137" cy="2506388"/>
            <a:chOff x="-137948" y="11228005"/>
            <a:chExt cx="7633137" cy="2514271"/>
          </a:xfrm>
        </xdr:grpSpPr>
        <xdr:grpSp>
          <xdr:nvGrpSpPr>
            <xdr:cNvPr id="41" name="Groupe 40">
              <a:extLst>
                <a:ext uri="{FF2B5EF4-FFF2-40B4-BE49-F238E27FC236}">
                  <a16:creationId xmlns:a16="http://schemas.microsoft.com/office/drawing/2014/main" id="{00000000-0008-0000-0100-000029000000}"/>
                </a:ext>
              </a:extLst>
            </xdr:cNvPr>
            <xdr:cNvGrpSpPr/>
          </xdr:nvGrpSpPr>
          <xdr:grpSpPr>
            <a:xfrm>
              <a:off x="889478" y="11228005"/>
              <a:ext cx="6605711" cy="2514271"/>
              <a:chOff x="101203" y="10978384"/>
              <a:chExt cx="7507351" cy="2889318"/>
            </a:xfrm>
          </xdr:grpSpPr>
          <xdr:pic>
            <xdr:nvPicPr>
              <xdr:cNvPr id="37" name="Image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01203" y="10978384"/>
                <a:ext cx="7507351" cy="2889318"/>
              </a:xfrm>
              <a:prstGeom prst="rect">
                <a:avLst/>
              </a:prstGeom>
            </xdr:spPr>
          </xdr:pic>
          <xdr:sp macro="" textlink="">
            <xdr:nvSpPr>
              <xdr:cNvPr id="18" name="Rectangle 17">
                <a:extLst>
                  <a:ext uri="{FF2B5EF4-FFF2-40B4-BE49-F238E27FC236}">
                    <a16:creationId xmlns:a16="http://schemas.microsoft.com/office/drawing/2014/main" id="{00000000-0008-0000-0100-000012000000}"/>
                  </a:ext>
                </a:extLst>
              </xdr:cNvPr>
              <xdr:cNvSpPr/>
            </xdr:nvSpPr>
            <xdr:spPr>
              <a:xfrm>
                <a:off x="120252" y="11676186"/>
                <a:ext cx="3784997" cy="511298"/>
              </a:xfrm>
              <a:prstGeom prst="rect">
                <a:avLst/>
              </a:prstGeom>
              <a:solidFill>
                <a:srgbClr val="7030A0">
                  <a:alpha val="49804"/>
                </a:srgbClr>
              </a:solidFill>
              <a:ln w="38100">
                <a:solidFill>
                  <a:srgbClr val="7030A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400" b="1" baseline="0">
                    <a:solidFill>
                      <a:schemeClr val="tx1"/>
                    </a:solidFill>
                    <a:effectLst/>
                    <a:latin typeface="+mn-lt"/>
                    <a:ea typeface="+mn-ea"/>
                    <a:cs typeface="+mn-cs"/>
                  </a:rPr>
                  <a:t>APPLICATION</a:t>
                </a:r>
                <a:endParaRPr lang="fr-FR" sz="1400">
                  <a:solidFill>
                    <a:schemeClr val="tx1"/>
                  </a:solidFill>
                </a:endParaRPr>
              </a:p>
            </xdr:txBody>
          </xdr:sp>
          <xdr:sp macro="" textlink="">
            <xdr:nvSpPr>
              <xdr:cNvPr id="19" name="Rectangle 18">
                <a:extLst>
                  <a:ext uri="{FF2B5EF4-FFF2-40B4-BE49-F238E27FC236}">
                    <a16:creationId xmlns:a16="http://schemas.microsoft.com/office/drawing/2014/main" id="{00000000-0008-0000-0100-000013000000}"/>
                  </a:ext>
                </a:extLst>
              </xdr:cNvPr>
              <xdr:cNvSpPr/>
            </xdr:nvSpPr>
            <xdr:spPr>
              <a:xfrm>
                <a:off x="114299" y="12214596"/>
                <a:ext cx="3773091" cy="605355"/>
              </a:xfrm>
              <a:prstGeom prst="rect">
                <a:avLst/>
              </a:prstGeom>
              <a:solidFill>
                <a:schemeClr val="accent2">
                  <a:alpha val="49804"/>
                </a:schemeClr>
              </a:solidFill>
              <a:ln w="381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400" b="1" baseline="0">
                    <a:solidFill>
                      <a:schemeClr val="tx1"/>
                    </a:solidFill>
                    <a:effectLst/>
                    <a:latin typeface="+mn-lt"/>
                    <a:ea typeface="+mn-ea"/>
                    <a:cs typeface="+mn-cs"/>
                  </a:rPr>
                  <a:t>BÂTIMENT</a:t>
                </a:r>
                <a:endParaRPr lang="fr-FR" sz="1400">
                  <a:solidFill>
                    <a:schemeClr val="tx1"/>
                  </a:solidFill>
                  <a:effectLst/>
                </a:endParaRPr>
              </a:p>
            </xdr:txBody>
          </xdr:sp>
          <xdr:sp macro="" textlink="">
            <xdr:nvSpPr>
              <xdr:cNvPr id="20" name="Rectangle 19">
                <a:extLst>
                  <a:ext uri="{FF2B5EF4-FFF2-40B4-BE49-F238E27FC236}">
                    <a16:creationId xmlns:a16="http://schemas.microsoft.com/office/drawing/2014/main" id="{00000000-0008-0000-0100-000014000000}"/>
                  </a:ext>
                </a:extLst>
              </xdr:cNvPr>
              <xdr:cNvSpPr/>
            </xdr:nvSpPr>
            <xdr:spPr>
              <a:xfrm>
                <a:off x="132158" y="12850635"/>
                <a:ext cx="3761185" cy="225302"/>
              </a:xfrm>
              <a:prstGeom prst="rect">
                <a:avLst/>
              </a:prstGeom>
              <a:solidFill>
                <a:srgbClr val="FFFF00">
                  <a:alpha val="49804"/>
                </a:srgbClr>
              </a:solidFill>
              <a:ln w="38100">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400" b="1" baseline="0">
                    <a:solidFill>
                      <a:schemeClr val="tx1"/>
                    </a:solidFill>
                    <a:effectLst/>
                    <a:latin typeface="+mn-lt"/>
                    <a:ea typeface="+mn-ea"/>
                    <a:cs typeface="+mn-cs"/>
                  </a:rPr>
                  <a:t>CLIMAT</a:t>
                </a:r>
                <a:endParaRPr lang="fr-FR" sz="1400">
                  <a:solidFill>
                    <a:schemeClr val="tx1"/>
                  </a:solidFill>
                  <a:effectLst/>
                </a:endParaRPr>
              </a:p>
            </xdr:txBody>
          </xdr:sp>
          <xdr:sp macro="" textlink="">
            <xdr:nvSpPr>
              <xdr:cNvPr id="38" name="Rectangle 37">
                <a:extLst>
                  <a:ext uri="{FF2B5EF4-FFF2-40B4-BE49-F238E27FC236}">
                    <a16:creationId xmlns:a16="http://schemas.microsoft.com/office/drawing/2014/main" id="{00000000-0008-0000-0100-000026000000}"/>
                  </a:ext>
                </a:extLst>
              </xdr:cNvPr>
              <xdr:cNvSpPr/>
            </xdr:nvSpPr>
            <xdr:spPr>
              <a:xfrm>
                <a:off x="132158" y="13100666"/>
                <a:ext cx="3761185" cy="225302"/>
              </a:xfrm>
              <a:prstGeom prst="rect">
                <a:avLst/>
              </a:prstGeom>
              <a:solidFill>
                <a:schemeClr val="accent6">
                  <a:alpha val="49804"/>
                </a:schemeClr>
              </a:solidFill>
              <a:ln w="38100">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400" b="1" baseline="0">
                    <a:solidFill>
                      <a:schemeClr val="tx1"/>
                    </a:solidFill>
                    <a:effectLst/>
                    <a:latin typeface="+mn-lt"/>
                    <a:ea typeface="+mn-ea"/>
                    <a:cs typeface="+mn-cs"/>
                  </a:rPr>
                  <a:t>HYGROMETRIE</a:t>
                </a:r>
                <a:endParaRPr lang="fr-FR" sz="1400">
                  <a:solidFill>
                    <a:schemeClr val="tx1"/>
                  </a:solidFill>
                  <a:effectLst/>
                </a:endParaRPr>
              </a:p>
            </xdr:txBody>
          </xdr:sp>
          <xdr:sp macro="" textlink="">
            <xdr:nvSpPr>
              <xdr:cNvPr id="39" name="Rectangle 38">
                <a:extLst>
                  <a:ext uri="{FF2B5EF4-FFF2-40B4-BE49-F238E27FC236}">
                    <a16:creationId xmlns:a16="http://schemas.microsoft.com/office/drawing/2014/main" id="{00000000-0008-0000-0100-000027000000}"/>
                  </a:ext>
                </a:extLst>
              </xdr:cNvPr>
              <xdr:cNvSpPr/>
            </xdr:nvSpPr>
            <xdr:spPr>
              <a:xfrm>
                <a:off x="129777" y="13360222"/>
                <a:ext cx="3761185" cy="225302"/>
              </a:xfrm>
              <a:prstGeom prst="rect">
                <a:avLst/>
              </a:prstGeom>
              <a:solidFill>
                <a:srgbClr val="0070C0">
                  <a:alpha val="49804"/>
                </a:srgbClr>
              </a:solidFill>
              <a:ln w="3810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400" b="1" baseline="0">
                    <a:solidFill>
                      <a:schemeClr val="tx1"/>
                    </a:solidFill>
                    <a:effectLst/>
                    <a:latin typeface="+mn-lt"/>
                    <a:ea typeface="+mn-ea"/>
                    <a:cs typeface="+mn-cs"/>
                  </a:rPr>
                  <a:t>CLASSEMENT</a:t>
                </a:r>
                <a:endParaRPr lang="fr-FR" sz="1400">
                  <a:solidFill>
                    <a:schemeClr val="tx1"/>
                  </a:solidFill>
                  <a:effectLst/>
                </a:endParaRPr>
              </a:p>
            </xdr:txBody>
          </xdr:sp>
          <xdr:sp macro="" textlink="">
            <xdr:nvSpPr>
              <xdr:cNvPr id="40" name="Rectangle 39">
                <a:extLst>
                  <a:ext uri="{FF2B5EF4-FFF2-40B4-BE49-F238E27FC236}">
                    <a16:creationId xmlns:a16="http://schemas.microsoft.com/office/drawing/2014/main" id="{00000000-0008-0000-0100-000028000000}"/>
                  </a:ext>
                </a:extLst>
              </xdr:cNvPr>
              <xdr:cNvSpPr/>
            </xdr:nvSpPr>
            <xdr:spPr>
              <a:xfrm>
                <a:off x="129777" y="13616207"/>
                <a:ext cx="3761185" cy="225302"/>
              </a:xfrm>
              <a:prstGeom prst="rect">
                <a:avLst/>
              </a:prstGeom>
              <a:solidFill>
                <a:srgbClr val="00B050">
                  <a:alpha val="49804"/>
                </a:srgbClr>
              </a:solidFill>
              <a:ln w="38100">
                <a:solidFill>
                  <a:srgbClr val="00B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400" b="1" baseline="0">
                    <a:solidFill>
                      <a:schemeClr val="tx1"/>
                    </a:solidFill>
                    <a:effectLst/>
                    <a:latin typeface="+mn-lt"/>
                    <a:ea typeface="+mn-ea"/>
                    <a:cs typeface="+mn-cs"/>
                  </a:rPr>
                  <a:t>CLIMATISATION</a:t>
                </a:r>
                <a:endParaRPr lang="fr-FR" sz="1400">
                  <a:solidFill>
                    <a:schemeClr val="tx1"/>
                  </a:solidFill>
                  <a:effectLst/>
                </a:endParaRPr>
              </a:p>
            </xdr:txBody>
          </xdr:sp>
        </xdr:grpSp>
        <xdr:sp macro="" textlink="">
          <xdr:nvSpPr>
            <xdr:cNvPr id="42" name="ZoneTexte 41">
              <a:extLst>
                <a:ext uri="{FF2B5EF4-FFF2-40B4-BE49-F238E27FC236}">
                  <a16:creationId xmlns:a16="http://schemas.microsoft.com/office/drawing/2014/main" id="{00000000-0008-0000-0100-00002A000000}"/>
                </a:ext>
              </a:extLst>
            </xdr:cNvPr>
            <xdr:cNvSpPr txBox="1"/>
          </xdr:nvSpPr>
          <xdr:spPr>
            <a:xfrm>
              <a:off x="-100266" y="11322655"/>
              <a:ext cx="854659" cy="4966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fr-FR" sz="1100"/>
                <a:t>cases</a:t>
              </a:r>
            </a:p>
            <a:p>
              <a:pPr algn="ctr"/>
              <a:r>
                <a:rPr lang="fr-FR" sz="1100"/>
                <a:t>cochées</a:t>
              </a:r>
            </a:p>
          </xdr:txBody>
        </xdr:sp>
        <xdr:cxnSp macro="">
          <xdr:nvCxnSpPr>
            <xdr:cNvPr id="43" name="Connecteur : en arc 42">
              <a:extLst>
                <a:ext uri="{FF2B5EF4-FFF2-40B4-BE49-F238E27FC236}">
                  <a16:creationId xmlns:a16="http://schemas.microsoft.com/office/drawing/2014/main" id="{00000000-0008-0000-0100-00002B000000}"/>
                </a:ext>
              </a:extLst>
            </xdr:cNvPr>
            <xdr:cNvCxnSpPr>
              <a:stCxn id="42" idx="2"/>
            </xdr:cNvCxnSpPr>
          </xdr:nvCxnSpPr>
          <xdr:spPr>
            <a:xfrm rot="16200000" flipH="1">
              <a:off x="578261" y="11568137"/>
              <a:ext cx="234713" cy="737106"/>
            </a:xfrm>
            <a:prstGeom prst="curvedConnector2">
              <a:avLst/>
            </a:prstGeom>
            <a:ln>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4" name="ZoneTexte 43">
              <a:extLst>
                <a:ext uri="{FF2B5EF4-FFF2-40B4-BE49-F238E27FC236}">
                  <a16:creationId xmlns:a16="http://schemas.microsoft.com/office/drawing/2014/main" id="{00000000-0008-0000-0100-00002C000000}"/>
                </a:ext>
              </a:extLst>
            </xdr:cNvPr>
            <xdr:cNvSpPr txBox="1"/>
          </xdr:nvSpPr>
          <xdr:spPr>
            <a:xfrm>
              <a:off x="-137948" y="12954977"/>
              <a:ext cx="765418" cy="5885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fr-FR" sz="1100"/>
                <a:t>cases non cochées</a:t>
              </a:r>
            </a:p>
          </xdr:txBody>
        </xdr:sp>
        <xdr:cxnSp macro="">
          <xdr:nvCxnSpPr>
            <xdr:cNvPr id="45" name="Connecteur : en arc 44">
              <a:extLst>
                <a:ext uri="{FF2B5EF4-FFF2-40B4-BE49-F238E27FC236}">
                  <a16:creationId xmlns:a16="http://schemas.microsoft.com/office/drawing/2014/main" id="{00000000-0008-0000-0100-00002D000000}"/>
                </a:ext>
              </a:extLst>
            </xdr:cNvPr>
            <xdr:cNvCxnSpPr>
              <a:stCxn id="44" idx="3"/>
            </xdr:cNvCxnSpPr>
          </xdr:nvCxnSpPr>
          <xdr:spPr>
            <a:xfrm flipV="1">
              <a:off x="627470" y="12940862"/>
              <a:ext cx="436703" cy="308389"/>
            </a:xfrm>
            <a:prstGeom prst="curvedConnector3">
              <a:avLst>
                <a:gd name="adj1" fmla="val 50000"/>
              </a:avLst>
            </a:prstGeom>
            <a:ln>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6" name="Connecteur : en arc 45">
              <a:extLst>
                <a:ext uri="{FF2B5EF4-FFF2-40B4-BE49-F238E27FC236}">
                  <a16:creationId xmlns:a16="http://schemas.microsoft.com/office/drawing/2014/main" id="{00000000-0008-0000-0100-00002E000000}"/>
                </a:ext>
              </a:extLst>
            </xdr:cNvPr>
            <xdr:cNvCxnSpPr>
              <a:stCxn id="44" idx="3"/>
            </xdr:cNvCxnSpPr>
          </xdr:nvCxnSpPr>
          <xdr:spPr>
            <a:xfrm flipV="1">
              <a:off x="627470" y="13164207"/>
              <a:ext cx="430134" cy="85045"/>
            </a:xfrm>
            <a:prstGeom prst="curvedConnector3">
              <a:avLst>
                <a:gd name="adj1" fmla="val 50000"/>
              </a:avLst>
            </a:prstGeom>
            <a:ln>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51" name="Connecteur : en arc 50">
            <a:extLst>
              <a:ext uri="{FF2B5EF4-FFF2-40B4-BE49-F238E27FC236}">
                <a16:creationId xmlns:a16="http://schemas.microsoft.com/office/drawing/2014/main" id="{00000000-0008-0000-0100-000033000000}"/>
              </a:ext>
            </a:extLst>
          </xdr:cNvPr>
          <xdr:cNvCxnSpPr>
            <a:stCxn id="44" idx="3"/>
          </xdr:cNvCxnSpPr>
        </xdr:nvCxnSpPr>
        <xdr:spPr>
          <a:xfrm>
            <a:off x="765418" y="13445567"/>
            <a:ext cx="447766" cy="146608"/>
          </a:xfrm>
          <a:prstGeom prst="curvedConnector3">
            <a:avLst>
              <a:gd name="adj1" fmla="val 50000"/>
            </a:avLst>
          </a:prstGeom>
          <a:ln>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4" name="Connecteur : en arc 53">
            <a:extLst>
              <a:ext uri="{FF2B5EF4-FFF2-40B4-BE49-F238E27FC236}">
                <a16:creationId xmlns:a16="http://schemas.microsoft.com/office/drawing/2014/main" id="{00000000-0008-0000-0100-000036000000}"/>
              </a:ext>
            </a:extLst>
          </xdr:cNvPr>
          <xdr:cNvCxnSpPr>
            <a:stCxn id="44" idx="3"/>
          </xdr:cNvCxnSpPr>
        </xdr:nvCxnSpPr>
        <xdr:spPr>
          <a:xfrm>
            <a:off x="765418" y="13445567"/>
            <a:ext cx="457793" cy="367187"/>
          </a:xfrm>
          <a:prstGeom prst="curvedConnector3">
            <a:avLst>
              <a:gd name="adj1" fmla="val 50000"/>
            </a:avLst>
          </a:prstGeom>
          <a:ln>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7" name="Connecteur : en arc 56">
            <a:extLst>
              <a:ext uri="{FF2B5EF4-FFF2-40B4-BE49-F238E27FC236}">
                <a16:creationId xmlns:a16="http://schemas.microsoft.com/office/drawing/2014/main" id="{00000000-0008-0000-0100-000039000000}"/>
              </a:ext>
            </a:extLst>
          </xdr:cNvPr>
          <xdr:cNvCxnSpPr>
            <a:stCxn id="42" idx="2"/>
          </xdr:cNvCxnSpPr>
        </xdr:nvCxnSpPr>
        <xdr:spPr>
          <a:xfrm rot="16200000" flipH="1">
            <a:off x="464158" y="12020987"/>
            <a:ext cx="739853" cy="738144"/>
          </a:xfrm>
          <a:prstGeom prst="curvedConnector3">
            <a:avLst>
              <a:gd name="adj1" fmla="val 50000"/>
            </a:avLst>
          </a:prstGeom>
          <a:ln>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296282</xdr:colOff>
      <xdr:row>65</xdr:row>
      <xdr:rowOff>94333</xdr:rowOff>
    </xdr:from>
    <xdr:to>
      <xdr:col>0</xdr:col>
      <xdr:colOff>6781800</xdr:colOff>
      <xdr:row>76</xdr:row>
      <xdr:rowOff>159371</xdr:rowOff>
    </xdr:to>
    <xdr:grpSp>
      <xdr:nvGrpSpPr>
        <xdr:cNvPr id="34" name="Groupe 33">
          <a:extLst>
            <a:ext uri="{FF2B5EF4-FFF2-40B4-BE49-F238E27FC236}">
              <a16:creationId xmlns:a16="http://schemas.microsoft.com/office/drawing/2014/main" id="{00000000-0008-0000-0100-000022000000}"/>
            </a:ext>
          </a:extLst>
        </xdr:cNvPr>
        <xdr:cNvGrpSpPr/>
      </xdr:nvGrpSpPr>
      <xdr:grpSpPr>
        <a:xfrm>
          <a:off x="296282" y="14120995"/>
          <a:ext cx="6485518" cy="2192776"/>
          <a:chOff x="296282" y="14619958"/>
          <a:chExt cx="6485518" cy="2160538"/>
        </a:xfrm>
      </xdr:grpSpPr>
      <xdr:grpSp>
        <xdr:nvGrpSpPr>
          <xdr:cNvPr id="31" name="Groupe 30">
            <a:extLst>
              <a:ext uri="{FF2B5EF4-FFF2-40B4-BE49-F238E27FC236}">
                <a16:creationId xmlns:a16="http://schemas.microsoft.com/office/drawing/2014/main" id="{00000000-0008-0000-0100-00001F000000}"/>
              </a:ext>
            </a:extLst>
          </xdr:cNvPr>
          <xdr:cNvGrpSpPr/>
        </xdr:nvGrpSpPr>
        <xdr:grpSpPr>
          <a:xfrm>
            <a:off x="296282" y="14619958"/>
            <a:ext cx="6485518" cy="2160538"/>
            <a:chOff x="296282" y="14619958"/>
            <a:chExt cx="6485518" cy="2160538"/>
          </a:xfrm>
        </xdr:grpSpPr>
        <xdr:pic>
          <xdr:nvPicPr>
            <xdr:cNvPr id="63" name="Image 62">
              <a:extLst>
                <a:ext uri="{FF2B5EF4-FFF2-40B4-BE49-F238E27FC236}">
                  <a16:creationId xmlns:a16="http://schemas.microsoft.com/office/drawing/2014/main" id="{00000000-0008-0000-0100-00003F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296282" y="14619958"/>
              <a:ext cx="5132753" cy="2160538"/>
            </a:xfrm>
            <a:prstGeom prst="rect">
              <a:avLst/>
            </a:prstGeom>
          </xdr:spPr>
        </xdr:pic>
        <xdr:sp macro="" textlink="">
          <xdr:nvSpPr>
            <xdr:cNvPr id="14" name="ZoneTexte 13">
              <a:extLst>
                <a:ext uri="{FF2B5EF4-FFF2-40B4-BE49-F238E27FC236}">
                  <a16:creationId xmlns:a16="http://schemas.microsoft.com/office/drawing/2014/main" id="{00000000-0008-0000-0100-00000E000000}"/>
                </a:ext>
              </a:extLst>
            </xdr:cNvPr>
            <xdr:cNvSpPr txBox="1"/>
          </xdr:nvSpPr>
          <xdr:spPr>
            <a:xfrm>
              <a:off x="5719927" y="15514331"/>
              <a:ext cx="1061873" cy="497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fr-FR" sz="1100"/>
                <a:t>b /</a:t>
              </a:r>
              <a:r>
                <a:rPr lang="fr-FR" sz="1100" baseline="0"/>
                <a:t> </a:t>
              </a:r>
              <a:r>
                <a:rPr lang="fr-FR" sz="1100"/>
                <a:t>Cellule à sélectionner</a:t>
              </a:r>
            </a:p>
          </xdr:txBody>
        </xdr:sp>
        <xdr:cxnSp macro="">
          <xdr:nvCxnSpPr>
            <xdr:cNvPr id="21" name="Connecteur : en arc 20">
              <a:extLst>
                <a:ext uri="{FF2B5EF4-FFF2-40B4-BE49-F238E27FC236}">
                  <a16:creationId xmlns:a16="http://schemas.microsoft.com/office/drawing/2014/main" id="{00000000-0008-0000-0100-000015000000}"/>
                </a:ext>
              </a:extLst>
            </xdr:cNvPr>
            <xdr:cNvCxnSpPr>
              <a:stCxn id="14" idx="1"/>
              <a:endCxn id="13" idx="3"/>
            </xdr:cNvCxnSpPr>
          </xdr:nvCxnSpPr>
          <xdr:spPr>
            <a:xfrm rot="10800000">
              <a:off x="5297367" y="15681556"/>
              <a:ext cx="422561" cy="81372"/>
            </a:xfrm>
            <a:prstGeom prst="curvedConnector3">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3" name="Rectangle 12">
            <a:extLst>
              <a:ext uri="{FF2B5EF4-FFF2-40B4-BE49-F238E27FC236}">
                <a16:creationId xmlns:a16="http://schemas.microsoft.com/office/drawing/2014/main" id="{00000000-0008-0000-0100-00000D000000}"/>
              </a:ext>
            </a:extLst>
          </xdr:cNvPr>
          <xdr:cNvSpPr/>
        </xdr:nvSpPr>
        <xdr:spPr>
          <a:xfrm>
            <a:off x="1707174" y="15511314"/>
            <a:ext cx="3590192" cy="340484"/>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editAs="oneCell">
    <xdr:from>
      <xdr:col>0</xdr:col>
      <xdr:colOff>293077</xdr:colOff>
      <xdr:row>79</xdr:row>
      <xdr:rowOff>91158</xdr:rowOff>
    </xdr:from>
    <xdr:to>
      <xdr:col>0</xdr:col>
      <xdr:colOff>6848475</xdr:colOff>
      <xdr:row>82</xdr:row>
      <xdr:rowOff>97883</xdr:rowOff>
    </xdr:to>
    <xdr:grpSp>
      <xdr:nvGrpSpPr>
        <xdr:cNvPr id="32" name="Groupe 31">
          <a:extLst>
            <a:ext uri="{FF2B5EF4-FFF2-40B4-BE49-F238E27FC236}">
              <a16:creationId xmlns:a16="http://schemas.microsoft.com/office/drawing/2014/main" id="{00000000-0008-0000-0100-000020000000}"/>
            </a:ext>
          </a:extLst>
        </xdr:cNvPr>
        <xdr:cNvGrpSpPr/>
      </xdr:nvGrpSpPr>
      <xdr:grpSpPr>
        <a:xfrm>
          <a:off x="293077" y="16825850"/>
          <a:ext cx="6555398" cy="587018"/>
          <a:chOff x="293077" y="17337744"/>
          <a:chExt cx="6555398" cy="580102"/>
        </a:xfrm>
      </xdr:grpSpPr>
      <xdr:pic>
        <xdr:nvPicPr>
          <xdr:cNvPr id="25" name="Image 24">
            <a:extLst>
              <a:ext uri="{FF2B5EF4-FFF2-40B4-BE49-F238E27FC236}">
                <a16:creationId xmlns:a16="http://schemas.microsoft.com/office/drawing/2014/main" id="{00000000-0008-0000-0100-000019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293077" y="17397778"/>
            <a:ext cx="5136173" cy="380795"/>
          </a:xfrm>
          <a:prstGeom prst="rect">
            <a:avLst/>
          </a:prstGeom>
        </xdr:spPr>
      </xdr:pic>
      <xdr:sp macro="" textlink="">
        <xdr:nvSpPr>
          <xdr:cNvPr id="26" name="Rectangle 25">
            <a:extLst>
              <a:ext uri="{FF2B5EF4-FFF2-40B4-BE49-F238E27FC236}">
                <a16:creationId xmlns:a16="http://schemas.microsoft.com/office/drawing/2014/main" id="{00000000-0008-0000-0100-00001A000000}"/>
              </a:ext>
            </a:extLst>
          </xdr:cNvPr>
          <xdr:cNvSpPr/>
        </xdr:nvSpPr>
        <xdr:spPr>
          <a:xfrm>
            <a:off x="5304692" y="17619566"/>
            <a:ext cx="117231" cy="115251"/>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27" name="ZoneTexte 26">
            <a:extLst>
              <a:ext uri="{FF2B5EF4-FFF2-40B4-BE49-F238E27FC236}">
                <a16:creationId xmlns:a16="http://schemas.microsoft.com/office/drawing/2014/main" id="{00000000-0008-0000-0100-00001B000000}"/>
              </a:ext>
            </a:extLst>
          </xdr:cNvPr>
          <xdr:cNvSpPr txBox="1"/>
        </xdr:nvSpPr>
        <xdr:spPr>
          <a:xfrm>
            <a:off x="5810681" y="17337744"/>
            <a:ext cx="1037794" cy="580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r>
              <a:rPr lang="fr-FR" sz="1100"/>
              <a:t>c /</a:t>
            </a:r>
            <a:r>
              <a:rPr lang="fr-FR" sz="1100" baseline="0"/>
              <a:t> Flèche sur laquelle cliquer</a:t>
            </a:r>
            <a:endParaRPr lang="fr-FR" sz="1100"/>
          </a:p>
        </xdr:txBody>
      </xdr:sp>
      <xdr:cxnSp macro="">
        <xdr:nvCxnSpPr>
          <xdr:cNvPr id="28" name="Connecteur : en arc 27">
            <a:extLst>
              <a:ext uri="{FF2B5EF4-FFF2-40B4-BE49-F238E27FC236}">
                <a16:creationId xmlns:a16="http://schemas.microsoft.com/office/drawing/2014/main" id="{00000000-0008-0000-0100-00001C000000}"/>
              </a:ext>
            </a:extLst>
          </xdr:cNvPr>
          <xdr:cNvCxnSpPr>
            <a:stCxn id="27" idx="1"/>
            <a:endCxn id="26" idx="0"/>
          </xdr:cNvCxnSpPr>
        </xdr:nvCxnSpPr>
        <xdr:spPr>
          <a:xfrm rot="10800000">
            <a:off x="5363309" y="17619567"/>
            <a:ext cx="447373" cy="8229"/>
          </a:xfrm>
          <a:prstGeom prst="curvedConnector4">
            <a:avLst>
              <a:gd name="adj1" fmla="val 43449"/>
              <a:gd name="adj2" fmla="val 2919785"/>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580464</xdr:colOff>
      <xdr:row>171</xdr:row>
      <xdr:rowOff>48185</xdr:rowOff>
    </xdr:from>
    <xdr:to>
      <xdr:col>0</xdr:col>
      <xdr:colOff>6628839</xdr:colOff>
      <xdr:row>173</xdr:row>
      <xdr:rowOff>145148</xdr:rowOff>
    </xdr:to>
    <xdr:pic>
      <xdr:nvPicPr>
        <xdr:cNvPr id="73" name="Image 72">
          <a:extLst>
            <a:ext uri="{FF2B5EF4-FFF2-40B4-BE49-F238E27FC236}">
              <a16:creationId xmlns:a16="http://schemas.microsoft.com/office/drawing/2014/main" id="{00000000-0008-0000-0100-000049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580464" y="35324303"/>
          <a:ext cx="6048375" cy="473480"/>
        </a:xfrm>
        <a:prstGeom prst="rect">
          <a:avLst/>
        </a:prstGeom>
      </xdr:spPr>
    </xdr:pic>
    <xdr:clientData/>
  </xdr:twoCellAnchor>
  <xdr:twoCellAnchor editAs="oneCell">
    <xdr:from>
      <xdr:col>0</xdr:col>
      <xdr:colOff>419100</xdr:colOff>
      <xdr:row>204</xdr:row>
      <xdr:rowOff>38100</xdr:rowOff>
    </xdr:from>
    <xdr:to>
      <xdr:col>0</xdr:col>
      <xdr:colOff>7181850</xdr:colOff>
      <xdr:row>207</xdr:row>
      <xdr:rowOff>1016</xdr:rowOff>
    </xdr:to>
    <xdr:pic>
      <xdr:nvPicPr>
        <xdr:cNvPr id="75" name="Image 74">
          <a:extLst>
            <a:ext uri="{FF2B5EF4-FFF2-40B4-BE49-F238E27FC236}">
              <a16:creationId xmlns:a16="http://schemas.microsoft.com/office/drawing/2014/main" id="{00000000-0008-0000-0100-00004B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19100" y="42300525"/>
          <a:ext cx="6762750" cy="534415"/>
        </a:xfrm>
        <a:prstGeom prst="rect">
          <a:avLst/>
        </a:prstGeom>
      </xdr:spPr>
    </xdr:pic>
    <xdr:clientData/>
  </xdr:twoCellAnchor>
  <xdr:twoCellAnchor editAs="oneCell">
    <xdr:from>
      <xdr:col>0</xdr:col>
      <xdr:colOff>485775</xdr:colOff>
      <xdr:row>218</xdr:row>
      <xdr:rowOff>28575</xdr:rowOff>
    </xdr:from>
    <xdr:to>
      <xdr:col>0</xdr:col>
      <xdr:colOff>6791325</xdr:colOff>
      <xdr:row>220</xdr:row>
      <xdr:rowOff>161434</xdr:rowOff>
    </xdr:to>
    <xdr:pic>
      <xdr:nvPicPr>
        <xdr:cNvPr id="76" name="Image 75">
          <a:extLst>
            <a:ext uri="{FF2B5EF4-FFF2-40B4-BE49-F238E27FC236}">
              <a16:creationId xmlns:a16="http://schemas.microsoft.com/office/drawing/2014/main" id="{00000000-0008-0000-0100-00004C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5775" y="45605700"/>
          <a:ext cx="6305550" cy="513857"/>
        </a:xfrm>
        <a:prstGeom prst="rect">
          <a:avLst/>
        </a:prstGeom>
      </xdr:spPr>
    </xdr:pic>
    <xdr:clientData/>
  </xdr:twoCellAnchor>
  <xdr:twoCellAnchor editAs="oneCell">
    <xdr:from>
      <xdr:col>0</xdr:col>
      <xdr:colOff>361950</xdr:colOff>
      <xdr:row>152</xdr:row>
      <xdr:rowOff>123825</xdr:rowOff>
    </xdr:from>
    <xdr:to>
      <xdr:col>0</xdr:col>
      <xdr:colOff>7329588</xdr:colOff>
      <xdr:row>159</xdr:row>
      <xdr:rowOff>123826</xdr:rowOff>
    </xdr:to>
    <xdr:pic>
      <xdr:nvPicPr>
        <xdr:cNvPr id="78" name="Image 77">
          <a:extLst>
            <a:ext uri="{FF2B5EF4-FFF2-40B4-BE49-F238E27FC236}">
              <a16:creationId xmlns:a16="http://schemas.microsoft.com/office/drawing/2014/main" id="{00000000-0008-0000-0100-00004E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61950" y="32066865"/>
          <a:ext cx="6967638" cy="1333500"/>
        </a:xfrm>
        <a:prstGeom prst="rect">
          <a:avLst/>
        </a:prstGeom>
      </xdr:spPr>
    </xdr:pic>
    <xdr:clientData/>
  </xdr:twoCellAnchor>
  <xdr:twoCellAnchor editAs="oneCell">
    <xdr:from>
      <xdr:col>0</xdr:col>
      <xdr:colOff>455543</xdr:colOff>
      <xdr:row>236</xdr:row>
      <xdr:rowOff>24847</xdr:rowOff>
    </xdr:from>
    <xdr:to>
      <xdr:col>0</xdr:col>
      <xdr:colOff>5475919</xdr:colOff>
      <xdr:row>237</xdr:row>
      <xdr:rowOff>158241</xdr:rowOff>
    </xdr:to>
    <xdr:pic>
      <xdr:nvPicPr>
        <xdr:cNvPr id="22" name="Image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9"/>
        <a:stretch>
          <a:fillRect/>
        </a:stretch>
      </xdr:blipFill>
      <xdr:spPr>
        <a:xfrm>
          <a:off x="455543" y="48999912"/>
          <a:ext cx="5020376" cy="323895"/>
        </a:xfrm>
        <a:prstGeom prst="rect">
          <a:avLst/>
        </a:prstGeom>
      </xdr:spPr>
    </xdr:pic>
    <xdr:clientData/>
  </xdr:twoCellAnchor>
  <xdr:twoCellAnchor>
    <xdr:from>
      <xdr:col>0</xdr:col>
      <xdr:colOff>304655</xdr:colOff>
      <xdr:row>99</xdr:row>
      <xdr:rowOff>117365</xdr:rowOff>
    </xdr:from>
    <xdr:to>
      <xdr:col>0</xdr:col>
      <xdr:colOff>6867525</xdr:colOff>
      <xdr:row>104</xdr:row>
      <xdr:rowOff>116038</xdr:rowOff>
    </xdr:to>
    <xdr:grpSp>
      <xdr:nvGrpSpPr>
        <xdr:cNvPr id="5" name="Groupe 4">
          <a:extLst>
            <a:ext uri="{FF2B5EF4-FFF2-40B4-BE49-F238E27FC236}">
              <a16:creationId xmlns:a16="http://schemas.microsoft.com/office/drawing/2014/main" id="{00000000-0008-0000-0100-000005000000}"/>
            </a:ext>
          </a:extLst>
        </xdr:cNvPr>
        <xdr:cNvGrpSpPr/>
      </xdr:nvGrpSpPr>
      <xdr:grpSpPr>
        <a:xfrm>
          <a:off x="304655" y="20720673"/>
          <a:ext cx="6562870" cy="965827"/>
          <a:chOff x="304655" y="21964044"/>
          <a:chExt cx="6562870" cy="944604"/>
        </a:xfrm>
      </xdr:grpSpPr>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l="33811" t="40799" r="50227" b="44057"/>
          <a:stretch/>
        </xdr:blipFill>
        <xdr:spPr bwMode="auto">
          <a:xfrm>
            <a:off x="304655" y="22009764"/>
            <a:ext cx="5090305" cy="898884"/>
          </a:xfrm>
          <a:prstGeom prst="rect">
            <a:avLst/>
          </a:prstGeom>
          <a:ln>
            <a:noFill/>
          </a:ln>
          <a:extLst>
            <a:ext uri="{53640926-AAD7-44D8-BBD7-CCE9431645EC}">
              <a14:shadowObscured xmlns:a14="http://schemas.microsoft.com/office/drawing/2010/main"/>
            </a:ext>
          </a:extLst>
        </xdr:spPr>
      </xdr:pic>
      <xdr:sp macro="" textlink="">
        <xdr:nvSpPr>
          <xdr:cNvPr id="53" name="Rectangle 52">
            <a:extLst>
              <a:ext uri="{FF2B5EF4-FFF2-40B4-BE49-F238E27FC236}">
                <a16:creationId xmlns:a16="http://schemas.microsoft.com/office/drawing/2014/main" id="{00000000-0008-0000-0100-000035000000}"/>
              </a:ext>
            </a:extLst>
          </xdr:cNvPr>
          <xdr:cNvSpPr/>
        </xdr:nvSpPr>
        <xdr:spPr>
          <a:xfrm>
            <a:off x="1839310" y="22357989"/>
            <a:ext cx="3448656" cy="71088"/>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55" name="ZoneTexte 54">
            <a:extLst>
              <a:ext uri="{FF2B5EF4-FFF2-40B4-BE49-F238E27FC236}">
                <a16:creationId xmlns:a16="http://schemas.microsoft.com/office/drawing/2014/main" id="{00000000-0008-0000-0100-000037000000}"/>
              </a:ext>
            </a:extLst>
          </xdr:cNvPr>
          <xdr:cNvSpPr txBox="1"/>
        </xdr:nvSpPr>
        <xdr:spPr>
          <a:xfrm>
            <a:off x="5949730" y="21964044"/>
            <a:ext cx="917795" cy="638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fr-FR" sz="1100"/>
              <a:t>d /</a:t>
            </a:r>
            <a:r>
              <a:rPr lang="fr-FR" sz="1100" baseline="0"/>
              <a:t> Application à selectionner (exemple)</a:t>
            </a:r>
            <a:endParaRPr lang="fr-FR" sz="1100"/>
          </a:p>
        </xdr:txBody>
      </xdr:sp>
      <xdr:cxnSp macro="">
        <xdr:nvCxnSpPr>
          <xdr:cNvPr id="56" name="Connecteur : en arc 55">
            <a:extLst>
              <a:ext uri="{FF2B5EF4-FFF2-40B4-BE49-F238E27FC236}">
                <a16:creationId xmlns:a16="http://schemas.microsoft.com/office/drawing/2014/main" id="{00000000-0008-0000-0100-000038000000}"/>
              </a:ext>
            </a:extLst>
          </xdr:cNvPr>
          <xdr:cNvCxnSpPr>
            <a:stCxn id="55" idx="1"/>
            <a:endCxn id="53" idx="3"/>
          </xdr:cNvCxnSpPr>
        </xdr:nvCxnSpPr>
        <xdr:spPr>
          <a:xfrm rot="10800000" flipV="1">
            <a:off x="5287966" y="22283265"/>
            <a:ext cx="661764" cy="110267"/>
          </a:xfrm>
          <a:prstGeom prst="curvedConnector3">
            <a:avLst>
              <a:gd name="adj1" fmla="val 50000"/>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2727587</xdr:colOff>
      <xdr:row>104</xdr:row>
      <xdr:rowOff>137485</xdr:rowOff>
    </xdr:from>
    <xdr:to>
      <xdr:col>0</xdr:col>
      <xdr:colOff>3003122</xdr:colOff>
      <xdr:row>106</xdr:row>
      <xdr:rowOff>1026</xdr:rowOff>
    </xdr:to>
    <xdr:sp macro="" textlink="">
      <xdr:nvSpPr>
        <xdr:cNvPr id="58" name="Flèche : bas 57">
          <a:extLst>
            <a:ext uri="{FF2B5EF4-FFF2-40B4-BE49-F238E27FC236}">
              <a16:creationId xmlns:a16="http://schemas.microsoft.com/office/drawing/2014/main" id="{00000000-0008-0000-0100-00003A000000}"/>
            </a:ext>
          </a:extLst>
        </xdr:cNvPr>
        <xdr:cNvSpPr/>
      </xdr:nvSpPr>
      <xdr:spPr>
        <a:xfrm>
          <a:off x="2727587" y="22638897"/>
          <a:ext cx="275535" cy="240058"/>
        </a:xfrm>
        <a:prstGeom prst="down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295583</xdr:colOff>
      <xdr:row>256</xdr:row>
      <xdr:rowOff>68316</xdr:rowOff>
    </xdr:from>
    <xdr:to>
      <xdr:col>0</xdr:col>
      <xdr:colOff>6022428</xdr:colOff>
      <xdr:row>264</xdr:row>
      <xdr:rowOff>160369</xdr:rowOff>
    </xdr:to>
    <xdr:pic>
      <xdr:nvPicPr>
        <xdr:cNvPr id="30" name="Image 29">
          <a:extLst>
            <a:ext uri="{FF2B5EF4-FFF2-40B4-BE49-F238E27FC236}">
              <a16:creationId xmlns:a16="http://schemas.microsoft.com/office/drawing/2014/main" id="{00000000-0008-0000-0100-00001E000000}"/>
            </a:ext>
          </a:extLst>
        </xdr:cNvPr>
        <xdr:cNvPicPr>
          <a:picLocks noChangeAspect="1"/>
        </xdr:cNvPicPr>
      </xdr:nvPicPr>
      <xdr:blipFill rotWithShape="1">
        <a:blip xmlns:r="http://schemas.openxmlformats.org/officeDocument/2006/relationships" r:embed="rId11" cstate="screen">
          <a:extLst>
            <a:ext uri="{28A0092B-C50C-407E-A947-70E740481C1C}">
              <a14:useLocalDpi xmlns:a14="http://schemas.microsoft.com/office/drawing/2010/main"/>
            </a:ext>
          </a:extLst>
        </a:blip>
        <a:srcRect t="25625" r="9854"/>
        <a:stretch/>
      </xdr:blipFill>
      <xdr:spPr>
        <a:xfrm>
          <a:off x="295583" y="50779416"/>
          <a:ext cx="5726845" cy="1616053"/>
        </a:xfrm>
        <a:prstGeom prst="rect">
          <a:avLst/>
        </a:prstGeom>
      </xdr:spPr>
    </xdr:pic>
    <xdr:clientData/>
  </xdr:twoCellAnchor>
  <xdr:twoCellAnchor editAs="oneCell">
    <xdr:from>
      <xdr:col>0</xdr:col>
      <xdr:colOff>504825</xdr:colOff>
      <xdr:row>187</xdr:row>
      <xdr:rowOff>85725</xdr:rowOff>
    </xdr:from>
    <xdr:to>
      <xdr:col>0</xdr:col>
      <xdr:colOff>6781800</xdr:colOff>
      <xdr:row>189</xdr:row>
      <xdr:rowOff>151749</xdr:rowOff>
    </xdr:to>
    <xdr:pic>
      <xdr:nvPicPr>
        <xdr:cNvPr id="23" name="Image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04825" y="37509450"/>
          <a:ext cx="6276975" cy="447025"/>
        </a:xfrm>
        <a:prstGeom prst="rect">
          <a:avLst/>
        </a:prstGeom>
      </xdr:spPr>
    </xdr:pic>
    <xdr:clientData/>
  </xdr:twoCellAnchor>
  <xdr:twoCellAnchor editAs="oneCell">
    <xdr:from>
      <xdr:col>0</xdr:col>
      <xdr:colOff>934185</xdr:colOff>
      <xdr:row>106</xdr:row>
      <xdr:rowOff>9216</xdr:rowOff>
    </xdr:from>
    <xdr:to>
      <xdr:col>0</xdr:col>
      <xdr:colOff>5262283</xdr:colOff>
      <xdr:row>107</xdr:row>
      <xdr:rowOff>134565</xdr:rowOff>
    </xdr:to>
    <xdr:pic>
      <xdr:nvPicPr>
        <xdr:cNvPr id="6" name="Imag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934185" y="22887145"/>
          <a:ext cx="4328098" cy="313608"/>
        </a:xfrm>
        <a:prstGeom prst="rect">
          <a:avLst/>
        </a:prstGeom>
      </xdr:spPr>
    </xdr:pic>
    <xdr:clientData/>
  </xdr:twoCellAnchor>
  <xdr:twoCellAnchor editAs="oneCell">
    <xdr:from>
      <xdr:col>0</xdr:col>
      <xdr:colOff>878541</xdr:colOff>
      <xdr:row>122</xdr:row>
      <xdr:rowOff>16824</xdr:rowOff>
    </xdr:from>
    <xdr:to>
      <xdr:col>0</xdr:col>
      <xdr:colOff>5441576</xdr:colOff>
      <xdr:row>125</xdr:row>
      <xdr:rowOff>142180</xdr:rowOff>
    </xdr:to>
    <xdr:pic>
      <xdr:nvPicPr>
        <xdr:cNvPr id="7" name="Image 6">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14" cstate="screen">
          <a:extLst>
            <a:ext uri="{28A0092B-C50C-407E-A947-70E740481C1C}">
              <a14:useLocalDpi xmlns:a14="http://schemas.microsoft.com/office/drawing/2010/main"/>
            </a:ext>
          </a:extLst>
        </a:blip>
        <a:srcRect l="1582"/>
        <a:stretch/>
      </xdr:blipFill>
      <xdr:spPr>
        <a:xfrm>
          <a:off x="878541" y="26095153"/>
          <a:ext cx="4563035" cy="690132"/>
        </a:xfrm>
        <a:prstGeom prst="rect">
          <a:avLst/>
        </a:prstGeom>
      </xdr:spPr>
    </xdr:pic>
    <xdr:clientData/>
  </xdr:twoCellAnchor>
  <xdr:twoCellAnchor editAs="oneCell">
    <xdr:from>
      <xdr:col>0</xdr:col>
      <xdr:colOff>0</xdr:colOff>
      <xdr:row>0</xdr:row>
      <xdr:rowOff>0</xdr:rowOff>
    </xdr:from>
    <xdr:to>
      <xdr:col>0</xdr:col>
      <xdr:colOff>1841853</xdr:colOff>
      <xdr:row>2</xdr:row>
      <xdr:rowOff>25795</xdr:rowOff>
    </xdr:to>
    <xdr:sp macro="" textlink="">
      <xdr:nvSpPr>
        <xdr:cNvPr id="2" name="ZoneTexte 1">
          <a:extLst>
            <a:ext uri="{FF2B5EF4-FFF2-40B4-BE49-F238E27FC236}">
              <a16:creationId xmlns:a16="http://schemas.microsoft.com/office/drawing/2014/main" id="{2003B76A-C1A6-4110-892C-CB3F201BF162}"/>
            </a:ext>
          </a:extLst>
        </xdr:cNvPr>
        <xdr:cNvSpPr txBox="1">
          <a:spLocks noChangeAspect="1"/>
        </xdr:cNvSpPr>
      </xdr:nvSpPr>
      <xdr:spPr>
        <a:xfrm>
          <a:off x="0" y="0"/>
          <a:ext cx="1841853" cy="391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100" b="1"/>
            <a:t>Financé par :</a:t>
          </a:r>
        </a:p>
      </xdr:txBody>
    </xdr:sp>
    <xdr:clientData/>
  </xdr:twoCellAnchor>
  <xdr:twoCellAnchor editAs="oneCell">
    <xdr:from>
      <xdr:col>0</xdr:col>
      <xdr:colOff>157364</xdr:colOff>
      <xdr:row>1</xdr:row>
      <xdr:rowOff>110095</xdr:rowOff>
    </xdr:from>
    <xdr:to>
      <xdr:col>0</xdr:col>
      <xdr:colOff>1997375</xdr:colOff>
      <xdr:row>5</xdr:row>
      <xdr:rowOff>92929</xdr:rowOff>
    </xdr:to>
    <xdr:pic>
      <xdr:nvPicPr>
        <xdr:cNvPr id="4" name="Image 3">
          <a:extLst>
            <a:ext uri="{FF2B5EF4-FFF2-40B4-BE49-F238E27FC236}">
              <a16:creationId xmlns:a16="http://schemas.microsoft.com/office/drawing/2014/main" id="{ED1A7D10-6AF3-417C-9832-E4133AD4D70A}"/>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57364" y="292975"/>
          <a:ext cx="1840011" cy="714354"/>
        </a:xfrm>
        <a:prstGeom prst="rect">
          <a:avLst/>
        </a:prstGeom>
      </xdr:spPr>
    </xdr:pic>
    <xdr:clientData/>
  </xdr:twoCellAnchor>
  <xdr:twoCellAnchor editAs="oneCell">
    <xdr:from>
      <xdr:col>0</xdr:col>
      <xdr:colOff>2113771</xdr:colOff>
      <xdr:row>0</xdr:row>
      <xdr:rowOff>43179</xdr:rowOff>
    </xdr:from>
    <xdr:to>
      <xdr:col>0</xdr:col>
      <xdr:colOff>3938514</xdr:colOff>
      <xdr:row>1</xdr:row>
      <xdr:rowOff>170905</xdr:rowOff>
    </xdr:to>
    <xdr:sp macro="" textlink="">
      <xdr:nvSpPr>
        <xdr:cNvPr id="8" name="ZoneTexte 7">
          <a:extLst>
            <a:ext uri="{FF2B5EF4-FFF2-40B4-BE49-F238E27FC236}">
              <a16:creationId xmlns:a16="http://schemas.microsoft.com/office/drawing/2014/main" id="{4B71BB66-3628-494F-BADB-3318388F85CA}"/>
            </a:ext>
          </a:extLst>
        </xdr:cNvPr>
        <xdr:cNvSpPr txBox="1">
          <a:spLocks noChangeAspect="1"/>
        </xdr:cNvSpPr>
      </xdr:nvSpPr>
      <xdr:spPr>
        <a:xfrm>
          <a:off x="2113771" y="43179"/>
          <a:ext cx="1824743" cy="3106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100" b="1"/>
            <a:t>Conçu et réalisé par :</a:t>
          </a:r>
        </a:p>
      </xdr:txBody>
    </xdr:sp>
    <xdr:clientData/>
  </xdr:twoCellAnchor>
  <xdr:twoCellAnchor editAs="oneCell">
    <xdr:from>
      <xdr:col>0</xdr:col>
      <xdr:colOff>2530023</xdr:colOff>
      <xdr:row>1</xdr:row>
      <xdr:rowOff>179414</xdr:rowOff>
    </xdr:from>
    <xdr:to>
      <xdr:col>0</xdr:col>
      <xdr:colOff>4655065</xdr:colOff>
      <xdr:row>4</xdr:row>
      <xdr:rowOff>76381</xdr:rowOff>
    </xdr:to>
    <xdr:pic>
      <xdr:nvPicPr>
        <xdr:cNvPr id="9" name="Image 8">
          <a:extLst>
            <a:ext uri="{FF2B5EF4-FFF2-40B4-BE49-F238E27FC236}">
              <a16:creationId xmlns:a16="http://schemas.microsoft.com/office/drawing/2014/main" id="{78761158-DC56-4C42-9867-E1C3ED3BB912}"/>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rot="5400000">
          <a:off x="3369740" y="-477423"/>
          <a:ext cx="445607" cy="21250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365760</xdr:colOff>
          <xdr:row>32</xdr:row>
          <xdr:rowOff>22860</xdr:rowOff>
        </xdr:from>
        <xdr:to>
          <xdr:col>1</xdr:col>
          <xdr:colOff>579120</xdr:colOff>
          <xdr:row>32</xdr:row>
          <xdr:rowOff>228600</xdr:rowOff>
        </xdr:to>
        <xdr:sp macro="" textlink="">
          <xdr:nvSpPr>
            <xdr:cNvPr id="4097" name="Check Box 1" descr="qsfqgsdx" hidden="1">
              <a:extLst>
                <a:ext uri="{63B3BB69-23CF-44E3-9099-C40C66FF867C}">
                  <a14:compatExt spid="_x0000_s4097"/>
                </a:ext>
                <a:ext uri="{FF2B5EF4-FFF2-40B4-BE49-F238E27FC236}">
                  <a16:creationId xmlns:a16="http://schemas.microsoft.com/office/drawing/2014/main" id="{00000000-0008-0000-02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34</xdr:row>
          <xdr:rowOff>175260</xdr:rowOff>
        </xdr:from>
        <xdr:to>
          <xdr:col>1</xdr:col>
          <xdr:colOff>601980</xdr:colOff>
          <xdr:row>34</xdr:row>
          <xdr:rowOff>388620</xdr:rowOff>
        </xdr:to>
        <xdr:sp macro="" textlink="">
          <xdr:nvSpPr>
            <xdr:cNvPr id="4098" name="Check Box 2" descr="qsfqgsdx" hidden="1">
              <a:extLst>
                <a:ext uri="{63B3BB69-23CF-44E3-9099-C40C66FF867C}">
                  <a14:compatExt spid="_x0000_s4098"/>
                </a:ext>
                <a:ext uri="{FF2B5EF4-FFF2-40B4-BE49-F238E27FC236}">
                  <a16:creationId xmlns:a16="http://schemas.microsoft.com/office/drawing/2014/main" id="{00000000-0008-0000-02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373380</xdr:colOff>
          <xdr:row>35</xdr:row>
          <xdr:rowOff>160020</xdr:rowOff>
        </xdr:from>
        <xdr:to>
          <xdr:col>1</xdr:col>
          <xdr:colOff>579120</xdr:colOff>
          <xdr:row>35</xdr:row>
          <xdr:rowOff>388620</xdr:rowOff>
        </xdr:to>
        <xdr:sp macro="" textlink="">
          <xdr:nvSpPr>
            <xdr:cNvPr id="4103" name="Check Box 7" descr="qsfqgsdx" hidden="1">
              <a:extLst>
                <a:ext uri="{63B3BB69-23CF-44E3-9099-C40C66FF867C}">
                  <a14:compatExt spid="_x0000_s4103"/>
                </a:ext>
                <a:ext uri="{FF2B5EF4-FFF2-40B4-BE49-F238E27FC236}">
                  <a16:creationId xmlns:a16="http://schemas.microsoft.com/office/drawing/2014/main" id="{00000000-0008-0000-02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388620</xdr:colOff>
          <xdr:row>36</xdr:row>
          <xdr:rowOff>266700</xdr:rowOff>
        </xdr:from>
        <xdr:to>
          <xdr:col>1</xdr:col>
          <xdr:colOff>609600</xdr:colOff>
          <xdr:row>36</xdr:row>
          <xdr:rowOff>487680</xdr:rowOff>
        </xdr:to>
        <xdr:sp macro="" textlink="">
          <xdr:nvSpPr>
            <xdr:cNvPr id="4104" name="Check Box 8" descr="qsfqgsdx" hidden="1">
              <a:extLst>
                <a:ext uri="{63B3BB69-23CF-44E3-9099-C40C66FF867C}">
                  <a14:compatExt spid="_x0000_s4104"/>
                </a:ext>
                <a:ext uri="{FF2B5EF4-FFF2-40B4-BE49-F238E27FC236}">
                  <a16:creationId xmlns:a16="http://schemas.microsoft.com/office/drawing/2014/main" id="{00000000-0008-0000-02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365760</xdr:colOff>
          <xdr:row>37</xdr:row>
          <xdr:rowOff>152400</xdr:rowOff>
        </xdr:from>
        <xdr:to>
          <xdr:col>1</xdr:col>
          <xdr:colOff>579120</xdr:colOff>
          <xdr:row>37</xdr:row>
          <xdr:rowOff>381000</xdr:rowOff>
        </xdr:to>
        <xdr:sp macro="" textlink="">
          <xdr:nvSpPr>
            <xdr:cNvPr id="4105" name="Check Box 9" descr="qsfqgsdx" hidden="1">
              <a:extLst>
                <a:ext uri="{63B3BB69-23CF-44E3-9099-C40C66FF867C}">
                  <a14:compatExt spid="_x0000_s4105"/>
                </a:ext>
                <a:ext uri="{FF2B5EF4-FFF2-40B4-BE49-F238E27FC236}">
                  <a16:creationId xmlns:a16="http://schemas.microsoft.com/office/drawing/2014/main" id="{00000000-0008-0000-02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411480</xdr:colOff>
          <xdr:row>29</xdr:row>
          <xdr:rowOff>457200</xdr:rowOff>
        </xdr:from>
        <xdr:to>
          <xdr:col>1</xdr:col>
          <xdr:colOff>640080</xdr:colOff>
          <xdr:row>30</xdr:row>
          <xdr:rowOff>99060</xdr:rowOff>
        </xdr:to>
        <xdr:sp macro="" textlink="">
          <xdr:nvSpPr>
            <xdr:cNvPr id="4107" name="Check Box 11" descr="qsfqgsdx" hidden="1">
              <a:extLst>
                <a:ext uri="{63B3BB69-23CF-44E3-9099-C40C66FF867C}">
                  <a14:compatExt spid="_x0000_s4107"/>
                </a:ext>
                <a:ext uri="{FF2B5EF4-FFF2-40B4-BE49-F238E27FC236}">
                  <a16:creationId xmlns:a16="http://schemas.microsoft.com/office/drawing/2014/main" id="{00000000-0008-0000-02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7</xdr:col>
      <xdr:colOff>1229489</xdr:colOff>
      <xdr:row>10</xdr:row>
      <xdr:rowOff>182679</xdr:rowOff>
    </xdr:to>
    <xdr:grpSp>
      <xdr:nvGrpSpPr>
        <xdr:cNvPr id="2" name="Groupe 1">
          <a:extLst>
            <a:ext uri="{FF2B5EF4-FFF2-40B4-BE49-F238E27FC236}">
              <a16:creationId xmlns:a16="http://schemas.microsoft.com/office/drawing/2014/main" id="{D5774879-A7FD-4AE5-AF18-E7A9ECE17CE8}"/>
            </a:ext>
          </a:extLst>
        </xdr:cNvPr>
        <xdr:cNvGrpSpPr/>
      </xdr:nvGrpSpPr>
      <xdr:grpSpPr>
        <a:xfrm>
          <a:off x="0" y="0"/>
          <a:ext cx="10384375" cy="2033250"/>
          <a:chOff x="8932947" y="4713633"/>
          <a:chExt cx="8447216" cy="1721346"/>
        </a:xfrm>
      </xdr:grpSpPr>
      <xdr:pic>
        <xdr:nvPicPr>
          <xdr:cNvPr id="3" name="Image 2">
            <a:extLst>
              <a:ext uri="{FF2B5EF4-FFF2-40B4-BE49-F238E27FC236}">
                <a16:creationId xmlns:a16="http://schemas.microsoft.com/office/drawing/2014/main" id="{075386CB-FDC5-7D6B-B694-038BEC3859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9690364" y="4907051"/>
            <a:ext cx="3006427" cy="1527928"/>
          </a:xfrm>
          <a:prstGeom prst="rect">
            <a:avLst/>
          </a:prstGeom>
        </xdr:spPr>
      </xdr:pic>
      <xdr:sp macro="" textlink="">
        <xdr:nvSpPr>
          <xdr:cNvPr id="4" name="ZoneTexte 3">
            <a:extLst>
              <a:ext uri="{FF2B5EF4-FFF2-40B4-BE49-F238E27FC236}">
                <a16:creationId xmlns:a16="http://schemas.microsoft.com/office/drawing/2014/main" id="{AA04A1ED-5084-342A-0F09-C3FE5953DAF9}"/>
              </a:ext>
            </a:extLst>
          </xdr:cNvPr>
          <xdr:cNvSpPr txBox="1"/>
        </xdr:nvSpPr>
        <xdr:spPr>
          <a:xfrm>
            <a:off x="8932947" y="4716084"/>
            <a:ext cx="3007358" cy="393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600" b="1"/>
              <a:t>Financé par :</a:t>
            </a:r>
          </a:p>
        </xdr:txBody>
      </xdr:sp>
      <xdr:sp macro="" textlink="">
        <xdr:nvSpPr>
          <xdr:cNvPr id="5" name="ZoneTexte 4">
            <a:extLst>
              <a:ext uri="{FF2B5EF4-FFF2-40B4-BE49-F238E27FC236}">
                <a16:creationId xmlns:a16="http://schemas.microsoft.com/office/drawing/2014/main" id="{4967D505-CB3A-D060-A6DF-EDA8974CB58F}"/>
              </a:ext>
            </a:extLst>
          </xdr:cNvPr>
          <xdr:cNvSpPr txBox="1"/>
        </xdr:nvSpPr>
        <xdr:spPr>
          <a:xfrm>
            <a:off x="13157711" y="4713633"/>
            <a:ext cx="3007358" cy="393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600" b="1"/>
              <a:t>Conçu et réalisé par :</a:t>
            </a:r>
          </a:p>
        </xdr:txBody>
      </xdr:sp>
      <xdr:pic>
        <xdr:nvPicPr>
          <xdr:cNvPr id="6" name="Image 5">
            <a:extLst>
              <a:ext uri="{FF2B5EF4-FFF2-40B4-BE49-F238E27FC236}">
                <a16:creationId xmlns:a16="http://schemas.microsoft.com/office/drawing/2014/main" id="{62AFD66A-0B7A-8E6E-2CFE-BEE5B6CF605E}"/>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rot="5400000">
            <a:off x="14911945" y="3648311"/>
            <a:ext cx="955176" cy="3981260"/>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21</xdr:col>
      <xdr:colOff>409575</xdr:colOff>
      <xdr:row>17</xdr:row>
      <xdr:rowOff>85725</xdr:rowOff>
    </xdr:from>
    <xdr:to>
      <xdr:col>33</xdr:col>
      <xdr:colOff>122718</xdr:colOff>
      <xdr:row>47</xdr:row>
      <xdr:rowOff>46915</xdr:rowOff>
    </xdr:to>
    <xdr:pic>
      <xdr:nvPicPr>
        <xdr:cNvPr id="2" name="Imag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7383125" y="3705225"/>
          <a:ext cx="8857143" cy="56761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0</xdr:colOff>
      <xdr:row>12</xdr:row>
      <xdr:rowOff>57150</xdr:rowOff>
    </xdr:from>
    <xdr:to>
      <xdr:col>18</xdr:col>
      <xdr:colOff>37524</xdr:colOff>
      <xdr:row>32</xdr:row>
      <xdr:rowOff>123340</xdr:rowOff>
    </xdr:to>
    <xdr:pic>
      <xdr:nvPicPr>
        <xdr:cNvPr id="2" name="Imag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8553450" y="2914650"/>
          <a:ext cx="4609524" cy="38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Classeur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uil1"/>
      <sheetName val="Classeur3"/>
    </sheetNames>
    <definedNames>
      <definedName name="LISTE_SUPPORT"/>
    </definedNames>
    <sheetDataSet>
      <sheetData sheetId="0"/>
      <sheetData sheetId="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A5335EC-155F-4E93-9212-201470820948}" name="Tableau5" displayName="Tableau5" ref="B49:P603" totalsRowShown="0" headerRowDxfId="209" dataDxfId="207" headerRowBorderDxfId="208">
  <autoFilter ref="B49:P603" xr:uid="{C35354EB-5BE3-4EFB-8E8B-9977D1E24262}"/>
  <tableColumns count="15">
    <tableColumn id="1" xr3:uid="{524AF776-9052-4414-BC21-C4B385ECAD1F}" name="DATE REFERENCEMENT" dataDxfId="206">
      <calculatedColumnFormula>IF('PR-tampon'!$E13="","",IF('PR-tampon'!$E13=0,"",IF(INDIRECT(NOM_FR&amp;ADDRESS('PR-tampon'!$E13,COLUMN(REFERENCEMENT_ISOLANT[[#Headers],[DATE REFERENCEMENT]])))=0,"",INDIRECT(NOM_FR&amp;ADDRESS('PR-tampon'!$E13,COLUMN(REFERENCEMENT_ISOLANT[[#Headers],[DATE REFERENCEMENT]]))))))</calculatedColumnFormula>
    </tableColumn>
    <tableColumn id="2" xr3:uid="{FDF705C0-F15C-41C4-94F7-75DBACD2863E}" name="TYPE DE PROCEDE" dataDxfId="205">
      <calculatedColumnFormula>IF('PR-tampon'!$E13="","",IF('PR-tampon'!$E13=0,"",IF(INDIRECT(NOM_FR&amp;ADDRESS('PR-tampon'!$E13,COLUMN(REFERENCEMENT_ISOLANT[[#Headers],[TYPE DE PROCEDE]])))=0,"",INDIRECT(NOM_FR&amp;ADDRESS('PR-tampon'!$E13,COLUMN(REFERENCEMENT_ISOLANT[[#Headers],[TYPE DE PROCEDE]]))))))</calculatedColumnFormula>
    </tableColumn>
    <tableColumn id="3" xr3:uid="{5C108F6A-E358-49CF-A151-7A597AC506A1}" name="MATIERE" dataDxfId="204">
      <calculatedColumnFormula>IF('PR-tampon'!$E13="","",IF('PR-tampon'!$E13=0,"",IF(INDIRECT(NOM_FR&amp;ADDRESS('PR-tampon'!$E13,COLUMN(REFERENCEMENT_ISOLANT[[#Headers],[MATIERE]])))=0,"",INDIRECT(NOM_FR&amp;ADDRESS('PR-tampon'!$E13,COLUMN(REFERENCEMENT_ISOLANT[[#Headers],[MATIERE]]))))))</calculatedColumnFormula>
    </tableColumn>
    <tableColumn id="4" xr3:uid="{7F565AB8-FC88-486C-A690-4A6142CC4D4C}" name="NOM COMMERCIAL DU PROCEDE" dataDxfId="203">
      <calculatedColumnFormula>IF('PR-tampon'!$E13="","",IF('PR-tampon'!$E13=0,"",IF(INDIRECT(NOM_FR&amp;ADDRESS('PR-tampon'!$E13,COLUMN(REFERENCEMENT_ISOLANT[[#Headers],[NOM COMMERCIAL DU PROCEDE]])))=0,"",INDIRECT(NOM_FR&amp;ADDRESS('PR-tampon'!$E13,COLUMN(REFERENCEMENT_ISOLANT[[#Headers],[NOM COMMERCIAL DU PROCEDE]]))))))</calculatedColumnFormula>
    </tableColumn>
    <tableColumn id="5" xr3:uid="{C6E4F75C-8C6E-4048-9F85-AEDD1E72E553}" name="FABRICANT / TITULAIRE / DISTRIBUTEUR" dataDxfId="202">
      <calculatedColumnFormula>IF('PR-tampon'!$E13="","",IF('PR-tampon'!$E13=0,"",IF(INDIRECT(NOM_FR&amp;ADDRESS('PR-tampon'!$E13,COLUMN(REFERENCEMENT_ISOLANT[[#Headers],[FABRICANT / TITULAIRE / DISTRIBUTEUR]])))=0,"",INDIRECT(NOM_FR&amp;ADDRESS('PR-tampon'!$E13,COLUMN(REFERENCEMENT_ISOLANT[[#Headers],[FABRICANT / TITULAIRE / DISTRIBUTEUR]]))))))</calculatedColumnFormula>
    </tableColumn>
    <tableColumn id="8" xr3:uid="{41EA9FBC-C4B1-483F-AAFA-77F220997B5C}" name="TYPE DE DOCUMENT DE REFERENCE" dataDxfId="201">
      <calculatedColumnFormula>IF('PR-tampon'!$E13="","",IF('PR-tampon'!$E13=0,"",IF(INDIRECT(NOM_FR&amp;ADDRESS('PR-tampon'!$E13,COLUMN(REFERENCEMENT_ISOLANT[[#Headers],[TYPE DE DOCUMENT DE REFERENCE]])))=0,"",INDIRECT(NOM_FR&amp;ADDRESS('PR-tampon'!$E13,COLUMN(REFERENCEMENT_ISOLANT[[#Headers],[TYPE DE DOCUMENT DE REFERENCE]]))))))</calculatedColumnFormula>
    </tableColumn>
    <tableColumn id="9" xr3:uid="{79D09C16-1817-4873-9F51-A2CA06420245}" name="REF" dataDxfId="200">
      <calculatedColumnFormula>IF('PR-tampon'!$E13="","",IF('PR-tampon'!$E13=0,"",IF(INDIRECT(NOM_FR&amp;ADDRESS('PR-tampon'!$E13,COLUMN(REFERENCEMENT_ISOLANT[[#Headers],[REF]])))=0,"",INDIRECT(NOM_FR&amp;ADDRESS('PR-tampon'!$E13,COLUMN(REFERENCEMENT_ISOLANT[[#Headers],[REF]]))))))</calculatedColumnFormula>
    </tableColumn>
    <tableColumn id="10" xr3:uid="{877DAD87-B85D-4544-9041-1015F0958824}" name="AVIS LIMITE AU / VALIDITE" dataDxfId="199">
      <calculatedColumnFormula>IF('PR-tampon'!$E13="","",IF('PR-tampon'!$E13=0,"",IF(INDIRECT(NOM_FR&amp;ADDRESS('PR-tampon'!$E13,COLUMN(REFERENCEMENT_ISOLANT[[#Headers],[AVIS LIMITE AU / VALIDITE]])))=0,"",INDIRECT(NOM_FR&amp;ADDRESS('PR-tampon'!$E13,COLUMN(REFERENCEMENT_ISOLANT[[#Headers],[AVIS LIMITE AU / VALIDITE]]))))))</calculatedColumnFormula>
    </tableColumn>
    <tableColumn id="12" xr3:uid="{12246852-CE25-4602-8A26-1082976CDB52}" name="TC/TNC_x000a_pour le domaine d'emploi visé" dataDxfId="198">
      <calculatedColumnFormula>IF('PR-tampon'!$E13="","",IF('PR-tampon'!$E13=0,"",IF(INDIRECT(NOM_FR&amp;ADDRESS('PR-tampon'!$E13,COLUMN(REFERENCEMENT_ISOLANT[[#Headers],[TC/TNC
dans le domaine d''emploi visé]])))=0,"",INDIRECT(NOM_FR&amp;ADDRESS('PR-tampon'!$E13,COLUMN(REFERENCEMENT_ISOLANT[[#Headers],[TC/TNC
dans le domaine d''emploi visé]]))))))</calculatedColumnFormula>
    </tableColumn>
    <tableColumn id="13" xr3:uid="{AF71C424-8DAF-4655-BC89-8516C6D4FBB2}" name="SYNTHESE DES APPLICATIONS VISEES" dataDxfId="197">
      <calculatedColumnFormula>IF('PR-tampon'!$E13="","",IF('PR-tampon'!$E13=0,"",IF(INDIRECT(NOM_FR&amp;ADDRESS('PR-tampon'!$E13,COLUMN(REFERENCEMENT_ISOLANT[[#Headers],[SYNTHESE DES APPLICATIONS VISEES]])))=0,"",INDIRECT(NOM_FR&amp;ADDRESS('PR-tampon'!$E13,COLUMN(REFERENCEMENT_ISOLANT[[#Headers],[SYNTHESE DES APPLICATIONS VISEES]]))))))</calculatedColumnFormula>
    </tableColumn>
    <tableColumn id="7" xr3:uid="{E7EB0E2E-C55D-481A-8096-634F3286CC3B}" name="OBSERVATION" dataDxfId="196">
      <calculatedColumnFormula>IF('PR-tampon'!$E13="","",IF('PR-tampon'!$E13=0,"",IF(INDIRECT(NOM_FR&amp;ADDRESS('PR-tampon'!$E13,COLUMN(REFERENCEMENT_ISOLANT[[#Headers],[CONCATENATION DES OBSERVATIONS]])))=0,"",INDIRECT(NOM_FR&amp;ADDRESS('PR-tampon'!$E13,COLUMN(REFERENCEMENT_ISOLANT[[#Headers],[CONCATENATION DES OBSERVATIONS]]))))))</calculatedColumnFormula>
    </tableColumn>
    <tableColumn id="6" xr3:uid="{ADBA1DDA-C025-4586-B0D4-2674E56570B6}" name="HYGROMETRIE MAXIMALE DU LOCAL CONFORMEMENT AU DTU 20.1 P3" dataDxfId="195">
      <calculatedColumnFormula>IF('PR-tampon'!$E13="","",IF('PR-tampon'!$E13=0,"",IF(INDIRECT(NOM_FR&amp;ADDRESS('PR-tampon'!$E13,COLUMN(REFERENCEMENT_ISOLANT[[#Headers],[Hygrométrie des locaux]])))=0,"",INDIRECT(NOM_FR&amp;ADDRESS('PR-tampon'!$E13,COLUMN(REFERENCEMENT_ISOLANT[[#Headers],[Hygrométrie des locaux]]))))))</calculatedColumnFormula>
    </tableColumn>
    <tableColumn id="17" xr3:uid="{1164F6D9-9534-446D-B8A8-3C32E3AFE8DE}" name="CLASSEMENT MAXIMAL DU LOCAL CONFORMEMENT AU DTU 20.1 P3" dataDxfId="194">
      <calculatedColumnFormula>IF('PR-tampon'!$E13="","",IF('PR-tampon'!$E13=0,"",IF(INDIRECT(NOM_FR&amp;ADDRESS('PR-tampon'!$E13,COLUMN(REFERENCEMENT_ISOLANT[[#Headers],[classement locaux au sens 20.1 P3]])))=0,"",INDIRECT(NOM_FR&amp;ADDRESS('PR-tampon'!$E13,COLUMN(REFERENCEMENT_ISOLANT[[#Headers],[classement locaux au sens 20.1 P3]]))))))</calculatedColumnFormula>
    </tableColumn>
    <tableColumn id="15" xr3:uid="{52C72985-E6A8-47FF-BDAD-6B01D53795F1}" name="CLIMAT MAXIMAL " dataDxfId="193">
      <calculatedColumnFormula>IF('PR-tampon'!$E13="","",IF('PR-tampon'!$E13=0,"",IF(INDIRECT(NOM_FR&amp;ADDRESS('PR-tampon'!$E13,COLUMN(REFERENCEMENT_ISOLANT[[#Headers],[Climat max]])))=0,"",INDIRECT(NOM_FR&amp;ADDRESS('PR-tampon'!$E13,COLUMN(REFERENCEMENT_ISOLANT[[#Headers],[Climat max]]))))))</calculatedColumnFormula>
    </tableColumn>
    <tableColumn id="14" xr3:uid="{6474CCA4-3A40-46B9-A5DB-34F13802F98B}" name="LOCAL RAFRAICHIS OU CLIMATISE" dataDxfId="192">
      <calculatedColumnFormula>IF('PR-tampon'!$E13="","",IF('PR-tampon'!$E13=0,"",IF(INDIRECT(NOM_FR&amp;ADDRESS('PR-tampon'!$E13,COLUMN(REFERENCEMENT_ISOLANT[[#Headers],[Locaux climatisés ou raffraichis]])))=0,"",INDIRECT(NOM_FR&amp;ADDRESS('PR-tampon'!$E13,COLUMN(REFERENCEMENT_ISOLANT[[#Headers],[Locaux climatisés ou raffraichis]]))))))</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REFERENCEMENT_ISOLANT" displayName="REFERENCEMENT_ISOLANT" ref="A5:CN66" totalsRowShown="0" headerRowDxfId="191" dataDxfId="189" headerRowBorderDxfId="190">
  <autoFilter ref="A5:CN66" xr:uid="{00000000-0009-0000-0100-000003000000}"/>
  <sortState xmlns:xlrd2="http://schemas.microsoft.com/office/spreadsheetml/2017/richdata2" ref="A6:CN66">
    <sortCondition descending="1" ref="A5:A66"/>
  </sortState>
  <tableColumns count="92">
    <tableColumn id="21" xr3:uid="{023B9069-71B7-407E-8A05-7C133AF3B8E3}" name="DATE REFERENCEMENT" dataDxfId="188"/>
    <tableColumn id="31" xr3:uid="{79F5369C-8DFE-4407-832C-07E202C406F8}" name="TYPE DE PROCEDE" dataDxfId="187"/>
    <tableColumn id="83" xr3:uid="{AB98B76B-6141-40EB-AADF-27F634DFE61D}" name="TYPE DE PROCEDE CSTB" dataDxfId="186"/>
    <tableColumn id="1" xr3:uid="{00000000-0010-0000-0000-000001000000}" name="NOM COMMERCIAL DU PROCEDE" dataDxfId="185"/>
    <tableColumn id="11" xr3:uid="{03949A14-D847-47A7-BEB6-284D8E37A611}" name="MATIERE" dataDxfId="184"/>
    <tableColumn id="20" xr3:uid="{7AB085E2-D214-4E0F-8E29-061814ABBA61}" name="FABRICANT / TITULAIRE / DISTRIBUTEUR" dataDxfId="183"/>
    <tableColumn id="48" xr3:uid="{D8B2269C-EC37-483C-889E-1BBF9194152A}" name="MUR EXTERIEUR : ISOLATION PAR L'INTERIEUR DE MUR CLT (Hors contre-cloison)" dataDxfId="182"/>
    <tableColumn id="93" xr3:uid="{CEEEFB99-0E6E-48CB-A98F-E2AD34B493CE}" name="PAREMENT EXTERIEUR VENTILE (CLT)" dataDxfId="181"/>
    <tableColumn id="92" xr3:uid="{43B5F72D-D74C-4A85-B39F-8EE2CA0DBD98}" name="PAREMENT EXTERIEUR ENDUIT DE TYPE ETICS (CLT)" dataDxfId="180"/>
    <tableColumn id="17" xr3:uid="{C52AFE8E-C628-4249-9AB9-7033D5A51E97}" name="MUR EXTERIEUR : ISOLATION ENTRE MONTANTS DE MUR CONFORME AU NF DTU 31.2" dataDxfId="179"/>
    <tableColumn id="91" xr3:uid="{65B50868-1F10-4E2E-AB2E-117C83C28ED7}" name="PAREMENT EXTERIEUR VENTILE (COB)" dataDxfId="178"/>
    <tableColumn id="90" xr3:uid="{0EFFF54B-D959-43C9-8F49-100B483B5C55}" name="PAREMENT EXTERIEUR ENDUIT DE TYPE ETICS (COB)" dataDxfId="177"/>
    <tableColumn id="22" xr3:uid="{6C8F52A7-C656-4858-B081-02C72ACE9253}" name="FACADE :  ISOLATION ENTRE MONTANTS DE FACADE CONFORME AU NF DTU 31.4" dataDxfId="176"/>
    <tableColumn id="41" xr3:uid="{D3FD0237-BD23-4FB1-B48C-264151326A7A}" name="PAREMENT EXTERIEUR VENTILE (FOB)" dataDxfId="175"/>
    <tableColumn id="43" xr3:uid="{6DFC8A31-5429-4B9B-852A-08ECD637DBF4}" name="PAREMENT EXTERIEUR ENDUIT DE TYPE ETICS (FOB)" dataDxfId="174"/>
    <tableColumn id="52" xr3:uid="{0EDA3932-B54A-44F3-AEAB-27327ADA3AC1}" name="CONTRE-CLOISON : ISOLATION DE CONTRE-CLOISON CONFORME AU NF DTU 25.41 DANS UNE STRUCTURE BOIS" dataDxfId="173"/>
    <tableColumn id="35" xr3:uid="{5D18142B-6F54-48EB-99A3-824128E90A34}" name="OBS ENV VERT" dataDxfId="172"/>
    <tableColumn id="53" xr3:uid="{7E516A77-EC0C-49DB-BABF-55410D2F357B}" name="TOITURE VENTILEE : ISOLATION PAR L'EXTERIEUR DE RAMPANT (CHARPENTE DU DTU 31.1 ou DTU 31.2) PAR SARKING" dataDxfId="171"/>
    <tableColumn id="14" xr3:uid="{E257307B-A45F-42A2-8223-F49E69E72AB6}" name="TOITURE VENTILEE : ISOLATION DE TOITURE EN RAMPANT (CHARPENTES DU DTU 31.1 ou DTU 31.2 ou DTU 31.3)" dataDxfId="170"/>
    <tableColumn id="12" xr3:uid="{03B770A4-6E02-4E31-BC86-5101412256D6}" name="COMBLES PERDUS : ISOLATION DE PLANCHER DE COMBLES PERDUS" dataDxfId="169"/>
    <tableColumn id="39" xr3:uid="{5D16705F-865F-47D4-A137-688C2E218519}" name="OBS RAMP" dataDxfId="168"/>
    <tableColumn id="51" xr3:uid="{001D0364-2286-43E3-A1A1-1F0D7DCF82EA}" name="DISTRIBUTION INTERIEURE : ISOLATION DE DISTRIBUTION INTERIEURE CONFORME AU NF DTU 25.41 DANS UNE STRUCTURE BOIS" dataDxfId="167"/>
    <tableColumn id="50" xr3:uid="{F739C47F-E82C-4EFB-AF11-CBB26AADBA68}" name="DISTRIBUTION INTERIEURE : ISOLATION DE DISTRIBUTION INTERIEURE CONFORME AU NF DTU 31.2" dataDxfId="166"/>
    <tableColumn id="42" xr3:uid="{1699022D-D81C-4621-BAF9-57AF5A122D14}" name="OBS DIST" dataDxfId="165"/>
    <tableColumn id="23" xr3:uid="{E10A75A9-0685-48FF-B03B-8B036609782A}" name="PLANCHER : ISOLATION DE PLANCHER INTERMEDIAIRE ENTRE SOLIVES" dataDxfId="164"/>
    <tableColumn id="45" xr3:uid="{ECFC2E59-B664-47C5-B77A-DBC67D4AF19B}" name="PLAFOND :  ISOLATION DE FAUX PLAFOND SUSPENDU SUR PLANCHER INTERMEDIAIRE SOLIVé" dataDxfId="163"/>
    <tableColumn id="57" xr3:uid="{E9E9ECB9-01EF-47F3-80F1-F93591CA624D}" name="PLAFOND :  ISOLATION DE FAUX PLAFOND SUSPENDU SUR PLANCHER INTERMEDIAIRE EN CLT" dataDxfId="162"/>
    <tableColumn id="44" xr3:uid="{4BCBF239-0C47-4CC7-8FED-0FB73B5C2A1B}" name="OBS INTER" dataDxfId="161"/>
    <tableColumn id="15" xr3:uid="{49280320-7676-4C1C-A661-75A57B64031F}" name="OBS GENERAL" dataDxfId="160"/>
    <tableColumn id="87" xr3:uid="{FA6212F6-B19C-4F62-A667-8D3159F04AF5}" name="Version du e-cahier" dataDxfId="159"/>
    <tableColumn id="86" xr3:uid="{6D2E20B7-A81C-4D4A-992D-91C0CF98F91B}" name="Scénario (HR)" dataDxfId="158"/>
    <tableColumn id="94" xr3:uid="{3707EB16-1012-4208-93B6-F90F378561BB}" name="Résultats" dataDxfId="157"/>
    <tableColumn id="85" xr3:uid="{8FE2D8B3-D716-42AA-AD94-0B4AF33B3E47}" name="Pare-vapeur" dataDxfId="156"/>
    <tableColumn id="84" xr3:uid="{62BFF4A9-132C-482D-8BA3-55052456B2F6}" name="Membrane hygro-régulante" dataDxfId="155"/>
    <tableColumn id="40" xr3:uid="{F3FF57F2-0354-437C-AF77-536A351566B2}" name="I" dataDxfId="154"/>
    <tableColumn id="79" xr3:uid="{5F7DF70E-B40F-4C2C-8F9F-1262ABA3F579}" name="II" dataDxfId="153"/>
    <tableColumn id="78" xr3:uid="{6604FB04-9B92-4589-96C6-4DDCD5BCF413}" name="III" dataDxfId="152"/>
    <tableColumn id="77" xr3:uid="{4DCD9669-D1F5-4D1D-9446-763D15E43DFF}" name="IV" dataDxfId="151"/>
    <tableColumn id="30" xr3:uid="{A3E78AA1-EFFC-49DC-8631-B52EADB34768}" name="OBSERVATIONS SUR DOMAINE D'EMPLOI_x000a_Sismique" dataDxfId="150"/>
    <tableColumn id="32" xr3:uid="{4F63DA69-26C5-4332-8B63-ABFA6AC2F105}" name="Conductivité thermique : l [W/(m.K)]" dataDxfId="149"/>
    <tableColumn id="6" xr3:uid="{B38DA12D-B19D-4572-9055-A9AC82CC1050}" name="Hauteur maxi façade" dataDxfId="148"/>
    <tableColumn id="19" xr3:uid="{3E411CB5-14C2-4F39-8ADB-9883DDD9CCE7}" name="Habitat de famille max" dataDxfId="147"/>
    <tableColumn id="24" xr3:uid="{6590F571-1836-44AC-832A-E5BCA7FE2E4E}" name="Code du Travail (hors IGH)" dataDxfId="146"/>
    <tableColumn id="54" xr3:uid="{18E40FF5-5C9A-40AA-BD52-859D7488FE6C}" name="CODE DU TRAVAIL Limite du plancher bas du dernier niveau" dataDxfId="145"/>
    <tableColumn id="25" xr3:uid="{AA403878-1052-4E3B-ACA6-BC8D4AD215D6}" name="ERP" dataDxfId="144"/>
    <tableColumn id="72" xr3:uid="{50CAF856-2991-4869-A737-09D5ADE017F5}" name="ERP Limite du plancher bas du dernier niveau" dataDxfId="143"/>
    <tableColumn id="27" xr3:uid="{1394D253-C222-41E6-96D8-D0F1D3206923}" name="Hygrométrie des locaux" dataDxfId="142"/>
    <tableColumn id="34" xr3:uid="{2C56F51E-7D6F-4300-8936-E84052AFF83E}" name="classement locaux au sens 20.1 P3" dataDxfId="141"/>
    <tableColumn id="28" xr3:uid="{46DA58D1-46F4-4DCD-880B-AAAFA8AFDA4D}" name="Climat max" dataDxfId="140"/>
    <tableColumn id="29" xr3:uid="{CE36D69E-60CF-498D-BC56-22E3C210EB04}" name="Locaux climatisés ou raffraichis" dataDxfId="139"/>
    <tableColumn id="55" xr3:uid="{52C051A0-FCAF-4629-B8A7-79401B0192AA}" name="Sécurité en cas d’incendie" dataDxfId="138"/>
    <tableColumn id="56" xr3:uid="{1D5DAD10-60EA-4238-B21D-20F002EC758F}" name="Réaction au feu3" dataDxfId="137"/>
    <tableColumn id="2" xr3:uid="{00000000-0010-0000-0000-000002000000}" name="TITULAIRE DE L'EVALUATION" dataDxfId="136"/>
    <tableColumn id="3" xr3:uid="{00000000-0010-0000-0000-000003000000}" name="TYPE DE DOCUMENT DE REFERENCE" dataDxfId="135"/>
    <tableColumn id="4" xr3:uid="{00000000-0010-0000-0000-000004000000}" name="REF" dataDxfId="134"/>
    <tableColumn id="5" xr3:uid="{00000000-0010-0000-0000-000005000000}" name="EXAMINE PAR LE GS/COMEX LE" dataDxfId="133"/>
    <tableColumn id="9" xr3:uid="{00000000-0010-0000-0000-000009000000}" name="PUBLIE LE" dataDxfId="132"/>
    <tableColumn id="7" xr3:uid="{00000000-0010-0000-0000-000007000000}" name="AVIS LIMITE AU / VALIDITE" dataDxfId="131"/>
    <tableColumn id="13" xr3:uid="{00000000-0010-0000-0000-00000D000000}" name="VALIDITE" dataDxfId="130">
      <calculatedColumnFormula>+(REFERENCEMENT_ISOLANT[[#This Row],[AVIS LIMITE AU / VALIDITE]]&gt;=TODAY())*1</calculatedColumnFormula>
    </tableColumn>
    <tableColumn id="18" xr3:uid="{00000000-0010-0000-0000-000012000000}" name=" -&gt; AT/DTA : Sur liste verte C2p (OUI/NON)_x000a_-&gt; ATex (Avis favorable / Avis défavorable)_x000a_-&gt; Autre : SO" dataDxfId="129"/>
    <tableColumn id="37" xr3:uid="{F9BE6A7E-7C7E-4485-B498-ED4C27276643}" name="TC/TNC_x000a_dans le domaine d'emploi visé" dataDxfId="128">
      <calculatedColumnFormula>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calculatedColumnFormula>
    </tableColumn>
    <tableColumn id="33" xr3:uid="{DF143335-95E9-4708-8AFD-DA5C8AE5B99D}" name="Système Ouvert" dataDxfId="127"/>
    <tableColumn id="16" xr3:uid="{00000000-0010-0000-0000-000010000000}" name="OBSERVATIONS SUR EVALUATION TECHNIQUE" dataDxfId="126"/>
    <tableColumn id="10" xr3:uid="{916BED23-5DD9-48D2-BEC5-263FCBEBBCFB}" name="LIEN INTERNET" dataDxfId="125" dataCellStyle="Lien hypertexte"/>
    <tableColumn id="36" xr3:uid="{8D306AB2-3914-472D-A866-943F0B863522}" name="LIEN" dataDxfId="124">
      <calculatedColumnFormula>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calculatedColumnFormula>
    </tableColumn>
    <tableColumn id="26" xr3:uid="{724349D4-B282-4E52-AE92-38A5C43367A4}" name="Ancienne version" dataDxfId="123"/>
    <tableColumn id="38" xr3:uid="{84D1E932-281B-4AFF-8FCA-7D8EE0BF827E}" name="Colonne1" dataDxfId="122">
      <calculatedColumnFormula>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calculatedColumnFormula>
    </tableColumn>
    <tableColumn id="46" xr3:uid="{FC6271BE-353B-4CE0-BCEF-D096CAE89088}" name="Validité" dataDxfId="121">
      <calculatedColumnFormula>REFERENCEMENT_ISOLANT[[#This Row],[VALIDITE]]</calculatedColumnFormula>
    </tableColumn>
    <tableColumn id="8" xr3:uid="{27CE6833-529C-425B-9593-0F99AD06F82B}" name="PAREMENT VISE" dataDxfId="120">
      <calculatedColumnFormula>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calculatedColumnFormula>
    </tableColumn>
    <tableColumn id="61" xr3:uid="{00F31024-F084-4085-A0EE-EC25ED21BF15}" name="CRITERE BATIMENT VISE" dataDxfId="119">
      <calculatedColumnFormula>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calculatedColumnFormula>
    </tableColumn>
    <tableColumn id="71" xr3:uid="{627FAA3C-7F8B-4A87-994C-D7F30194B858}" name="CRITERE APPLI VISE" dataDxfId="118">
      <calculatedColumnFormula>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calculatedColumnFormula>
    </tableColumn>
    <tableColumn id="62" xr3:uid="{EC6A71E4-6F8C-45AD-AA1C-9C5EA6D9DAE5}" name="CRITERE HYGRO VISE" dataDxfId="117">
      <calculatedColumnFormula>IF(AND('PR-tampon'!RECH_HYGRO=TRUE,MATCH(REFERENCEMENT_ISOLANT[[#This Row],[Hygrométrie des locaux]],LISTE_HYGRO,0)&gt;=MATCH(ZONE_SIS_VISEE,LISTE_HYGRO,0)),1,0)</calculatedColumnFormula>
    </tableColumn>
    <tableColumn id="63" xr3:uid="{19AF92C7-92CB-4C82-88DC-A807E718B409}" name="CRITERE CLIMAT VISE" dataDxfId="116">
      <calculatedColumnFormula>IF(AND('PR-tampon'!RECH_CLIMAT=TRUE,MATCH(REFERENCEMENT_ISOLANT[[#This Row],[Climat max]],LISTE_CLIMAT,0)&gt;=MATCH(HAUT_VISEE,LISTE_CLIMAT,0)),1,0)</calculatedColumnFormula>
    </tableColumn>
    <tableColumn id="64" xr3:uid="{EF6626C7-3555-41B0-8D0F-689C5EA51C1D}" name="CRITERE CLASSEMENT VISE" dataDxfId="115">
      <calculatedColumnFormula>IF(AND(RECH_CLASSEMENT=TRUE,MATCH(REFERENCEMENT_ISOLANT[[#This Row],[classement locaux au sens 20.1 P3]],LISTE_CLASSEMENT,0)&gt;=MATCH(SITUA_VISEE,LISTE_CLASSEMENT,0)),1,0)</calculatedColumnFormula>
    </tableColumn>
    <tableColumn id="65" xr3:uid="{CF7B9C39-81FF-4E52-AB17-1821EE2A530F}" name="CRITERE CLIMATISATION VISE" dataDxfId="114">
      <calculatedColumnFormula>IF(AND(RECH_LOCAUX=TRUE,MATCH(REFERENCEMENT_ISOLANT[[#This Row],[Locaux climatisés ou raffraichis]],LISTE_LOCAUX_VISE,0)&gt;=MATCH(CATEG_VISEE,LISTE_LOCAUX_VISE,0)),1,0)</calculatedColumnFormula>
    </tableColumn>
    <tableColumn id="68" xr3:uid="{28DD6192-DD52-4FE5-BB31-D2F2D9507392}" name="Ordre" dataDxfId="113">
      <calculatedColumnFormula>IF(REFERENCEMENT_ISOLANT[[#This Row],[Eligibilité procédé]]&lt;&gt;0,COUNTIF(REFERENCEMENT_ISOLANT[Eligibilité procédé],"&lt;="&amp;REFERENCEMENT_ISOLANT[[#This Row],[Eligibilité procédé]])-COUNTIF(REFERENCEMENT_ISOLANT[Eligibilité procédé],"=0"),ROWS(REFERENCEMENT_ISOLANT[Ordre]))</calculatedColumnFormula>
    </tableColumn>
    <tableColumn id="69" xr3:uid="{17F7CA92-ACCC-420F-8290-F14138E92726}" name="Eligibilité procédé" dataDxfId="112">
      <calculatedColumnFormula>IF(COUNTIF('PR-tampon'!$B$3:$B$9,TRUE)+1=COUNTIF(REFERENCEMENT_ISOLANT[[#This Row],[Validité]:[CRITERE CLIMATISATION VISE]],1),ROW(REFERENCEMENT_ISOLANT[[#This Row],[CRITERE CLIMATISATION VISE]]),"")</calculatedColumnFormula>
    </tableColumn>
    <tableColumn id="49" xr3:uid="{463CA610-CBEE-4090-B094-EB4891E01D7B}" name="CONCATENATION INT" dataDxfId="111">
      <calculatedColumnFormula>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calculatedColumnFormula>
    </tableColumn>
    <tableColumn id="47" xr3:uid="{7466B5FE-3E10-45A6-A704-C897FDD0500D}" name="CONCATENATION DES OBSERVATIONS" dataDxfId="110">
      <calculatedColumnFormula>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calculatedColumnFormula>
    </tableColumn>
    <tableColumn id="75" xr3:uid="{CF2A1DCC-25A6-435B-B663-A7A416E0117B}" name="REVETEMENT EXTERIEUR " dataDxfId="109">
      <calculatedColumnFormula>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calculatedColumnFormula>
    </tableColumn>
    <tableColumn id="74" xr3:uid="{32D27953-570D-469C-8E65-DE6987456C7F}" name="SYNTHESE DES APPLICATIONS VISEES" dataDxfId="108">
      <calculatedColumnFormula>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calculatedColumnFormula>
    </tableColumn>
    <tableColumn id="58" xr3:uid="{AA4EBC7B-61C7-4E41-8B89-B6BC4C06CE6D}" name="Lambda min" dataDxfId="107"/>
    <tableColumn id="59" xr3:uid="{9F52E550-9141-4206-8F12-44FB449A671B}" name="Lambda max" dataDxfId="106"/>
    <tableColumn id="60" xr3:uid="{8B38D8D6-5E03-4437-AF85-D3C51C2B1CFB}" name="Epaisseur min" dataDxfId="105"/>
    <tableColumn id="66" xr3:uid="{46AB95A0-4B12-46DF-B1D3-8938E418D7AB}" name="Epassuer max" dataDxfId="104"/>
    <tableColumn id="80" xr3:uid="{3ACCEDD1-43DE-4CE5-A7E4-EAC87F283DC6}" name="Masse volumique" dataDxfId="103"/>
    <tableColumn id="67" xr3:uid="{0C9646D9-C11B-4E0A-BFB3-18F9F1127C0D}" name="Classement de réaction au feu" dataDxfId="102"/>
    <tableColumn id="70" xr3:uid="{A64B7780-D0BF-4FD5-ADAE-69AD3E0B9D19}" name="Pouvoir calorifique" dataDxfId="101"/>
    <tableColumn id="73" xr3:uid="{BBED2790-6638-429D-A672-237EBE0F2A1E}" name="Température de pyrolyse" dataDxfId="100"/>
    <tableColumn id="76" xr3:uid="{7E9E818D-4E19-4731-B856-CD34AE432F13}" name="ACERMI" dataDxfId="99"/>
    <tableColumn id="81" xr3:uid="{5AB2729A-F992-4F47-B5DF-D40E3ED43149}" name="FDES" dataDxfId="98"/>
    <tableColumn id="82" xr3:uid="{9F1476F6-8C9E-482D-BD99-36B89F8C6C2C}" name="Ecrit du domaine d'emploi pour la fiche d'actualité (Penser à ajouter la mention pour le domaine d'emploi des planchers intermédiaires conformément à l'évaluation technique)" dataDxfId="97">
      <calculatedColumnFormula>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calculatedColumnFormula>
    </tableColumn>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C1CDB43-CD68-45A7-A345-E8C2F5958322}" name="Tableau4" displayName="Tableau4" ref="A1:F60" totalsRowShown="0" headerRowDxfId="96" headerRowBorderDxfId="95" tableBorderDxfId="94">
  <autoFilter ref="A1:F60" xr:uid="{4C1CDB43-CD68-45A7-A345-E8C2F5958322}"/>
  <tableColumns count="6">
    <tableColumn id="1" xr3:uid="{F9E26B05-C977-41D6-8C0A-040597D2851D}" name="INDICE"/>
    <tableColumn id="2" xr3:uid="{28DC4EB3-C331-4879-9FDE-771307D3E952}" name="DATE"/>
    <tableColumn id="3" xr3:uid="{A3045B6A-491E-47E5-9A9C-8EAFCA7C621D}" name="ONGLET"/>
    <tableColumn id="4" xr3:uid="{DE073074-EC4C-4F1D-8769-3F78E72119B4}" name="ACTION"/>
    <tableColumn id="5" xr3:uid="{09B9C1F0-866C-4808-9B9A-83A00B5D508E}" name="OBSERVATION"/>
    <tableColumn id="6" xr3:uid="{042413AD-2B78-439A-A0C8-D4AC5327B9EF}" name="PA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E8E2885-8120-42D8-A5E5-8064444E2134}" name="Tableau2" displayName="Tableau2" ref="A1:H302" totalsRowShown="0" headerRowDxfId="93">
  <autoFilter ref="A1:H302" xr:uid="{6E8E2885-8120-42D8-A5E5-8064444E2134}"/>
  <tableColumns count="8">
    <tableColumn id="1" xr3:uid="{DAA8DE3A-9AF6-46BE-8EC2-6635FDDDCF21}" name="VERIFIER ET BON"/>
    <tableColumn id="2" xr3:uid="{92D212E2-6C53-48D7-91E2-849F151186CA}" name="APPLICATION"/>
    <tableColumn id="3" xr3:uid="{35DE28BC-EB9E-468B-8C1F-96ECD5B8B881}" name="VENTILE/NON VENTILE" dataDxfId="92"/>
    <tableColumn id="4" xr3:uid="{90993475-36C5-4EB2-AB9C-DFFD57A83411}" name="BATIMENT"/>
    <tableColumn id="5" xr3:uid="{91C02063-6C68-4D8D-B759-71F50F83480B}" name="CLIMAT"/>
    <tableColumn id="6" xr3:uid="{D7AFF23A-4941-4625-91FD-F390C108CAC9}" name="HYGROMETRIE"/>
    <tableColumn id="7" xr3:uid="{2CF94831-A70A-4D90-A7BB-28A835C9C364}" name="CLASSEMENT"/>
    <tableColumn id="8" xr3:uid="{7FDAD617-F32F-4359-A605-E0C9EAAB330A}" name="LOCAUX CLIMATISES"/>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table" Target="../tables/table1.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13" Type="http://schemas.openxmlformats.org/officeDocument/2006/relationships/hyperlink" Target="https://evaluation.cstb.fr/fr/avis-technique/detail/20-17-404_V3/" TargetMode="External"/><Relationship Id="rId18" Type="http://schemas.openxmlformats.org/officeDocument/2006/relationships/hyperlink" Target="https://evaluation.cstb.fr/fr/avis-technique/detail/20-19-441_V2/" TargetMode="External"/><Relationship Id="rId26" Type="http://schemas.openxmlformats.org/officeDocument/2006/relationships/hyperlink" Target="https://evaluation.cstb.fr/fr/avis-technique/detail/20-21-487_V3-E1/" TargetMode="External"/><Relationship Id="rId39" Type="http://schemas.openxmlformats.org/officeDocument/2006/relationships/hyperlink" Target="https://evaluation.cstb.fr/fr/avis-technique/detail/20-16-393_V1/" TargetMode="External"/><Relationship Id="rId21" Type="http://schemas.openxmlformats.org/officeDocument/2006/relationships/hyperlink" Target="https://evaluation.cstb.fr/fr/avis-technique/detail/20-20-466_V1/" TargetMode="External"/><Relationship Id="rId34" Type="http://schemas.openxmlformats.org/officeDocument/2006/relationships/hyperlink" Target="https://evaluation.cstb.fr/fr/avis-technique/detail/20-19-440_v2.1/" TargetMode="External"/><Relationship Id="rId42" Type="http://schemas.openxmlformats.org/officeDocument/2006/relationships/hyperlink" Target="https://evaluation.cstb.fr/fr/avis-technique/detail/20-15-343-02-mod/" TargetMode="External"/><Relationship Id="rId47" Type="http://schemas.openxmlformats.org/officeDocument/2006/relationships/hyperlink" Target="https://evaluation.cstb.fr/fr/avis-technique/detail/20-14-318_V2/" TargetMode="External"/><Relationship Id="rId50" Type="http://schemas.openxmlformats.org/officeDocument/2006/relationships/hyperlink" Target="https://evaluation.cstb.fr/fr/appreciation-technique-expertise-atex/detail/3277-v1/" TargetMode="External"/><Relationship Id="rId55" Type="http://schemas.openxmlformats.org/officeDocument/2006/relationships/hyperlink" Target="https://www.base-inies.fr/iniesV4/dist/consultation.html?id=32512" TargetMode="External"/><Relationship Id="rId63" Type="http://schemas.openxmlformats.org/officeDocument/2006/relationships/hyperlink" Target="https://evaluation.cstb.fr/fr/appreciation-technique-expertise-atex/detail/3219-v2/" TargetMode="External"/><Relationship Id="rId68" Type="http://schemas.openxmlformats.org/officeDocument/2006/relationships/vmlDrawing" Target="../drawings/vmlDrawing2.vml"/><Relationship Id="rId7" Type="http://schemas.openxmlformats.org/officeDocument/2006/relationships/hyperlink" Target="https://evaluation.cstb.fr/fr/avis-technique/detail/20-15-361_V4/" TargetMode="External"/><Relationship Id="rId2" Type="http://schemas.openxmlformats.org/officeDocument/2006/relationships/hyperlink" Target="https://www.construire-en-chanvre.fr/documentation" TargetMode="External"/><Relationship Id="rId16" Type="http://schemas.openxmlformats.org/officeDocument/2006/relationships/hyperlink" Target="https://evaluation.cstb.fr/fr/avis-technique/detail/20-19-439_V3-E1/" TargetMode="External"/><Relationship Id="rId29" Type="http://schemas.openxmlformats.org/officeDocument/2006/relationships/hyperlink" Target="https://evaluation.cstb.fr/fr/avis-technique/detail/20-15-343_V2/" TargetMode="External"/><Relationship Id="rId1" Type="http://schemas.openxmlformats.org/officeDocument/2006/relationships/hyperlink" Target="https://evaluation.cstb.fr/fr/avis-technique/detail/20-13-289_V4/" TargetMode="External"/><Relationship Id="rId6" Type="http://schemas.openxmlformats.org/officeDocument/2006/relationships/hyperlink" Target="https://evaluation.cstb.fr/fr/avis-technique/detail/20-14-330_V2/" TargetMode="External"/><Relationship Id="rId11" Type="http://schemas.openxmlformats.org/officeDocument/2006/relationships/hyperlink" Target="https://evaluation.cstb.fr/fr/avis-technique/detail/20-17-401_V4-E1/" TargetMode="External"/><Relationship Id="rId24" Type="http://schemas.openxmlformats.org/officeDocument/2006/relationships/hyperlink" Target="https://evaluation.cstb.fr/fr/avis-technique/detail/20-20-469_V1/" TargetMode="External"/><Relationship Id="rId32" Type="http://schemas.openxmlformats.org/officeDocument/2006/relationships/hyperlink" Target="https://evaluation.cstb.fr/fr/appreciation-technique-expertise-atex/detail/2944-v1/" TargetMode="External"/><Relationship Id="rId37" Type="http://schemas.openxmlformats.org/officeDocument/2006/relationships/hyperlink" Target="https://evaluation.cstb.fr/fr/avis-technique/detail/20-23-518_V1/" TargetMode="External"/><Relationship Id="rId40" Type="http://schemas.openxmlformats.org/officeDocument/2006/relationships/hyperlink" Target="https://evaluation.cstb.fr/fr/avis-technique/detail/20-16-392_V2/" TargetMode="External"/><Relationship Id="rId45" Type="http://schemas.openxmlformats.org/officeDocument/2006/relationships/hyperlink" Target="https://evaluation.cstb.fr/fr/avis-technique/detail/20-14-318_V2/" TargetMode="External"/><Relationship Id="rId53" Type="http://schemas.openxmlformats.org/officeDocument/2006/relationships/hyperlink" Target="https://www.base-inies.fr/iniesV4/dist/consultation.html?id=32950" TargetMode="External"/><Relationship Id="rId58" Type="http://schemas.openxmlformats.org/officeDocument/2006/relationships/hyperlink" Target="https://www.base-inies.fr/iniesV4/dist/consultation.html?id=34093" TargetMode="External"/><Relationship Id="rId66" Type="http://schemas.openxmlformats.org/officeDocument/2006/relationships/hyperlink" Target="https://evaluation.cstb.fr/fr/avis-technique/detail/20-13-289_V4/" TargetMode="External"/><Relationship Id="rId5" Type="http://schemas.openxmlformats.org/officeDocument/2006/relationships/hyperlink" Target="https://evaluation.cstb.fr/fr/avis-technique/detail/20-14-329_V3/" TargetMode="External"/><Relationship Id="rId15" Type="http://schemas.openxmlformats.org/officeDocument/2006/relationships/hyperlink" Target="https://evaluation.cstb.fr/fr/avis-technique/detail/20-17-398_V2/" TargetMode="External"/><Relationship Id="rId23" Type="http://schemas.openxmlformats.org/officeDocument/2006/relationships/hyperlink" Target="https://evaluation.cstb.fr/fr/avis-technique/detail/20-20-468_V3/" TargetMode="External"/><Relationship Id="rId28" Type="http://schemas.openxmlformats.org/officeDocument/2006/relationships/hyperlink" Target="https://evaluation.cstb.fr/fr/avis-technique/detail/20-21-488_V2-E1/" TargetMode="External"/><Relationship Id="rId36" Type="http://schemas.openxmlformats.org/officeDocument/2006/relationships/hyperlink" Target="https://evaluation.cstb.fr/fr/avis-technique/detail/20-22-500_V1/" TargetMode="External"/><Relationship Id="rId49" Type="http://schemas.openxmlformats.org/officeDocument/2006/relationships/hyperlink" Target="https://evaluation.cstb.fr/fr/avis-technique/detail/20-19-431_V2/" TargetMode="External"/><Relationship Id="rId57" Type="http://schemas.openxmlformats.org/officeDocument/2006/relationships/hyperlink" Target="https://www.base-inies.fr/iniesV4/dist/consultation.html?id=34384" TargetMode="External"/><Relationship Id="rId61" Type="http://schemas.openxmlformats.org/officeDocument/2006/relationships/hyperlink" Target="https://evaluation.cstb.fr/fr/avis-technique/detail/20-23-520_V1/" TargetMode="External"/><Relationship Id="rId10" Type="http://schemas.openxmlformats.org/officeDocument/2006/relationships/hyperlink" Target="https://evaluation.cstb.fr/fr/avis-technique/detail/20-17-401_V4/" TargetMode="External"/><Relationship Id="rId19" Type="http://schemas.openxmlformats.org/officeDocument/2006/relationships/hyperlink" Target="https://evaluation.cstb.fr/fr/avis-technique/detail/20-20-456_V3/" TargetMode="External"/><Relationship Id="rId31" Type="http://schemas.openxmlformats.org/officeDocument/2006/relationships/hyperlink" Target="https://evaluation.cstb.fr/fr/avis-technique/detail/20-19-440_V2.1/" TargetMode="External"/><Relationship Id="rId44" Type="http://schemas.openxmlformats.org/officeDocument/2006/relationships/hyperlink" Target="https://evaluation.cstb.fr/fr/avis-technique/detail/20-14-318_V2/" TargetMode="External"/><Relationship Id="rId52" Type="http://schemas.openxmlformats.org/officeDocument/2006/relationships/hyperlink" Target="https://evaluation.cstb.fr/fr/avis-technique/detail/20-23-516_V1/" TargetMode="External"/><Relationship Id="rId60" Type="http://schemas.openxmlformats.org/officeDocument/2006/relationships/hyperlink" Target="https://evaluation.cstb.fr/fr/avis-technique/detail/20-17-398_V2-E1/" TargetMode="External"/><Relationship Id="rId65" Type="http://schemas.openxmlformats.org/officeDocument/2006/relationships/hyperlink" Target="https://evaluation.cstb.fr/fr/avis-technique/detail/20-22-508_V1/" TargetMode="External"/><Relationship Id="rId4" Type="http://schemas.openxmlformats.org/officeDocument/2006/relationships/hyperlink" Target="https://evaluation.cstb.fr/fr/avis-technique/detail/20-13-299_V3/" TargetMode="External"/><Relationship Id="rId9" Type="http://schemas.openxmlformats.org/officeDocument/2006/relationships/hyperlink" Target="https://evaluation.cstb.fr/fr/avis-technique/detail/20-16-374_V2-E1/" TargetMode="External"/><Relationship Id="rId14" Type="http://schemas.openxmlformats.org/officeDocument/2006/relationships/hyperlink" Target="https://evaluation.cstb.fr/fr/avis-technique/detail/20-18-411_V3/" TargetMode="External"/><Relationship Id="rId22" Type="http://schemas.openxmlformats.org/officeDocument/2006/relationships/hyperlink" Target="https://evaluation.cstb.fr/fr/avis-technique/detail/20-20-467_V2/" TargetMode="External"/><Relationship Id="rId27" Type="http://schemas.openxmlformats.org/officeDocument/2006/relationships/hyperlink" Target="https://evaluation.cstb.fr/fr/avis-technique/detail/20-21-488_V2/" TargetMode="External"/><Relationship Id="rId30" Type="http://schemas.openxmlformats.org/officeDocument/2006/relationships/hyperlink" Target="https://evaluation.cstb.fr/fr/avis-technique/detail/20-19-439_V3/" TargetMode="External"/><Relationship Id="rId35" Type="http://schemas.openxmlformats.org/officeDocument/2006/relationships/hyperlink" Target="https://evaluation.cstb.fr/en/technical-appraisal-atec/detail/20-19-439_v3.1/" TargetMode="External"/><Relationship Id="rId43" Type="http://schemas.openxmlformats.org/officeDocument/2006/relationships/hyperlink" Target="https://evaluation.cstb.fr/fr/avis-technique/detail/20-16-385_V2/" TargetMode="External"/><Relationship Id="rId48" Type="http://schemas.openxmlformats.org/officeDocument/2006/relationships/hyperlink" Target="https://evaluation.cstb.fr/fr/avis-technique/detail/20-19-432_V4/" TargetMode="External"/><Relationship Id="rId56" Type="http://schemas.openxmlformats.org/officeDocument/2006/relationships/hyperlink" Target="https://www.base-inies.fr/iniesV4/dist/consultation.html?id=32512" TargetMode="External"/><Relationship Id="rId64" Type="http://schemas.openxmlformats.org/officeDocument/2006/relationships/hyperlink" Target="https://evaluation.cstb.fr/fr/avis-technique/detail/20-22-510_V1/" TargetMode="External"/><Relationship Id="rId69" Type="http://schemas.openxmlformats.org/officeDocument/2006/relationships/table" Target="../tables/table2.xml"/><Relationship Id="rId8" Type="http://schemas.openxmlformats.org/officeDocument/2006/relationships/hyperlink" Target="https://evaluation.cstb.fr/fr/avis-technique/detail/20-16-374_V2/" TargetMode="External"/><Relationship Id="rId51" Type="http://schemas.openxmlformats.org/officeDocument/2006/relationships/hyperlink" Target="https://evaluation.cstb.fr/fr/avis-technique/detail/20-19-441_V2/" TargetMode="External"/><Relationship Id="rId3" Type="http://schemas.openxmlformats.org/officeDocument/2006/relationships/hyperlink" Target="https://www.rfcp.fr/les-regles-professionnelles/" TargetMode="External"/><Relationship Id="rId12" Type="http://schemas.openxmlformats.org/officeDocument/2006/relationships/hyperlink" Target="https://evaluation.cstb.fr/fr/avis-technique/detail/20-17-401_V4-E2/" TargetMode="External"/><Relationship Id="rId17" Type="http://schemas.openxmlformats.org/officeDocument/2006/relationships/hyperlink" Target="https://evaluation.cstb.fr/fr/avis-technique/detail/20-19-440_V2-E1/" TargetMode="External"/><Relationship Id="rId25" Type="http://schemas.openxmlformats.org/officeDocument/2006/relationships/hyperlink" Target="https://evaluation.cstb.fr/fr/avis-technique/detail/20-21-487_V3/" TargetMode="External"/><Relationship Id="rId33" Type="http://schemas.openxmlformats.org/officeDocument/2006/relationships/hyperlink" Target="https://www.boutique.afnor.org/fr-fr/norme/nf-dtu-4511/travaux-de-batiment-isolation-thermique-de-combles-par-soufflage-disolant-e/fa200089/1844" TargetMode="External"/><Relationship Id="rId38" Type="http://schemas.openxmlformats.org/officeDocument/2006/relationships/hyperlink" Target="https://evaluation.cstb.fr/fr/avis-technique/detail/20-16-392_V2-E1/" TargetMode="External"/><Relationship Id="rId46" Type="http://schemas.openxmlformats.org/officeDocument/2006/relationships/hyperlink" Target="https://evaluation.cstb.fr/fr/avis-technique/detail/20-14-318_V2/" TargetMode="External"/><Relationship Id="rId59" Type="http://schemas.openxmlformats.org/officeDocument/2006/relationships/hyperlink" Target="https://evaluation.cstb.fr/fr/avis-technique/detail/20-23-514_V1/" TargetMode="External"/><Relationship Id="rId67" Type="http://schemas.openxmlformats.org/officeDocument/2006/relationships/printerSettings" Target="../printerSettings/printerSettings4.bin"/><Relationship Id="rId20" Type="http://schemas.openxmlformats.org/officeDocument/2006/relationships/hyperlink" Target="https://evaluation.cstb.fr/fr/avis-technique/detail/20-20-457_V2/" TargetMode="External"/><Relationship Id="rId41" Type="http://schemas.openxmlformats.org/officeDocument/2006/relationships/hyperlink" Target="https://evaluation.cstb.fr/fr/appreciation-technique-expertise-atex/detail/3221-v1/" TargetMode="External"/><Relationship Id="rId54" Type="http://schemas.openxmlformats.org/officeDocument/2006/relationships/hyperlink" Target="https://www.base-inies.fr/iniesV4/dist/consultation.html?id=32950" TargetMode="External"/><Relationship Id="rId62" Type="http://schemas.openxmlformats.org/officeDocument/2006/relationships/hyperlink" Target="https://evaluation.cstb.fr/fr/appreciation-technique-expertise-atex/detail/3058/" TargetMode="External"/><Relationship Id="rId70"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D373D-F546-4169-A21A-04D70AA869D2}">
  <sheetPr codeName="Feuil6">
    <tabColor theme="4"/>
    <pageSetUpPr fitToPage="1"/>
  </sheetPr>
  <dimension ref="A1:AE65"/>
  <sheetViews>
    <sheetView showGridLines="0" tabSelected="1" zoomScale="115" zoomScaleNormal="115" workbookViewId="0">
      <selection activeCell="A15" sqref="A15"/>
    </sheetView>
  </sheetViews>
  <sheetFormatPr baseColWidth="10" defaultColWidth="0" defaultRowHeight="15" customHeight="1" zeroHeight="1" x14ac:dyDescent="0.3"/>
  <cols>
    <col min="1" max="1" width="140.6640625" customWidth="1"/>
    <col min="2" max="16384" width="11.44140625" hidden="1"/>
  </cols>
  <sheetData>
    <row r="1" spans="1:31" ht="15" customHeight="1" x14ac:dyDescent="0.3">
      <c r="A1" s="183"/>
    </row>
    <row r="2" spans="1:31" ht="15" customHeight="1" x14ac:dyDescent="0.3">
      <c r="A2" s="183"/>
    </row>
    <row r="3" spans="1:31" ht="15" customHeight="1" x14ac:dyDescent="0.3">
      <c r="A3" s="183"/>
    </row>
    <row r="4" spans="1:31" ht="15" customHeight="1" x14ac:dyDescent="0.3">
      <c r="A4" s="183"/>
    </row>
    <row r="5" spans="1:31" ht="15" customHeight="1" x14ac:dyDescent="0.3">
      <c r="A5" s="183"/>
    </row>
    <row r="6" spans="1:31" ht="14.4" x14ac:dyDescent="0.3">
      <c r="A6" s="183"/>
      <c r="B6" s="56"/>
      <c r="C6" s="56"/>
      <c r="D6" s="56"/>
      <c r="E6" s="56"/>
      <c r="F6" s="56"/>
      <c r="G6" s="56"/>
      <c r="H6" s="56"/>
      <c r="I6" s="56"/>
      <c r="J6" s="56"/>
      <c r="K6" s="56"/>
      <c r="L6" s="56"/>
      <c r="M6" s="56"/>
      <c r="N6" s="56"/>
      <c r="O6" s="56"/>
      <c r="P6" s="56"/>
      <c r="Q6" s="56"/>
      <c r="R6" s="56"/>
      <c r="S6" s="56"/>
      <c r="T6" s="56"/>
      <c r="U6" s="56"/>
      <c r="V6" s="56"/>
      <c r="W6" s="56"/>
      <c r="X6" s="56"/>
      <c r="Y6" s="56"/>
      <c r="Z6" s="56"/>
      <c r="AA6" s="56"/>
      <c r="AB6" s="56"/>
      <c r="AC6" s="56"/>
      <c r="AD6" s="56"/>
      <c r="AE6" s="56"/>
    </row>
    <row r="7" spans="1:31" ht="67.2" x14ac:dyDescent="0.3">
      <c r="A7" s="57" t="s">
        <v>434</v>
      </c>
      <c r="B7" s="56"/>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row>
    <row r="8" spans="1:31" ht="25.8" x14ac:dyDescent="0.3">
      <c r="A8" s="120" t="s">
        <v>437</v>
      </c>
      <c r="B8" s="56"/>
      <c r="C8" s="56"/>
      <c r="D8" s="56"/>
      <c r="E8" s="56"/>
      <c r="F8" s="56"/>
      <c r="G8" s="56"/>
      <c r="H8" s="56"/>
      <c r="I8" s="56"/>
      <c r="J8" s="56"/>
      <c r="K8" s="56"/>
      <c r="L8" s="56"/>
      <c r="M8" s="56"/>
      <c r="N8" s="56"/>
      <c r="O8" s="56"/>
      <c r="P8" s="56"/>
      <c r="Q8" s="56"/>
      <c r="R8" s="56"/>
      <c r="S8" s="56"/>
      <c r="T8" s="56"/>
      <c r="U8" s="56"/>
      <c r="V8" s="56"/>
      <c r="W8" s="56"/>
      <c r="X8" s="56"/>
      <c r="Y8" s="56"/>
      <c r="Z8" s="56"/>
      <c r="AA8" s="56"/>
      <c r="AB8" s="56"/>
      <c r="AC8" s="56"/>
      <c r="AD8" s="56"/>
      <c r="AE8" s="56"/>
    </row>
    <row r="9" spans="1:31" ht="18" x14ac:dyDescent="0.3">
      <c r="A9" s="108" t="s">
        <v>782</v>
      </c>
      <c r="B9" s="56"/>
      <c r="C9" s="56"/>
      <c r="D9" s="56"/>
      <c r="E9" s="56"/>
      <c r="F9" s="56"/>
      <c r="G9" s="56"/>
      <c r="H9" s="56"/>
      <c r="I9" s="56"/>
      <c r="J9" s="56"/>
      <c r="K9" s="56"/>
      <c r="L9" s="56"/>
      <c r="M9" s="56"/>
      <c r="N9" s="56"/>
      <c r="O9" s="56"/>
      <c r="P9" s="56"/>
      <c r="Q9" s="56"/>
      <c r="R9" s="56"/>
      <c r="S9" s="56"/>
      <c r="T9" s="56"/>
      <c r="U9" s="56"/>
      <c r="V9" s="56"/>
      <c r="W9" s="56"/>
      <c r="X9" s="56"/>
      <c r="Y9" s="56"/>
      <c r="Z9" s="56"/>
      <c r="AA9" s="56"/>
      <c r="AB9" s="56"/>
      <c r="AC9" s="56"/>
      <c r="AD9" s="56"/>
      <c r="AE9" s="56"/>
    </row>
    <row r="10" spans="1:31" ht="18" x14ac:dyDescent="0.3">
      <c r="A10" s="108" t="s">
        <v>775</v>
      </c>
      <c r="B10" s="56"/>
      <c r="C10" s="56"/>
      <c r="D10" s="56"/>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row>
    <row r="11" spans="1:31" ht="42" x14ac:dyDescent="0.4">
      <c r="A11" s="58" t="s">
        <v>234</v>
      </c>
      <c r="B11" s="56"/>
      <c r="C11" s="56"/>
      <c r="D11" s="56"/>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row>
    <row r="12" spans="1:31" ht="168" x14ac:dyDescent="0.3">
      <c r="A12" s="59" t="s">
        <v>375</v>
      </c>
      <c r="B12" s="56"/>
      <c r="C12" s="56"/>
      <c r="D12" s="56"/>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row>
    <row r="13" spans="1:31" ht="18" x14ac:dyDescent="0.3">
      <c r="A13" s="121" t="s">
        <v>372</v>
      </c>
      <c r="B13" s="56"/>
      <c r="C13" s="56"/>
      <c r="D13" s="56"/>
      <c r="E13" s="56"/>
      <c r="F13" s="56"/>
      <c r="G13" s="56"/>
      <c r="H13" s="56"/>
      <c r="I13" s="56"/>
      <c r="J13" s="56"/>
      <c r="K13" s="56"/>
      <c r="L13" s="56"/>
      <c r="M13" s="56"/>
      <c r="N13" s="56"/>
      <c r="O13" s="56"/>
      <c r="P13" s="56"/>
      <c r="Q13" s="56"/>
      <c r="R13" s="56"/>
      <c r="S13" s="56"/>
      <c r="T13" s="56"/>
      <c r="U13" s="56"/>
      <c r="V13" s="56"/>
      <c r="W13" s="56"/>
      <c r="X13" s="56"/>
      <c r="Y13" s="56"/>
      <c r="Z13" s="56"/>
      <c r="AA13" s="56"/>
      <c r="AB13" s="56"/>
      <c r="AC13" s="56"/>
      <c r="AD13" s="56"/>
      <c r="AE13" s="56"/>
    </row>
    <row r="14" spans="1:31" ht="84" x14ac:dyDescent="0.3">
      <c r="A14" s="107" t="s">
        <v>542</v>
      </c>
      <c r="B14" s="56"/>
      <c r="C14" s="56"/>
      <c r="D14" s="56"/>
      <c r="E14" s="56"/>
      <c r="F14" s="56"/>
      <c r="G14" s="56"/>
      <c r="H14" s="56"/>
      <c r="I14" s="56"/>
      <c r="J14" s="56"/>
      <c r="K14" s="56"/>
      <c r="L14" s="56"/>
      <c r="M14" s="56"/>
      <c r="N14" s="56"/>
      <c r="O14" s="56"/>
      <c r="P14" s="56"/>
      <c r="Q14" s="56"/>
      <c r="R14" s="56"/>
      <c r="S14" s="56"/>
      <c r="T14" s="56"/>
      <c r="U14" s="56"/>
      <c r="V14" s="56"/>
      <c r="W14" s="56"/>
      <c r="X14" s="56"/>
      <c r="Y14" s="56"/>
      <c r="Z14" s="56"/>
      <c r="AA14" s="56"/>
      <c r="AB14" s="56"/>
      <c r="AC14" s="56"/>
      <c r="AD14" s="56"/>
      <c r="AE14" s="56"/>
    </row>
    <row r="15" spans="1:31" ht="18" x14ac:dyDescent="0.3">
      <c r="A15" s="121" t="s">
        <v>778</v>
      </c>
      <c r="B15" s="56"/>
      <c r="C15" s="56"/>
      <c r="D15" s="56"/>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row>
    <row r="16" spans="1:31" ht="63" x14ac:dyDescent="0.3">
      <c r="A16" s="107" t="s">
        <v>373</v>
      </c>
      <c r="B16" s="56"/>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row>
    <row r="17" spans="1:31" ht="18" x14ac:dyDescent="0.3">
      <c r="A17" s="121" t="s">
        <v>779</v>
      </c>
      <c r="B17" s="56"/>
      <c r="C17" s="56"/>
      <c r="D17" s="56"/>
      <c r="E17" s="56"/>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row>
    <row r="18" spans="1:31" ht="105" x14ac:dyDescent="0.3">
      <c r="A18" s="107" t="s">
        <v>543</v>
      </c>
      <c r="B18" s="56"/>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row>
    <row r="19" spans="1:31" ht="18" x14ac:dyDescent="0.3">
      <c r="A19" s="121" t="s">
        <v>781</v>
      </c>
      <c r="B19" s="56"/>
      <c r="C19" s="56"/>
      <c r="D19" s="56"/>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row>
    <row r="20" spans="1:31" ht="21" hidden="1" x14ac:dyDescent="0.3">
      <c r="A20" s="59"/>
      <c r="B20" s="56"/>
      <c r="C20" s="56"/>
      <c r="D20" s="56"/>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row>
    <row r="21" spans="1:31" ht="21" hidden="1" x14ac:dyDescent="0.3">
      <c r="A21" s="59"/>
      <c r="B21" s="56"/>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row>
    <row r="22" spans="1:31" ht="21" hidden="1" x14ac:dyDescent="0.3">
      <c r="A22" s="59"/>
      <c r="B22" s="56"/>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row>
    <row r="23" spans="1:31" ht="21" hidden="1" x14ac:dyDescent="0.3">
      <c r="A23" s="59"/>
      <c r="B23" s="56"/>
      <c r="C23" s="56"/>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row>
    <row r="24" spans="1:31" ht="21" hidden="1" x14ac:dyDescent="0.3">
      <c r="A24" s="59"/>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row>
    <row r="25" spans="1:31" ht="21" hidden="1" x14ac:dyDescent="0.3">
      <c r="A25" s="59"/>
      <c r="B25" s="56"/>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row>
    <row r="26" spans="1:31" ht="21" hidden="1" x14ac:dyDescent="0.3">
      <c r="A26" s="59"/>
      <c r="B26" s="56"/>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row>
    <row r="27" spans="1:31" ht="14.4" hidden="1" x14ac:dyDescent="0.3">
      <c r="A27" s="56"/>
      <c r="B27" s="56"/>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row>
    <row r="28" spans="1:31" ht="14.4" hidden="1" x14ac:dyDescent="0.3">
      <c r="A28" s="56"/>
      <c r="B28" s="56"/>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row>
    <row r="29" spans="1:31" ht="14.4" hidden="1" x14ac:dyDescent="0.3">
      <c r="A29" s="56"/>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row>
    <row r="30" spans="1:31" ht="14.4" hidden="1" x14ac:dyDescent="0.3">
      <c r="A30" s="56"/>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row>
    <row r="31" spans="1:31" ht="14.4" hidden="1" x14ac:dyDescent="0.3">
      <c r="A31" s="56"/>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row>
    <row r="32" spans="1:31" ht="14.4" hidden="1" x14ac:dyDescent="0.3">
      <c r="A32" s="56"/>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row>
    <row r="33" spans="1:31" ht="14.4" hidden="1" customHeight="1" x14ac:dyDescent="0.3">
      <c r="B33" s="60"/>
      <c r="C33" s="60"/>
      <c r="D33" s="60"/>
      <c r="E33" s="60"/>
      <c r="F33" s="60"/>
      <c r="G33" s="60"/>
      <c r="H33" s="60"/>
      <c r="I33" s="60"/>
      <c r="J33" s="60"/>
      <c r="K33" s="60"/>
      <c r="L33" s="60"/>
      <c r="M33" s="60"/>
      <c r="N33" s="60"/>
      <c r="O33" s="60"/>
      <c r="P33" s="60"/>
      <c r="Q33" s="60"/>
      <c r="R33" s="60"/>
      <c r="S33" s="60"/>
      <c r="T33" s="60"/>
      <c r="U33" s="60"/>
      <c r="V33" s="60"/>
      <c r="W33" s="60"/>
      <c r="X33" s="60"/>
      <c r="Y33" s="60"/>
      <c r="Z33" s="60"/>
      <c r="AA33" s="60"/>
      <c r="AB33" s="60"/>
      <c r="AC33" s="60"/>
      <c r="AD33" s="60"/>
      <c r="AE33" s="60"/>
    </row>
    <row r="34" spans="1:31" ht="14.4" hidden="1" customHeight="1" x14ac:dyDescent="0.3">
      <c r="A34" s="61"/>
      <c r="B34" s="60"/>
      <c r="C34" s="60"/>
      <c r="D34" s="60"/>
      <c r="E34" s="60"/>
      <c r="F34" s="60"/>
      <c r="G34" s="60"/>
      <c r="H34" s="60"/>
      <c r="I34" s="60"/>
      <c r="J34" s="60"/>
      <c r="K34" s="60"/>
      <c r="L34" s="60"/>
      <c r="M34" s="60"/>
      <c r="N34" s="60"/>
      <c r="O34" s="60"/>
      <c r="P34" s="60"/>
      <c r="Q34" s="60"/>
      <c r="R34" s="60"/>
      <c r="S34" s="60"/>
      <c r="T34" s="60"/>
      <c r="U34" s="60"/>
      <c r="V34" s="60"/>
      <c r="W34" s="60"/>
      <c r="X34" s="60"/>
      <c r="Y34" s="60"/>
      <c r="Z34" s="60"/>
      <c r="AA34" s="60"/>
      <c r="AB34" s="60"/>
      <c r="AC34" s="60"/>
      <c r="AD34" s="60"/>
      <c r="AE34" s="60"/>
    </row>
    <row r="35" spans="1:31" ht="14.4" hidden="1" customHeight="1" x14ac:dyDescent="0.3">
      <c r="A35" s="61"/>
      <c r="B35" s="60"/>
      <c r="C35" s="60"/>
      <c r="D35" s="60"/>
      <c r="E35" s="60"/>
      <c r="F35" s="60"/>
      <c r="G35" s="60"/>
      <c r="H35" s="60"/>
      <c r="I35" s="60"/>
      <c r="J35" s="60"/>
      <c r="K35" s="60"/>
      <c r="L35" s="60"/>
      <c r="M35" s="60"/>
      <c r="N35" s="60"/>
      <c r="O35" s="60"/>
      <c r="P35" s="60"/>
      <c r="Q35" s="60"/>
      <c r="R35" s="60"/>
      <c r="S35" s="60"/>
      <c r="T35" s="60"/>
      <c r="U35" s="60"/>
      <c r="V35" s="60"/>
      <c r="W35" s="60"/>
      <c r="X35" s="60"/>
      <c r="Y35" s="60"/>
      <c r="Z35" s="60"/>
      <c r="AA35" s="60"/>
      <c r="AB35" s="60"/>
      <c r="AC35" s="60"/>
      <c r="AD35" s="60"/>
      <c r="AE35" s="60"/>
    </row>
    <row r="36" spans="1:31" ht="14.4" hidden="1" customHeight="1" x14ac:dyDescent="0.3">
      <c r="A36" s="61"/>
      <c r="B36" s="60"/>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row>
    <row r="37" spans="1:31" ht="14.4" hidden="1" customHeight="1" x14ac:dyDescent="0.3">
      <c r="A37" s="61"/>
      <c r="B37" s="60"/>
      <c r="C37" s="60"/>
      <c r="D37" s="60"/>
      <c r="E37" s="60"/>
      <c r="F37" s="60"/>
      <c r="G37" s="60"/>
      <c r="H37" s="60"/>
      <c r="I37" s="60"/>
      <c r="J37" s="60"/>
      <c r="K37" s="60"/>
      <c r="L37" s="60"/>
      <c r="M37" s="60"/>
      <c r="N37" s="60"/>
      <c r="O37" s="60"/>
      <c r="P37" s="60"/>
      <c r="Q37" s="60"/>
      <c r="R37" s="60"/>
      <c r="S37" s="60"/>
      <c r="T37" s="60"/>
      <c r="U37" s="60"/>
      <c r="V37" s="60"/>
      <c r="W37" s="60"/>
      <c r="X37" s="60"/>
      <c r="Y37" s="60"/>
      <c r="Z37" s="60"/>
      <c r="AA37" s="60"/>
      <c r="AB37" s="60"/>
      <c r="AC37" s="60"/>
      <c r="AD37" s="60"/>
      <c r="AE37" s="60"/>
    </row>
    <row r="38" spans="1:31" ht="14.4" hidden="1" customHeight="1" x14ac:dyDescent="0.3">
      <c r="A38" s="61"/>
      <c r="B38" s="60"/>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row>
    <row r="39" spans="1:31" ht="14.4" hidden="1" customHeight="1" x14ac:dyDescent="0.3">
      <c r="A39" s="61"/>
      <c r="B39" s="60"/>
      <c r="C39" s="60"/>
      <c r="D39" s="60"/>
      <c r="E39" s="60"/>
      <c r="F39" s="60"/>
      <c r="G39" s="60"/>
      <c r="H39" s="60"/>
      <c r="I39" s="60"/>
      <c r="J39" s="60"/>
      <c r="K39" s="60"/>
      <c r="L39" s="60"/>
      <c r="M39" s="60"/>
      <c r="N39" s="60"/>
      <c r="O39" s="60"/>
      <c r="P39" s="60"/>
      <c r="Q39" s="60"/>
      <c r="R39" s="60"/>
      <c r="S39" s="60"/>
      <c r="T39" s="60"/>
      <c r="U39" s="60"/>
      <c r="V39" s="60"/>
      <c r="W39" s="60"/>
      <c r="X39" s="60"/>
      <c r="Y39" s="60"/>
      <c r="Z39" s="60"/>
      <c r="AA39" s="60"/>
      <c r="AB39" s="60"/>
      <c r="AC39" s="60"/>
      <c r="AD39" s="60"/>
      <c r="AE39" s="60"/>
    </row>
    <row r="40" spans="1:31" ht="14.4" hidden="1" customHeight="1" x14ac:dyDescent="0.3">
      <c r="A40" s="61"/>
      <c r="B40" s="60"/>
      <c r="C40" s="60"/>
      <c r="D40" s="60"/>
      <c r="E40" s="60"/>
      <c r="F40" s="60"/>
      <c r="G40" s="60"/>
      <c r="H40" s="60"/>
      <c r="I40" s="60"/>
      <c r="J40" s="60"/>
      <c r="K40" s="60"/>
      <c r="L40" s="60"/>
      <c r="M40" s="60"/>
      <c r="N40" s="60"/>
      <c r="O40" s="60"/>
      <c r="P40" s="60"/>
      <c r="Q40" s="60"/>
      <c r="R40" s="60"/>
      <c r="S40" s="60"/>
      <c r="T40" s="60"/>
      <c r="U40" s="60"/>
      <c r="V40" s="60"/>
      <c r="W40" s="60"/>
      <c r="X40" s="60"/>
      <c r="Y40" s="60"/>
      <c r="Z40" s="60"/>
      <c r="AA40" s="60"/>
      <c r="AB40" s="60"/>
      <c r="AC40" s="60"/>
      <c r="AD40" s="60"/>
      <c r="AE40" s="60"/>
    </row>
    <row r="41" spans="1:31" ht="14.4" hidden="1" customHeight="1" x14ac:dyDescent="0.3">
      <c r="A41" s="61"/>
      <c r="B41" s="60"/>
      <c r="C41" s="60"/>
      <c r="D41" s="60"/>
      <c r="E41" s="60"/>
      <c r="F41" s="60"/>
      <c r="G41" s="60"/>
      <c r="H41" s="60"/>
      <c r="I41" s="60"/>
      <c r="J41" s="60"/>
      <c r="K41" s="60"/>
      <c r="L41" s="60"/>
      <c r="M41" s="60"/>
      <c r="N41" s="60"/>
      <c r="O41" s="60"/>
      <c r="P41" s="60"/>
      <c r="Q41" s="60"/>
      <c r="R41" s="60"/>
      <c r="S41" s="60"/>
      <c r="T41" s="60"/>
      <c r="U41" s="60"/>
      <c r="V41" s="60"/>
      <c r="W41" s="60"/>
      <c r="X41" s="60"/>
      <c r="Y41" s="60"/>
      <c r="Z41" s="60"/>
      <c r="AA41" s="60"/>
      <c r="AB41" s="60"/>
      <c r="AC41" s="60"/>
      <c r="AD41" s="60"/>
      <c r="AE41" s="60"/>
    </row>
    <row r="42" spans="1:31" ht="14.4" hidden="1" customHeight="1" x14ac:dyDescent="0.3">
      <c r="A42" s="61"/>
      <c r="B42" s="60"/>
      <c r="C42" s="60"/>
      <c r="D42" s="60"/>
      <c r="E42" s="60"/>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c r="AE42" s="60"/>
    </row>
    <row r="43" spans="1:31" ht="14.4" hidden="1" customHeight="1" x14ac:dyDescent="0.3">
      <c r="A43" s="61"/>
      <c r="B43" s="60"/>
      <c r="C43" s="60"/>
      <c r="D43" s="60"/>
      <c r="E43" s="60"/>
      <c r="F43" s="60"/>
      <c r="G43" s="60"/>
      <c r="H43" s="60"/>
      <c r="I43" s="60"/>
      <c r="J43" s="60"/>
      <c r="K43" s="60"/>
      <c r="L43" s="60"/>
      <c r="M43" s="60"/>
      <c r="N43" s="60"/>
      <c r="O43" s="60"/>
      <c r="P43" s="60"/>
      <c r="Q43" s="60"/>
      <c r="R43" s="60"/>
      <c r="S43" s="60"/>
      <c r="T43" s="60"/>
      <c r="U43" s="60"/>
      <c r="V43" s="60"/>
      <c r="W43" s="60"/>
      <c r="X43" s="60"/>
      <c r="Y43" s="60"/>
      <c r="Z43" s="60"/>
      <c r="AA43" s="60"/>
      <c r="AB43" s="60"/>
      <c r="AC43" s="60"/>
      <c r="AD43" s="60"/>
      <c r="AE43" s="60"/>
    </row>
    <row r="44" spans="1:31" ht="14.4" hidden="1" customHeight="1" x14ac:dyDescent="0.3">
      <c r="A44" s="61"/>
      <c r="B44" s="60"/>
      <c r="C44" s="60"/>
      <c r="D44" s="60"/>
      <c r="E44" s="60"/>
      <c r="F44" s="60"/>
      <c r="G44" s="60"/>
      <c r="H44" s="60"/>
      <c r="I44" s="60"/>
      <c r="J44" s="60"/>
      <c r="K44" s="60"/>
      <c r="L44" s="60"/>
      <c r="M44" s="60"/>
      <c r="N44" s="60"/>
      <c r="O44" s="60"/>
      <c r="P44" s="60"/>
      <c r="Q44" s="60"/>
      <c r="R44" s="60"/>
      <c r="S44" s="60"/>
      <c r="T44" s="60"/>
      <c r="U44" s="60"/>
      <c r="V44" s="60"/>
      <c r="W44" s="60"/>
      <c r="X44" s="60"/>
      <c r="Y44" s="60"/>
      <c r="Z44" s="60"/>
      <c r="AA44" s="60"/>
      <c r="AB44" s="60"/>
      <c r="AC44" s="60"/>
      <c r="AD44" s="60"/>
      <c r="AE44" s="60"/>
    </row>
    <row r="45" spans="1:31" ht="14.4" hidden="1" customHeight="1" x14ac:dyDescent="0.3">
      <c r="A45" s="61"/>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row>
    <row r="46" spans="1:31" ht="14.4" hidden="1" customHeight="1" x14ac:dyDescent="0.3">
      <c r="A46" s="61"/>
      <c r="B46" s="60"/>
      <c r="C46" s="60"/>
      <c r="D46" s="60"/>
      <c r="E46" s="60"/>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row>
    <row r="47" spans="1:31" ht="14.4" hidden="1" customHeight="1" x14ac:dyDescent="0.3">
      <c r="A47" s="61"/>
      <c r="B47" s="60"/>
      <c r="C47" s="60"/>
      <c r="D47" s="60"/>
      <c r="E47" s="60"/>
      <c r="F47" s="60"/>
      <c r="G47" s="60"/>
      <c r="H47" s="60"/>
      <c r="I47" s="60"/>
      <c r="J47" s="60"/>
      <c r="K47" s="60"/>
      <c r="L47" s="60"/>
      <c r="M47" s="60"/>
      <c r="N47" s="60"/>
      <c r="O47" s="60"/>
      <c r="P47" s="60"/>
      <c r="Q47" s="60"/>
      <c r="R47" s="60"/>
      <c r="S47" s="60"/>
      <c r="T47" s="60"/>
      <c r="U47" s="60"/>
      <c r="V47" s="60"/>
      <c r="W47" s="60"/>
      <c r="X47" s="60"/>
      <c r="Y47" s="60"/>
      <c r="Z47" s="60"/>
      <c r="AA47" s="60"/>
      <c r="AB47" s="60"/>
      <c r="AC47" s="60"/>
      <c r="AD47" s="60"/>
      <c r="AE47" s="60"/>
    </row>
    <row r="48" spans="1:31" ht="14.4" hidden="1" customHeight="1" x14ac:dyDescent="0.3">
      <c r="A48" s="61"/>
      <c r="B48" s="60"/>
      <c r="C48" s="60"/>
      <c r="D48" s="60"/>
      <c r="E48" s="60"/>
      <c r="F48" s="60"/>
      <c r="G48" s="60"/>
      <c r="H48" s="60"/>
      <c r="I48" s="60"/>
      <c r="J48" s="60"/>
      <c r="K48" s="60"/>
      <c r="L48" s="60"/>
      <c r="M48" s="60"/>
      <c r="N48" s="60"/>
      <c r="O48" s="60"/>
      <c r="P48" s="60"/>
      <c r="Q48" s="60"/>
      <c r="R48" s="60"/>
      <c r="S48" s="60"/>
      <c r="T48" s="60"/>
      <c r="U48" s="60"/>
      <c r="V48" s="60"/>
      <c r="W48" s="60"/>
      <c r="X48" s="60"/>
      <c r="Y48" s="60"/>
      <c r="Z48" s="60"/>
      <c r="AA48" s="60"/>
      <c r="AB48" s="60"/>
      <c r="AC48" s="60"/>
      <c r="AD48" s="60"/>
      <c r="AE48" s="60"/>
    </row>
    <row r="49" spans="1:31" ht="14.4" hidden="1" customHeight="1" x14ac:dyDescent="0.3">
      <c r="A49" s="62"/>
      <c r="B49" s="60"/>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row>
    <row r="50" spans="1:31" ht="14.4" hidden="1" customHeight="1" x14ac:dyDescent="0.3">
      <c r="A50" s="62"/>
      <c r="B50" s="60"/>
      <c r="C50" s="60"/>
      <c r="D50" s="60"/>
      <c r="E50" s="60"/>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row>
    <row r="51" spans="1:31" ht="14.4" hidden="1" customHeight="1" x14ac:dyDescent="0.3">
      <c r="A51" s="62"/>
      <c r="B51" s="60"/>
      <c r="C51" s="60"/>
      <c r="D51" s="60"/>
      <c r="E51" s="60"/>
      <c r="F51" s="60"/>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row>
    <row r="52" spans="1:31" ht="14.4" hidden="1" customHeight="1" x14ac:dyDescent="0.3">
      <c r="A52" s="62"/>
      <c r="B52" s="60"/>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c r="AD52" s="60"/>
      <c r="AE52" s="60"/>
    </row>
    <row r="53" spans="1:31" ht="14.4" hidden="1" customHeight="1" x14ac:dyDescent="0.3">
      <c r="A53" s="62"/>
      <c r="B53" s="60"/>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row>
    <row r="54" spans="1:31" ht="14.4" hidden="1" customHeight="1" x14ac:dyDescent="0.3">
      <c r="A54" s="62"/>
      <c r="B54" s="60"/>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row>
    <row r="55" spans="1:31" ht="14.4" hidden="1" customHeight="1" x14ac:dyDescent="0.3">
      <c r="A55" s="62"/>
      <c r="B55" s="60"/>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row>
    <row r="56" spans="1:31" ht="14.4" hidden="1" customHeight="1" x14ac:dyDescent="0.3">
      <c r="A56" s="62"/>
      <c r="B56" s="60"/>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row>
    <row r="57" spans="1:31" ht="14.4" hidden="1" customHeight="1" x14ac:dyDescent="0.3">
      <c r="A57" s="62"/>
      <c r="B57" s="60"/>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row>
    <row r="58" spans="1:31" ht="14.4" hidden="1" customHeight="1" x14ac:dyDescent="0.3">
      <c r="A58" s="62"/>
      <c r="B58" s="60"/>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row>
    <row r="59" spans="1:31" ht="14.4" hidden="1" customHeight="1" x14ac:dyDescent="0.3">
      <c r="A59" s="62"/>
      <c r="B59" s="60"/>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row>
    <row r="60" spans="1:31" ht="14.4" hidden="1" customHeight="1" x14ac:dyDescent="0.3">
      <c r="A60" s="62"/>
      <c r="B60" s="60"/>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row>
    <row r="61" spans="1:31" ht="14.4" hidden="1" customHeight="1" x14ac:dyDescent="0.3">
      <c r="A61" s="62"/>
      <c r="B61" s="60"/>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row>
    <row r="62" spans="1:31" ht="14.4" hidden="1" customHeight="1" x14ac:dyDescent="0.3">
      <c r="A62" s="62"/>
      <c r="B62" s="60"/>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row>
    <row r="63" spans="1:31" ht="14.4" hidden="1" customHeight="1" x14ac:dyDescent="0.3">
      <c r="A63" s="62"/>
      <c r="B63" s="60"/>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row>
    <row r="64" spans="1:31" ht="15" customHeight="1" x14ac:dyDescent="0.3"/>
    <row r="65" ht="15" customHeight="1" x14ac:dyDescent="0.3"/>
  </sheetData>
  <sheetProtection algorithmName="SHA-512" hashValue="IFf/v7kIYGlAmi80uIqaxfjJeusFSRAsnpJmadRDybSbwtlFTtXNv64EnvCDKcbbLtzSeLbagN+V6FrzgawqNQ==" saltValue="m2gGk8bL5uOoG8JmThWhtw==" spinCount="100000" sheet="1" objects="1" scenarios="1" selectLockedCells="1"/>
  <mergeCells count="1">
    <mergeCell ref="A1:A6"/>
  </mergeCells>
  <conditionalFormatting sqref="D6:F63">
    <cfRule type="cellIs" dxfId="91" priority="1" operator="equal">
      <formula>"NON"</formula>
    </cfRule>
    <cfRule type="cellIs" dxfId="90" priority="2" operator="equal">
      <formula>"OUI"</formula>
    </cfRule>
  </conditionalFormatting>
  <dataValidations count="1">
    <dataValidation allowBlank="1" showInputMessage="1" sqref="A7:A26" xr:uid="{E2CDC012-3DBA-4B27-9CA4-39EED0C5E23F}"/>
  </dataValidations>
  <printOptions horizontalCentered="1"/>
  <pageMargins left="0.25" right="0.25" top="0.75" bottom="0.75" header="0.3" footer="0.3"/>
  <pageSetup paperSize="8" fitToHeight="0" orientation="portrait" r:id="rId1"/>
  <headerFooter scaleWithDoc="0">
    <oddHeader>&amp;R&amp;D</oddHeader>
    <oddFooter>&amp;R&amp;P/&amp;N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959C7-CE4B-4BE4-B8C0-406EBAB9C068}">
  <sheetPr codeName="Feuil8">
    <tabColor theme="0" tint="-0.499984740745262"/>
    <pageSetUpPr fitToPage="1"/>
  </sheetPr>
  <dimension ref="A1:A325"/>
  <sheetViews>
    <sheetView showGridLines="0" view="pageBreakPreview" zoomScale="130" zoomScaleNormal="100" zoomScaleSheetLayoutView="130" workbookViewId="0">
      <selection activeCell="A12" sqref="A12:A13"/>
    </sheetView>
  </sheetViews>
  <sheetFormatPr baseColWidth="10" defaultColWidth="0" defaultRowHeight="15" customHeight="1" zeroHeight="1" x14ac:dyDescent="0.3"/>
  <cols>
    <col min="1" max="1" width="115.6640625" customWidth="1"/>
    <col min="2" max="16384" width="11.5546875" hidden="1"/>
  </cols>
  <sheetData>
    <row r="1" spans="1:1" ht="14.4" x14ac:dyDescent="0.3">
      <c r="A1" s="184"/>
    </row>
    <row r="2" spans="1:1" ht="14.4" x14ac:dyDescent="0.3">
      <c r="A2" s="184"/>
    </row>
    <row r="3" spans="1:1" ht="14.4" x14ac:dyDescent="0.3">
      <c r="A3" s="184"/>
    </row>
    <row r="4" spans="1:1" ht="14.4" x14ac:dyDescent="0.3">
      <c r="A4" s="184"/>
    </row>
    <row r="5" spans="1:1" ht="14.4" x14ac:dyDescent="0.3">
      <c r="A5" s="184"/>
    </row>
    <row r="6" spans="1:1" ht="14.4" x14ac:dyDescent="0.3">
      <c r="A6" s="184"/>
    </row>
    <row r="7" spans="1:1" ht="14.4" x14ac:dyDescent="0.3">
      <c r="A7" s="55"/>
    </row>
    <row r="8" spans="1:1" ht="51.6" x14ac:dyDescent="0.3">
      <c r="A8" s="103" t="str">
        <f>+ACCUEIL!A7</f>
        <v>MODULE DE RECHERCHE SIMPLIFIEE DE PROCEDES 
D'ISOLATION BIOSOURCEE EN CONSTRUCTION BOIS</v>
      </c>
    </row>
    <row r="9" spans="1:1" s="119" customFormat="1" ht="23.4" x14ac:dyDescent="0.3">
      <c r="A9" s="119" t="s">
        <v>394</v>
      </c>
    </row>
    <row r="10" spans="1:1" ht="18" x14ac:dyDescent="0.3">
      <c r="A10" s="108" t="str">
        <f>+ACCUEIL!A9</f>
        <v>Version 03-1 du 18/07/2024</v>
      </c>
    </row>
    <row r="11" spans="1:1" ht="42" x14ac:dyDescent="0.4">
      <c r="A11" s="58" t="s">
        <v>234</v>
      </c>
    </row>
    <row r="12" spans="1:1" ht="14.4" x14ac:dyDescent="0.3">
      <c r="A12" s="185" t="s">
        <v>431</v>
      </c>
    </row>
    <row r="13" spans="1:1" ht="14.4" x14ac:dyDescent="0.3">
      <c r="A13" s="185"/>
    </row>
    <row r="14" spans="1:1" ht="14.4" x14ac:dyDescent="0.3">
      <c r="A14" s="56"/>
    </row>
    <row r="15" spans="1:1" ht="14.4" x14ac:dyDescent="0.3">
      <c r="A15" s="56"/>
    </row>
    <row r="16" spans="1:1" ht="14.4" x14ac:dyDescent="0.3">
      <c r="A16" s="56"/>
    </row>
    <row r="17" spans="1:1" ht="18" customHeight="1" x14ac:dyDescent="0.3"/>
    <row r="18" spans="1:1" ht="18" customHeight="1" x14ac:dyDescent="0.3">
      <c r="A18" s="61"/>
    </row>
    <row r="19" spans="1:1" ht="18" customHeight="1" x14ac:dyDescent="0.3">
      <c r="A19" s="61"/>
    </row>
    <row r="20" spans="1:1" ht="18" customHeight="1" x14ac:dyDescent="0.3">
      <c r="A20" s="61"/>
    </row>
    <row r="21" spans="1:1" ht="18" customHeight="1" x14ac:dyDescent="0.3">
      <c r="A21" s="61"/>
    </row>
    <row r="22" spans="1:1" ht="18" customHeight="1" x14ac:dyDescent="0.3">
      <c r="A22" s="61"/>
    </row>
    <row r="23" spans="1:1" ht="18" customHeight="1" x14ac:dyDescent="0.3">
      <c r="A23" s="61"/>
    </row>
    <row r="24" spans="1:1" ht="18" customHeight="1" x14ac:dyDescent="0.3">
      <c r="A24" s="61"/>
    </row>
    <row r="25" spans="1:1" s="105" customFormat="1" ht="18" customHeight="1" x14ac:dyDescent="0.3">
      <c r="A25" s="114" t="s">
        <v>359</v>
      </c>
    </row>
    <row r="26" spans="1:1" ht="18" customHeight="1" x14ac:dyDescent="0.3"/>
    <row r="27" spans="1:1" ht="18" customHeight="1" x14ac:dyDescent="0.3">
      <c r="A27" s="115" t="s">
        <v>352</v>
      </c>
    </row>
    <row r="28" spans="1:1" s="104" customFormat="1" ht="15" customHeight="1" x14ac:dyDescent="0.3">
      <c r="A28" s="185" t="s">
        <v>544</v>
      </c>
    </row>
    <row r="29" spans="1:1" ht="15" customHeight="1" x14ac:dyDescent="0.3">
      <c r="A29" s="185"/>
    </row>
    <row r="30" spans="1:1" ht="15" customHeight="1" x14ac:dyDescent="0.3">
      <c r="A30" s="185"/>
    </row>
    <row r="31" spans="1:1" ht="15" customHeight="1" x14ac:dyDescent="0.3">
      <c r="A31" s="185"/>
    </row>
    <row r="32" spans="1:1" ht="15" customHeight="1" x14ac:dyDescent="0.3">
      <c r="A32" s="185"/>
    </row>
    <row r="33" spans="1:1" ht="15" customHeight="1" x14ac:dyDescent="0.3">
      <c r="A33" s="185"/>
    </row>
    <row r="34" spans="1:1" ht="15" customHeight="1" x14ac:dyDescent="0.3">
      <c r="A34" s="185"/>
    </row>
    <row r="35" spans="1:1" ht="15" customHeight="1" x14ac:dyDescent="0.3">
      <c r="A35" s="185"/>
    </row>
    <row r="36" spans="1:1" ht="15" customHeight="1" x14ac:dyDescent="0.3">
      <c r="A36" s="185"/>
    </row>
    <row r="37" spans="1:1" ht="15" customHeight="1" x14ac:dyDescent="0.3">
      <c r="A37" s="185"/>
    </row>
    <row r="38" spans="1:1" ht="15" customHeight="1" x14ac:dyDescent="0.3">
      <c r="A38" s="185"/>
    </row>
    <row r="39" spans="1:1" ht="15" customHeight="1" x14ac:dyDescent="0.3">
      <c r="A39" s="185"/>
    </row>
    <row r="40" spans="1:1" ht="15" customHeight="1" x14ac:dyDescent="0.3">
      <c r="A40" s="185"/>
    </row>
    <row r="41" spans="1:1" ht="15" customHeight="1" x14ac:dyDescent="0.3">
      <c r="A41" s="185"/>
    </row>
    <row r="42" spans="1:1" ht="15" customHeight="1" x14ac:dyDescent="0.3">
      <c r="A42" s="185"/>
    </row>
    <row r="43" spans="1:1" ht="15" customHeight="1" x14ac:dyDescent="0.3">
      <c r="A43" s="185"/>
    </row>
    <row r="44" spans="1:1" ht="15" customHeight="1" x14ac:dyDescent="0.3">
      <c r="A44" s="185"/>
    </row>
    <row r="45" spans="1:1" ht="15" customHeight="1" x14ac:dyDescent="0.3">
      <c r="A45" s="185"/>
    </row>
    <row r="46" spans="1:1" ht="15" customHeight="1" x14ac:dyDescent="0.3">
      <c r="A46" s="185"/>
    </row>
    <row r="47" spans="1:1" ht="15" customHeight="1" x14ac:dyDescent="0.3">
      <c r="A47" s="185"/>
    </row>
    <row r="48" spans="1:1" ht="15" customHeight="1" x14ac:dyDescent="0.3">
      <c r="A48" s="185"/>
    </row>
    <row r="49" spans="1:1" ht="18" customHeight="1" x14ac:dyDescent="0.3">
      <c r="A49" s="62"/>
    </row>
    <row r="50" spans="1:1" ht="18" customHeight="1" x14ac:dyDescent="0.3">
      <c r="A50" s="62"/>
    </row>
    <row r="51" spans="1:1" ht="18" customHeight="1" x14ac:dyDescent="0.3">
      <c r="A51" s="62"/>
    </row>
    <row r="52" spans="1:1" ht="18" customHeight="1" x14ac:dyDescent="0.3">
      <c r="A52" s="62"/>
    </row>
    <row r="53" spans="1:1" ht="18" customHeight="1" x14ac:dyDescent="0.3">
      <c r="A53" s="62"/>
    </row>
    <row r="54" spans="1:1" ht="18" customHeight="1" x14ac:dyDescent="0.3">
      <c r="A54" s="62"/>
    </row>
    <row r="55" spans="1:1" ht="15" customHeight="1" x14ac:dyDescent="0.3"/>
    <row r="56" spans="1:1" ht="15" customHeight="1" x14ac:dyDescent="0.3"/>
    <row r="57" spans="1:1" ht="15" customHeight="1" x14ac:dyDescent="0.3"/>
    <row r="58" spans="1:1" ht="15" customHeight="1" x14ac:dyDescent="0.3"/>
    <row r="59" spans="1:1" ht="15" customHeight="1" x14ac:dyDescent="0.3"/>
    <row r="60" spans="1:1" ht="15" customHeight="1" x14ac:dyDescent="0.3"/>
    <row r="61" spans="1:1" ht="15" customHeight="1" x14ac:dyDescent="0.3"/>
    <row r="62" spans="1:1" ht="21" x14ac:dyDescent="0.3">
      <c r="A62" s="60" t="s">
        <v>360</v>
      </c>
    </row>
    <row r="63" spans="1:1" ht="15" customHeight="1" x14ac:dyDescent="0.3">
      <c r="A63" s="185" t="s">
        <v>361</v>
      </c>
    </row>
    <row r="64" spans="1:1" ht="14.4" x14ac:dyDescent="0.3">
      <c r="A64" s="185"/>
    </row>
    <row r="65" spans="1:1" ht="14.4" x14ac:dyDescent="0.3">
      <c r="A65" s="185"/>
    </row>
    <row r="66" spans="1:1" ht="15" customHeight="1" x14ac:dyDescent="0.3"/>
    <row r="67" spans="1:1" ht="15" customHeight="1" x14ac:dyDescent="0.3"/>
    <row r="68" spans="1:1" ht="15" customHeight="1" x14ac:dyDescent="0.3"/>
    <row r="69" spans="1:1" ht="15" customHeight="1" x14ac:dyDescent="0.3"/>
    <row r="70" spans="1:1" ht="15" customHeight="1" x14ac:dyDescent="0.3"/>
    <row r="71" spans="1:1" ht="15" customHeight="1" x14ac:dyDescent="0.3"/>
    <row r="72" spans="1:1" ht="15" customHeight="1" x14ac:dyDescent="0.3"/>
    <row r="73" spans="1:1" ht="15" customHeight="1" x14ac:dyDescent="0.3"/>
    <row r="74" spans="1:1" ht="15" customHeight="1" x14ac:dyDescent="0.3"/>
    <row r="75" spans="1:1" ht="15" customHeight="1" x14ac:dyDescent="0.3"/>
    <row r="76" spans="1:1" ht="15" customHeight="1" x14ac:dyDescent="0.3"/>
    <row r="77" spans="1:1" ht="15" customHeight="1" x14ac:dyDescent="0.3"/>
    <row r="78" spans="1:1" ht="15" customHeight="1" x14ac:dyDescent="0.3"/>
    <row r="79" spans="1:1" ht="15" customHeight="1" x14ac:dyDescent="0.3">
      <c r="A79" s="116" t="s">
        <v>384</v>
      </c>
    </row>
    <row r="80" spans="1:1" ht="15" customHeight="1" x14ac:dyDescent="0.3"/>
    <row r="81" spans="1:1" ht="15" customHeight="1" x14ac:dyDescent="0.3"/>
    <row r="82" spans="1:1" ht="15" customHeight="1" x14ac:dyDescent="0.3"/>
    <row r="83" spans="1:1" ht="15" customHeight="1" x14ac:dyDescent="0.3">
      <c r="A83" s="185" t="s">
        <v>432</v>
      </c>
    </row>
    <row r="84" spans="1:1" ht="15" customHeight="1" x14ac:dyDescent="0.3">
      <c r="A84" s="185"/>
    </row>
    <row r="85" spans="1:1" ht="15" customHeight="1" x14ac:dyDescent="0.3">
      <c r="A85" s="185"/>
    </row>
    <row r="86" spans="1:1" ht="15" customHeight="1" x14ac:dyDescent="0.3">
      <c r="A86" s="185"/>
    </row>
    <row r="87" spans="1:1" ht="15" customHeight="1" x14ac:dyDescent="0.3">
      <c r="A87" s="185"/>
    </row>
    <row r="88" spans="1:1" ht="15" customHeight="1" x14ac:dyDescent="0.3">
      <c r="A88" s="185"/>
    </row>
    <row r="89" spans="1:1" ht="15" customHeight="1" x14ac:dyDescent="0.3">
      <c r="A89" s="185"/>
    </row>
    <row r="90" spans="1:1" ht="15" customHeight="1" x14ac:dyDescent="0.3">
      <c r="A90" s="185"/>
    </row>
    <row r="91" spans="1:1" ht="15" customHeight="1" x14ac:dyDescent="0.3">
      <c r="A91" s="185"/>
    </row>
    <row r="92" spans="1:1" ht="15" customHeight="1" x14ac:dyDescent="0.3">
      <c r="A92" s="185"/>
    </row>
    <row r="93" spans="1:1" ht="15" customHeight="1" x14ac:dyDescent="0.3">
      <c r="A93" s="185"/>
    </row>
    <row r="94" spans="1:1" ht="15" customHeight="1" x14ac:dyDescent="0.3">
      <c r="A94" s="185"/>
    </row>
    <row r="95" spans="1:1" ht="15" customHeight="1" x14ac:dyDescent="0.3">
      <c r="A95" s="185"/>
    </row>
    <row r="96" spans="1:1" ht="15" customHeight="1" x14ac:dyDescent="0.3">
      <c r="A96" s="185"/>
    </row>
    <row r="97" spans="1:1" ht="15" customHeight="1" x14ac:dyDescent="0.3">
      <c r="A97" s="185"/>
    </row>
    <row r="98" spans="1:1" ht="15" customHeight="1" x14ac:dyDescent="0.3">
      <c r="A98" s="185"/>
    </row>
    <row r="99" spans="1:1" ht="15" customHeight="1" x14ac:dyDescent="0.3">
      <c r="A99" s="185"/>
    </row>
    <row r="100" spans="1:1" ht="15" customHeight="1" x14ac:dyDescent="0.3"/>
    <row r="101" spans="1:1" ht="15" customHeight="1" x14ac:dyDescent="0.3"/>
    <row r="102" spans="1:1" ht="15" customHeight="1" x14ac:dyDescent="0.3"/>
    <row r="103" spans="1:1" ht="15" customHeight="1" x14ac:dyDescent="0.3"/>
    <row r="104" spans="1:1" ht="15" customHeight="1" x14ac:dyDescent="0.3"/>
    <row r="105" spans="1:1" ht="15" customHeight="1" x14ac:dyDescent="0.3"/>
    <row r="106" spans="1:1" ht="15" customHeight="1" x14ac:dyDescent="0.3"/>
    <row r="107" spans="1:1" ht="15" customHeight="1" x14ac:dyDescent="0.3"/>
    <row r="108" spans="1:1" ht="15" customHeight="1" x14ac:dyDescent="0.3"/>
    <row r="109" spans="1:1" ht="15" customHeight="1" x14ac:dyDescent="0.3">
      <c r="A109" s="187" t="s">
        <v>385</v>
      </c>
    </row>
    <row r="110" spans="1:1" ht="15" customHeight="1" x14ac:dyDescent="0.3">
      <c r="A110" s="187"/>
    </row>
    <row r="111" spans="1:1" ht="15" customHeight="1" x14ac:dyDescent="0.3">
      <c r="A111" s="118" t="s">
        <v>382</v>
      </c>
    </row>
    <row r="112" spans="1:1" ht="15" customHeight="1" x14ac:dyDescent="0.3">
      <c r="A112" s="118"/>
    </row>
    <row r="113" spans="1:1" ht="15" customHeight="1" x14ac:dyDescent="0.3">
      <c r="A113" s="186" t="s">
        <v>386</v>
      </c>
    </row>
    <row r="114" spans="1:1" ht="15" customHeight="1" x14ac:dyDescent="0.3">
      <c r="A114" s="186"/>
    </row>
    <row r="115" spans="1:1" ht="15" customHeight="1" x14ac:dyDescent="0.3">
      <c r="A115" s="186"/>
    </row>
    <row r="116" spans="1:1" ht="15" customHeight="1" x14ac:dyDescent="0.3">
      <c r="A116" s="186"/>
    </row>
    <row r="117" spans="1:1" ht="15" customHeight="1" x14ac:dyDescent="0.3">
      <c r="A117" s="186"/>
    </row>
    <row r="118" spans="1:1" ht="15" customHeight="1" x14ac:dyDescent="0.3">
      <c r="A118" s="186"/>
    </row>
    <row r="119" spans="1:1" ht="15" customHeight="1" x14ac:dyDescent="0.3">
      <c r="A119" s="186"/>
    </row>
    <row r="120" spans="1:1" ht="15" customHeight="1" x14ac:dyDescent="0.3">
      <c r="A120" s="186"/>
    </row>
    <row r="121" spans="1:1" ht="15" customHeight="1" x14ac:dyDescent="0.3">
      <c r="A121" s="186"/>
    </row>
    <row r="122" spans="1:1" ht="15" customHeight="1" x14ac:dyDescent="0.3">
      <c r="A122" s="186"/>
    </row>
    <row r="123" spans="1:1" ht="15" customHeight="1" x14ac:dyDescent="0.3">
      <c r="A123" s="117"/>
    </row>
    <row r="124" spans="1:1" ht="15" customHeight="1" x14ac:dyDescent="0.3">
      <c r="A124" s="117"/>
    </row>
    <row r="125" spans="1:1" ht="15" customHeight="1" x14ac:dyDescent="0.3">
      <c r="A125" s="117"/>
    </row>
    <row r="126" spans="1:1" ht="15" customHeight="1" x14ac:dyDescent="0.3">
      <c r="A126" s="117"/>
    </row>
    <row r="127" spans="1:1" ht="21" x14ac:dyDescent="0.3">
      <c r="A127" s="60" t="s">
        <v>354</v>
      </c>
    </row>
    <row r="128" spans="1:1" ht="15" customHeight="1" x14ac:dyDescent="0.3">
      <c r="A128" s="185" t="s">
        <v>387</v>
      </c>
    </row>
    <row r="129" spans="1:1" ht="15" customHeight="1" x14ac:dyDescent="0.3">
      <c r="A129" s="185"/>
    </row>
    <row r="130" spans="1:1" ht="15" customHeight="1" x14ac:dyDescent="0.3">
      <c r="A130" s="185"/>
    </row>
    <row r="131" spans="1:1" ht="15" customHeight="1" x14ac:dyDescent="0.3">
      <c r="A131" s="185"/>
    </row>
    <row r="132" spans="1:1" ht="15" customHeight="1" x14ac:dyDescent="0.3">
      <c r="A132" s="185"/>
    </row>
    <row r="133" spans="1:1" ht="15" customHeight="1" x14ac:dyDescent="0.3">
      <c r="A133" s="185"/>
    </row>
    <row r="134" spans="1:1" ht="15" customHeight="1" x14ac:dyDescent="0.3">
      <c r="A134" s="185"/>
    </row>
    <row r="135" spans="1:1" ht="15" customHeight="1" x14ac:dyDescent="0.3">
      <c r="A135" s="185"/>
    </row>
    <row r="136" spans="1:1" ht="15" customHeight="1" x14ac:dyDescent="0.3">
      <c r="A136" s="185"/>
    </row>
    <row r="137" spans="1:1" ht="15" customHeight="1" x14ac:dyDescent="0.3">
      <c r="A137" s="185"/>
    </row>
    <row r="138" spans="1:1" ht="15" customHeight="1" x14ac:dyDescent="0.3">
      <c r="A138" s="185"/>
    </row>
    <row r="139" spans="1:1" ht="15" customHeight="1" x14ac:dyDescent="0.3">
      <c r="A139" s="185"/>
    </row>
    <row r="140" spans="1:1" ht="15" customHeight="1" x14ac:dyDescent="0.3">
      <c r="A140" s="185"/>
    </row>
    <row r="141" spans="1:1" ht="15" customHeight="1" x14ac:dyDescent="0.3">
      <c r="A141" s="185"/>
    </row>
    <row r="142" spans="1:1" ht="15" customHeight="1" x14ac:dyDescent="0.3">
      <c r="A142" s="185"/>
    </row>
    <row r="143" spans="1:1" ht="15" customHeight="1" x14ac:dyDescent="0.3">
      <c r="A143" s="185"/>
    </row>
    <row r="144" spans="1:1" ht="15" customHeight="1" x14ac:dyDescent="0.3">
      <c r="A144" s="185"/>
    </row>
    <row r="145" spans="1:1" ht="15" customHeight="1" x14ac:dyDescent="0.3">
      <c r="A145" s="185"/>
    </row>
    <row r="146" spans="1:1" ht="15" customHeight="1" x14ac:dyDescent="0.3">
      <c r="A146" s="185"/>
    </row>
    <row r="147" spans="1:1" ht="15" customHeight="1" x14ac:dyDescent="0.3">
      <c r="A147" s="185"/>
    </row>
    <row r="148" spans="1:1" ht="15" customHeight="1" x14ac:dyDescent="0.3">
      <c r="A148" s="185"/>
    </row>
    <row r="149" spans="1:1" ht="15" customHeight="1" x14ac:dyDescent="0.3">
      <c r="A149" s="185"/>
    </row>
    <row r="150" spans="1:1" ht="15" customHeight="1" x14ac:dyDescent="0.3">
      <c r="A150" s="185"/>
    </row>
    <row r="151" spans="1:1" ht="15" customHeight="1" x14ac:dyDescent="0.3">
      <c r="A151" s="185"/>
    </row>
    <row r="152" spans="1:1" ht="15" customHeight="1" x14ac:dyDescent="0.3">
      <c r="A152" s="185"/>
    </row>
    <row r="153" spans="1:1" ht="15" customHeight="1" x14ac:dyDescent="0.3"/>
    <row r="154" spans="1:1" ht="15" customHeight="1" x14ac:dyDescent="0.3"/>
    <row r="155" spans="1:1" ht="15" customHeight="1" x14ac:dyDescent="0.3"/>
    <row r="156" spans="1:1" ht="15" customHeight="1" x14ac:dyDescent="0.3"/>
    <row r="157" spans="1:1" ht="15" customHeight="1" x14ac:dyDescent="0.3"/>
    <row r="158" spans="1:1" ht="15" customHeight="1" x14ac:dyDescent="0.3"/>
    <row r="159" spans="1:1" ht="15" customHeight="1" x14ac:dyDescent="0.3"/>
    <row r="160" spans="1:1" ht="15" customHeight="1" x14ac:dyDescent="0.3"/>
    <row r="161" spans="1:1" ht="15" customHeight="1" x14ac:dyDescent="0.3"/>
    <row r="162" spans="1:1" ht="21" x14ac:dyDescent="0.3">
      <c r="A162" s="60" t="s">
        <v>355</v>
      </c>
    </row>
    <row r="163" spans="1:1" ht="15" customHeight="1" x14ac:dyDescent="0.3">
      <c r="A163" s="185" t="s">
        <v>433</v>
      </c>
    </row>
    <row r="164" spans="1:1" ht="15" customHeight="1" x14ac:dyDescent="0.3">
      <c r="A164" s="185"/>
    </row>
    <row r="165" spans="1:1" ht="15" customHeight="1" x14ac:dyDescent="0.3">
      <c r="A165" s="185"/>
    </row>
    <row r="166" spans="1:1" ht="15" customHeight="1" x14ac:dyDescent="0.3">
      <c r="A166" s="185"/>
    </row>
    <row r="167" spans="1:1" ht="15" customHeight="1" x14ac:dyDescent="0.3">
      <c r="A167" s="185"/>
    </row>
    <row r="168" spans="1:1" ht="15" customHeight="1" x14ac:dyDescent="0.3">
      <c r="A168" s="185"/>
    </row>
    <row r="169" spans="1:1" ht="15" customHeight="1" x14ac:dyDescent="0.3">
      <c r="A169" s="185"/>
    </row>
    <row r="170" spans="1:1" ht="15" customHeight="1" x14ac:dyDescent="0.3">
      <c r="A170" s="185"/>
    </row>
    <row r="171" spans="1:1" ht="15" customHeight="1" x14ac:dyDescent="0.3">
      <c r="A171" s="185"/>
    </row>
    <row r="172" spans="1:1" ht="15" customHeight="1" x14ac:dyDescent="0.3">
      <c r="A172" s="185"/>
    </row>
    <row r="173" spans="1:1" ht="15" customHeight="1" x14ac:dyDescent="0.3"/>
    <row r="174" spans="1:1" ht="15" customHeight="1" x14ac:dyDescent="0.3"/>
    <row r="175" spans="1:1" ht="15" customHeight="1" x14ac:dyDescent="0.3"/>
    <row r="176" spans="1:1" ht="21" x14ac:dyDescent="0.3">
      <c r="A176" s="60" t="s">
        <v>356</v>
      </c>
    </row>
    <row r="177" spans="1:1" ht="15" customHeight="1" x14ac:dyDescent="0.3">
      <c r="A177" s="185" t="s">
        <v>383</v>
      </c>
    </row>
    <row r="178" spans="1:1" ht="15" customHeight="1" x14ac:dyDescent="0.3">
      <c r="A178" s="185"/>
    </row>
    <row r="179" spans="1:1" ht="15" customHeight="1" x14ac:dyDescent="0.3">
      <c r="A179" s="185"/>
    </row>
    <row r="180" spans="1:1" ht="15" customHeight="1" x14ac:dyDescent="0.3">
      <c r="A180" s="185"/>
    </row>
    <row r="181" spans="1:1" ht="15" customHeight="1" x14ac:dyDescent="0.3">
      <c r="A181" s="185"/>
    </row>
    <row r="182" spans="1:1" ht="15" customHeight="1" x14ac:dyDescent="0.3">
      <c r="A182" s="185"/>
    </row>
    <row r="183" spans="1:1" ht="15" customHeight="1" x14ac:dyDescent="0.3">
      <c r="A183" s="185"/>
    </row>
    <row r="184" spans="1:1" ht="15" customHeight="1" x14ac:dyDescent="0.3">
      <c r="A184" s="185"/>
    </row>
    <row r="185" spans="1:1" ht="15" customHeight="1" x14ac:dyDescent="0.3">
      <c r="A185" s="185"/>
    </row>
    <row r="186" spans="1:1" ht="15" customHeight="1" x14ac:dyDescent="0.3">
      <c r="A186" s="185"/>
    </row>
    <row r="187" spans="1:1" ht="15" customHeight="1" x14ac:dyDescent="0.3">
      <c r="A187" s="185"/>
    </row>
    <row r="188" spans="1:1" ht="15" customHeight="1" x14ac:dyDescent="0.3">
      <c r="A188" s="109"/>
    </row>
    <row r="189" spans="1:1" ht="15" customHeight="1" x14ac:dyDescent="0.3">
      <c r="A189" s="109"/>
    </row>
    <row r="190" spans="1:1" ht="15" customHeight="1" x14ac:dyDescent="0.3"/>
    <row r="191" spans="1:1" ht="21" x14ac:dyDescent="0.3">
      <c r="A191" s="60" t="s">
        <v>357</v>
      </c>
    </row>
    <row r="192" spans="1:1" ht="15" customHeight="1" x14ac:dyDescent="0.3">
      <c r="A192" s="185" t="s">
        <v>388</v>
      </c>
    </row>
    <row r="193" spans="1:1" ht="14.4" x14ac:dyDescent="0.3">
      <c r="A193" s="185"/>
    </row>
    <row r="194" spans="1:1" ht="14.4" x14ac:dyDescent="0.3">
      <c r="A194" s="185"/>
    </row>
    <row r="195" spans="1:1" ht="14.4" x14ac:dyDescent="0.3">
      <c r="A195" s="185"/>
    </row>
    <row r="196" spans="1:1" ht="14.4" x14ac:dyDescent="0.3">
      <c r="A196" s="185"/>
    </row>
    <row r="197" spans="1:1" ht="14.4" x14ac:dyDescent="0.3">
      <c r="A197" s="185"/>
    </row>
    <row r="198" spans="1:1" ht="14.4" x14ac:dyDescent="0.3">
      <c r="A198" s="185"/>
    </row>
    <row r="199" spans="1:1" ht="14.4" x14ac:dyDescent="0.3">
      <c r="A199" s="185"/>
    </row>
    <row r="200" spans="1:1" ht="14.4" x14ac:dyDescent="0.3">
      <c r="A200" s="185"/>
    </row>
    <row r="201" spans="1:1" ht="14.4" x14ac:dyDescent="0.3">
      <c r="A201" s="185"/>
    </row>
    <row r="202" spans="1:1" ht="14.4" x14ac:dyDescent="0.3">
      <c r="A202" s="185"/>
    </row>
    <row r="203" spans="1:1" ht="14.4" x14ac:dyDescent="0.3">
      <c r="A203" s="185"/>
    </row>
    <row r="204" spans="1:1" ht="15" customHeight="1" x14ac:dyDescent="0.3">
      <c r="A204" s="185"/>
    </row>
    <row r="205" spans="1:1" ht="15" customHeight="1" x14ac:dyDescent="0.3"/>
    <row r="206" spans="1:1" ht="15" customHeight="1" x14ac:dyDescent="0.3"/>
    <row r="207" spans="1:1" ht="15" customHeight="1" x14ac:dyDescent="0.3"/>
    <row r="208" spans="1:1" ht="21" x14ac:dyDescent="0.3">
      <c r="A208" s="60" t="s">
        <v>358</v>
      </c>
    </row>
    <row r="209" spans="1:1" ht="15" customHeight="1" x14ac:dyDescent="0.3">
      <c r="A209" s="185" t="s">
        <v>389</v>
      </c>
    </row>
    <row r="210" spans="1:1" ht="15" customHeight="1" x14ac:dyDescent="0.3">
      <c r="A210" s="185"/>
    </row>
    <row r="211" spans="1:1" ht="15" customHeight="1" x14ac:dyDescent="0.3">
      <c r="A211" s="185"/>
    </row>
    <row r="212" spans="1:1" ht="15" customHeight="1" x14ac:dyDescent="0.3">
      <c r="A212" s="185"/>
    </row>
    <row r="213" spans="1:1" ht="15" customHeight="1" x14ac:dyDescent="0.3">
      <c r="A213" s="185"/>
    </row>
    <row r="214" spans="1:1" ht="15" customHeight="1" x14ac:dyDescent="0.3">
      <c r="A214" s="185"/>
    </row>
    <row r="215" spans="1:1" ht="15" customHeight="1" x14ac:dyDescent="0.3">
      <c r="A215" s="185"/>
    </row>
    <row r="216" spans="1:1" ht="15" customHeight="1" x14ac:dyDescent="0.3">
      <c r="A216" s="185"/>
    </row>
    <row r="217" spans="1:1" ht="15" customHeight="1" x14ac:dyDescent="0.3">
      <c r="A217" s="185"/>
    </row>
    <row r="218" spans="1:1" ht="15" customHeight="1" x14ac:dyDescent="0.3">
      <c r="A218" s="185"/>
    </row>
    <row r="219" spans="1:1" ht="15" customHeight="1" x14ac:dyDescent="0.3">
      <c r="A219" s="185"/>
    </row>
    <row r="220" spans="1:1" ht="15" customHeight="1" x14ac:dyDescent="0.3">
      <c r="A220" s="109"/>
    </row>
    <row r="221" spans="1:1" ht="15" customHeight="1" x14ac:dyDescent="0.3">
      <c r="A221" s="109"/>
    </row>
    <row r="222" spans="1:1" ht="21" x14ac:dyDescent="0.3">
      <c r="A222" s="60" t="s">
        <v>353</v>
      </c>
    </row>
    <row r="223" spans="1:1" ht="15" customHeight="1" x14ac:dyDescent="0.3">
      <c r="A223" s="185" t="s">
        <v>545</v>
      </c>
    </row>
    <row r="224" spans="1:1" ht="15" customHeight="1" x14ac:dyDescent="0.3">
      <c r="A224" s="185"/>
    </row>
    <row r="225" spans="1:1" ht="15" customHeight="1" x14ac:dyDescent="0.3">
      <c r="A225" s="185"/>
    </row>
    <row r="226" spans="1:1" ht="15" customHeight="1" x14ac:dyDescent="0.3">
      <c r="A226" s="185"/>
    </row>
    <row r="227" spans="1:1" ht="15" customHeight="1" x14ac:dyDescent="0.3">
      <c r="A227" s="185"/>
    </row>
    <row r="228" spans="1:1" ht="15" customHeight="1" x14ac:dyDescent="0.3">
      <c r="A228" s="185"/>
    </row>
    <row r="229" spans="1:1" ht="15" customHeight="1" x14ac:dyDescent="0.3">
      <c r="A229" s="185"/>
    </row>
    <row r="230" spans="1:1" ht="15" customHeight="1" x14ac:dyDescent="0.3">
      <c r="A230" s="185"/>
    </row>
    <row r="231" spans="1:1" ht="15" customHeight="1" x14ac:dyDescent="0.3">
      <c r="A231" s="185"/>
    </row>
    <row r="232" spans="1:1" ht="15" customHeight="1" x14ac:dyDescent="0.3">
      <c r="A232" s="185"/>
    </row>
    <row r="233" spans="1:1" ht="15" customHeight="1" x14ac:dyDescent="0.3">
      <c r="A233" s="185"/>
    </row>
    <row r="234" spans="1:1" ht="15" customHeight="1" x14ac:dyDescent="0.3">
      <c r="A234" s="185"/>
    </row>
    <row r="235" spans="1:1" ht="15" customHeight="1" x14ac:dyDescent="0.3">
      <c r="A235" s="185"/>
    </row>
    <row r="236" spans="1:1" ht="15" customHeight="1" x14ac:dyDescent="0.3">
      <c r="A236" s="185"/>
    </row>
    <row r="237" spans="1:1" ht="15" customHeight="1" x14ac:dyDescent="0.3"/>
    <row r="238" spans="1:1" ht="15" customHeight="1" x14ac:dyDescent="0.3"/>
    <row r="239" spans="1:1" ht="15" customHeight="1" x14ac:dyDescent="0.3">
      <c r="A239" s="185" t="s">
        <v>552</v>
      </c>
    </row>
    <row r="240" spans="1:1" ht="15" customHeight="1" x14ac:dyDescent="0.3">
      <c r="A240" s="185"/>
    </row>
    <row r="241" spans="1:1" ht="15" customHeight="1" x14ac:dyDescent="0.3">
      <c r="A241" s="185"/>
    </row>
    <row r="242" spans="1:1" ht="15" customHeight="1" x14ac:dyDescent="0.3">
      <c r="A242" s="185"/>
    </row>
    <row r="243" spans="1:1" ht="15" customHeight="1" x14ac:dyDescent="0.3">
      <c r="A243" s="185"/>
    </row>
    <row r="244" spans="1:1" ht="15" customHeight="1" x14ac:dyDescent="0.3">
      <c r="A244" s="185"/>
    </row>
    <row r="245" spans="1:1" ht="15" customHeight="1" x14ac:dyDescent="0.3">
      <c r="A245" s="185"/>
    </row>
    <row r="246" spans="1:1" ht="15" customHeight="1" x14ac:dyDescent="0.3">
      <c r="A246" s="185"/>
    </row>
    <row r="247" spans="1:1" ht="15" customHeight="1" x14ac:dyDescent="0.3">
      <c r="A247" s="185"/>
    </row>
    <row r="248" spans="1:1" ht="15" customHeight="1" x14ac:dyDescent="0.3">
      <c r="A248" s="185"/>
    </row>
    <row r="249" spans="1:1" ht="15" customHeight="1" x14ac:dyDescent="0.3">
      <c r="A249" s="185"/>
    </row>
    <row r="250" spans="1:1" ht="15" customHeight="1" x14ac:dyDescent="0.3">
      <c r="A250" s="185"/>
    </row>
    <row r="251" spans="1:1" ht="15" customHeight="1" x14ac:dyDescent="0.3">
      <c r="A251" s="185"/>
    </row>
    <row r="252" spans="1:1" ht="15" customHeight="1" x14ac:dyDescent="0.3">
      <c r="A252" s="185"/>
    </row>
    <row r="253" spans="1:1" ht="15" customHeight="1" x14ac:dyDescent="0.3">
      <c r="A253" s="185"/>
    </row>
    <row r="254" spans="1:1" ht="15" customHeight="1" x14ac:dyDescent="0.3">
      <c r="A254" s="185"/>
    </row>
    <row r="255" spans="1:1" ht="15" customHeight="1" x14ac:dyDescent="0.3"/>
    <row r="256" spans="1:1" ht="15" customHeight="1" x14ac:dyDescent="0.3"/>
    <row r="257" ht="15" customHeight="1" x14ac:dyDescent="0.3"/>
    <row r="258" ht="15" customHeight="1" x14ac:dyDescent="0.3"/>
    <row r="259" ht="15" customHeight="1" x14ac:dyDescent="0.3"/>
    <row r="260" ht="15" customHeight="1" x14ac:dyDescent="0.3"/>
    <row r="261" ht="15" customHeight="1" x14ac:dyDescent="0.3"/>
    <row r="262" ht="15" customHeight="1" x14ac:dyDescent="0.3"/>
    <row r="263" ht="15" customHeight="1" x14ac:dyDescent="0.3"/>
    <row r="264" ht="15" customHeight="1" x14ac:dyDescent="0.3"/>
    <row r="265" ht="15" customHeight="1" x14ac:dyDescent="0.3"/>
    <row r="266" ht="15" customHeight="1" x14ac:dyDescent="0.3"/>
    <row r="267" ht="15" customHeight="1" x14ac:dyDescent="0.3"/>
    <row r="268" ht="15" customHeight="1" x14ac:dyDescent="0.3"/>
    <row r="269" ht="15" customHeight="1" x14ac:dyDescent="0.3"/>
    <row r="270" ht="15" customHeight="1" x14ac:dyDescent="0.3"/>
    <row r="271" ht="15" customHeight="1" x14ac:dyDescent="0.3"/>
    <row r="272" ht="15" customHeight="1" x14ac:dyDescent="0.3"/>
    <row r="276" ht="15" customHeight="1" x14ac:dyDescent="0.3"/>
    <row r="277" ht="14.4" hidden="1" x14ac:dyDescent="0.3"/>
    <row r="278" ht="14.4" hidden="1" x14ac:dyDescent="0.3"/>
    <row r="279" ht="15" customHeight="1" x14ac:dyDescent="0.3"/>
    <row r="280" ht="15" customHeight="1" x14ac:dyDescent="0.3"/>
    <row r="281" ht="15" customHeight="1" x14ac:dyDescent="0.3"/>
    <row r="282" ht="15" customHeight="1" x14ac:dyDescent="0.3"/>
    <row r="291" ht="14.4" hidden="1" x14ac:dyDescent="0.3"/>
    <row r="292" ht="14.4" hidden="1" x14ac:dyDescent="0.3"/>
    <row r="293" ht="15" customHeight="1" x14ac:dyDescent="0.3"/>
    <row r="294" ht="15" customHeight="1" x14ac:dyDescent="0.3"/>
    <row r="308" ht="15" customHeight="1" x14ac:dyDescent="0.3"/>
    <row r="313" ht="14.4" hidden="1" x14ac:dyDescent="0.3"/>
    <row r="314" ht="14.4" hidden="1" x14ac:dyDescent="0.3"/>
    <row r="316" ht="14.4" hidden="1" x14ac:dyDescent="0.3"/>
    <row r="322" ht="15" customHeight="1" x14ac:dyDescent="0.3"/>
    <row r="323" ht="15" customHeight="1" x14ac:dyDescent="0.3"/>
    <row r="325" ht="15" customHeight="1" x14ac:dyDescent="0.3"/>
  </sheetData>
  <sheetProtection algorithmName="SHA-512" hashValue="M+8kg900bwav/cO8+h918gVL/4+Ek70cic2syk32YVu5UcOzJXVVzwwGFgjyD9iP6cpRJRBBy6gUBdFlgJcQGg==" saltValue="zSicjZ6rmgMLemL41+hrvw==" spinCount="100000" sheet="1" objects="1" scenarios="1" selectLockedCells="1" selectUnlockedCells="1"/>
  <mergeCells count="14">
    <mergeCell ref="A239:A254"/>
    <mergeCell ref="A163:A172"/>
    <mergeCell ref="A113:A122"/>
    <mergeCell ref="A223:A236"/>
    <mergeCell ref="A109:A110"/>
    <mergeCell ref="A192:A204"/>
    <mergeCell ref="A1:A6"/>
    <mergeCell ref="A209:A219"/>
    <mergeCell ref="A12:A13"/>
    <mergeCell ref="A83:A99"/>
    <mergeCell ref="A63:A65"/>
    <mergeCell ref="A28:A48"/>
    <mergeCell ref="A128:A152"/>
    <mergeCell ref="A177:A187"/>
  </mergeCells>
  <dataValidations count="1">
    <dataValidation allowBlank="1" showInputMessage="1" sqref="A28:XFD28 A1 A7:A12" xr:uid="{4D454E47-EA85-48B8-912A-613F8B2F35C0}"/>
  </dataValidations>
  <printOptions horizontalCentered="1"/>
  <pageMargins left="0.70866141732283472" right="0.70866141732283472" top="0.78740157480314965" bottom="0.78740157480314965" header="0.31496062992125984" footer="0.31496062992125984"/>
  <pageSetup paperSize="9" scale="99" fitToHeight="0" orientation="portrait" verticalDpi="597" r:id="rId1"/>
  <headerFooter scaleWithDoc="0">
    <oddHeader>&amp;C&amp;F
- &amp;A -</oddHeader>
    <oddFooter>&amp;L&amp;"-,Gras italique"&amp;K00-049Création INGENECO Technologies &amp;RPage &amp;P sur &amp;N</oddFooter>
  </headerFooter>
  <rowBreaks count="6" manualBreakCount="6">
    <brk id="26" man="1"/>
    <brk id="61" man="1"/>
    <brk id="108" man="1"/>
    <brk id="126" man="1"/>
    <brk id="174" man="1"/>
    <brk id="221"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379A7-435D-4024-8808-D4C4DFBCC82F}">
  <sheetPr codeName="Feuil4">
    <tabColor theme="4"/>
    <pageSetUpPr fitToPage="1"/>
  </sheetPr>
  <dimension ref="A1:R604"/>
  <sheetViews>
    <sheetView showGridLines="0" topLeftCell="B1" zoomScale="70" zoomScaleNormal="70" workbookViewId="0">
      <selection activeCell="D32" sqref="D32:F32"/>
    </sheetView>
  </sheetViews>
  <sheetFormatPr baseColWidth="10" defaultColWidth="0" defaultRowHeight="14.4" x14ac:dyDescent="0.3"/>
  <cols>
    <col min="1" max="1" width="12.5546875" style="3" hidden="1" customWidth="1"/>
    <col min="2" max="2" width="15.6640625" style="3" customWidth="1"/>
    <col min="3" max="3" width="25.6640625" style="3" customWidth="1"/>
    <col min="4" max="4" width="22.6640625" style="3" customWidth="1"/>
    <col min="5" max="5" width="24.44140625" style="3" customWidth="1"/>
    <col min="6" max="6" width="24.33203125" style="3" customWidth="1"/>
    <col min="7" max="7" width="20.6640625" style="3" customWidth="1"/>
    <col min="8" max="8" width="28.88671875" style="3" customWidth="1"/>
    <col min="9" max="10" width="15.6640625" style="3" customWidth="1"/>
    <col min="11" max="11" width="102.5546875" style="3" customWidth="1"/>
    <col min="12" max="12" width="98.109375" style="3" customWidth="1"/>
    <col min="13" max="16" width="15.6640625" style="3" customWidth="1"/>
    <col min="17" max="18" width="0" style="3" hidden="1" customWidth="1"/>
    <col min="19" max="16384" width="11.5546875" style="3" hidden="1"/>
  </cols>
  <sheetData>
    <row r="1" spans="2:16" x14ac:dyDescent="0.3">
      <c r="B1" s="234"/>
      <c r="C1" s="234"/>
      <c r="D1" s="234"/>
      <c r="E1" s="234"/>
      <c r="F1" s="234"/>
      <c r="G1" s="234"/>
      <c r="H1" s="234"/>
      <c r="I1" s="234"/>
      <c r="J1" s="234"/>
      <c r="K1" s="234"/>
      <c r="L1" s="234"/>
      <c r="M1" s="234"/>
      <c r="N1" s="234"/>
      <c r="O1" s="234"/>
      <c r="P1" s="234"/>
    </row>
    <row r="2" spans="2:16" x14ac:dyDescent="0.3">
      <c r="B2" s="234"/>
      <c r="C2" s="234"/>
      <c r="D2" s="234"/>
      <c r="E2" s="234"/>
      <c r="F2" s="234"/>
      <c r="G2" s="234"/>
      <c r="H2" s="234"/>
      <c r="I2" s="234"/>
      <c r="J2" s="234"/>
      <c r="K2" s="234"/>
      <c r="L2" s="234"/>
      <c r="M2" s="234"/>
      <c r="N2" s="234"/>
      <c r="O2" s="234"/>
      <c r="P2" s="234"/>
    </row>
    <row r="3" spans="2:16" x14ac:dyDescent="0.3">
      <c r="B3" s="234"/>
      <c r="C3" s="234"/>
      <c r="D3" s="234"/>
      <c r="E3" s="234"/>
      <c r="F3" s="234"/>
      <c r="G3" s="234"/>
      <c r="H3" s="234"/>
      <c r="I3" s="234"/>
      <c r="J3" s="234"/>
      <c r="K3" s="234"/>
      <c r="L3" s="234"/>
      <c r="M3" s="234"/>
      <c r="N3" s="234"/>
      <c r="O3" s="234"/>
      <c r="P3" s="234"/>
    </row>
    <row r="4" spans="2:16" x14ac:dyDescent="0.3">
      <c r="B4" s="234"/>
      <c r="C4" s="234"/>
      <c r="D4" s="234"/>
      <c r="E4" s="234"/>
      <c r="F4" s="234"/>
      <c r="G4" s="234"/>
      <c r="H4" s="234"/>
      <c r="I4" s="234"/>
      <c r="J4" s="234"/>
      <c r="K4" s="234"/>
      <c r="L4" s="234"/>
      <c r="M4" s="234"/>
      <c r="N4" s="234"/>
      <c r="O4" s="234"/>
      <c r="P4" s="234"/>
    </row>
    <row r="5" spans="2:16" x14ac:dyDescent="0.3">
      <c r="B5" s="234"/>
      <c r="C5" s="234"/>
      <c r="D5" s="234"/>
      <c r="E5" s="234"/>
      <c r="F5" s="234"/>
      <c r="G5" s="234"/>
      <c r="H5" s="234"/>
      <c r="I5" s="234"/>
      <c r="J5" s="234"/>
      <c r="K5" s="234"/>
      <c r="L5" s="234"/>
      <c r="M5" s="234"/>
      <c r="N5" s="234"/>
      <c r="O5" s="234"/>
      <c r="P5" s="234"/>
    </row>
    <row r="6" spans="2:16" x14ac:dyDescent="0.3">
      <c r="B6" s="234"/>
      <c r="C6" s="234"/>
      <c r="D6" s="234"/>
      <c r="E6" s="234"/>
      <c r="F6" s="234"/>
      <c r="G6" s="234"/>
      <c r="H6" s="234"/>
      <c r="I6" s="234"/>
      <c r="J6" s="234"/>
      <c r="K6" s="234"/>
      <c r="L6" s="234"/>
      <c r="M6" s="234"/>
      <c r="N6" s="234"/>
      <c r="O6" s="234"/>
      <c r="P6" s="234"/>
    </row>
    <row r="7" spans="2:16" x14ac:dyDescent="0.3">
      <c r="B7" s="234"/>
      <c r="C7" s="234"/>
      <c r="D7" s="234"/>
      <c r="E7" s="234"/>
      <c r="F7" s="234"/>
      <c r="G7" s="234"/>
      <c r="H7" s="234"/>
      <c r="I7" s="234"/>
      <c r="J7" s="234"/>
      <c r="K7" s="234"/>
      <c r="L7" s="234"/>
      <c r="M7" s="234"/>
      <c r="N7" s="234"/>
      <c r="O7" s="234"/>
      <c r="P7" s="234"/>
    </row>
    <row r="8" spans="2:16" x14ac:dyDescent="0.3">
      <c r="B8" s="234"/>
      <c r="C8" s="234"/>
      <c r="D8" s="234"/>
      <c r="E8" s="234"/>
      <c r="F8" s="234"/>
      <c r="G8" s="234"/>
      <c r="H8" s="234"/>
      <c r="I8" s="234"/>
      <c r="J8" s="234"/>
      <c r="K8" s="234"/>
      <c r="L8" s="234"/>
      <c r="M8" s="234"/>
      <c r="N8" s="234"/>
      <c r="O8" s="234"/>
      <c r="P8" s="234"/>
    </row>
    <row r="9" spans="2:16" x14ac:dyDescent="0.3">
      <c r="B9" s="234"/>
      <c r="C9" s="234"/>
      <c r="D9" s="234"/>
      <c r="E9" s="234"/>
      <c r="F9" s="234"/>
      <c r="G9" s="234"/>
      <c r="H9" s="234"/>
      <c r="I9" s="234"/>
      <c r="J9" s="234"/>
      <c r="K9" s="234"/>
      <c r="L9" s="234"/>
      <c r="M9" s="234"/>
      <c r="N9" s="234"/>
      <c r="O9" s="234"/>
      <c r="P9" s="234"/>
    </row>
    <row r="10" spans="2:16" x14ac:dyDescent="0.3">
      <c r="B10" s="234"/>
      <c r="C10" s="234"/>
      <c r="D10" s="234"/>
      <c r="E10" s="234"/>
      <c r="F10" s="234"/>
      <c r="G10" s="234"/>
      <c r="H10" s="234"/>
      <c r="I10" s="234"/>
      <c r="J10" s="234"/>
      <c r="K10" s="234"/>
      <c r="L10" s="234"/>
      <c r="M10" s="234"/>
      <c r="N10" s="234"/>
      <c r="O10" s="234"/>
      <c r="P10" s="234"/>
    </row>
    <row r="11" spans="2:16" x14ac:dyDescent="0.3">
      <c r="B11" s="234"/>
      <c r="C11" s="234"/>
      <c r="D11" s="234"/>
      <c r="E11" s="234"/>
      <c r="F11" s="234"/>
      <c r="G11" s="234"/>
      <c r="H11" s="234"/>
      <c r="I11" s="234"/>
      <c r="J11" s="234"/>
      <c r="K11" s="234"/>
      <c r="L11" s="234"/>
      <c r="M11" s="234"/>
      <c r="N11" s="234"/>
      <c r="O11" s="234"/>
      <c r="P11" s="234"/>
    </row>
    <row r="12" spans="2:16" x14ac:dyDescent="0.3">
      <c r="B12" s="234"/>
      <c r="C12" s="234"/>
      <c r="D12" s="234"/>
      <c r="E12" s="234"/>
      <c r="F12" s="234"/>
      <c r="G12" s="234"/>
      <c r="H12" s="234"/>
      <c r="I12" s="234"/>
      <c r="J12" s="234"/>
      <c r="K12" s="234"/>
      <c r="L12" s="234"/>
      <c r="M12" s="234"/>
      <c r="N12" s="234"/>
      <c r="O12" s="234"/>
      <c r="P12" s="234"/>
    </row>
    <row r="13" spans="2:16" s="17" customFormat="1" ht="18" customHeight="1" x14ac:dyDescent="0.3">
      <c r="B13" s="235" t="str">
        <f>+ACCUEIL!A7</f>
        <v>MODULE DE RECHERCHE SIMPLIFIEE DE PROCEDES 
D'ISOLATION BIOSOURCEE EN CONSTRUCTION BOIS</v>
      </c>
      <c r="C13" s="235"/>
      <c r="D13" s="235"/>
      <c r="E13" s="235"/>
      <c r="F13" s="235"/>
      <c r="G13" s="235"/>
      <c r="H13" s="235"/>
      <c r="I13" s="235"/>
      <c r="J13" s="235"/>
      <c r="K13" s="235"/>
      <c r="L13" s="235"/>
      <c r="M13" s="235"/>
      <c r="N13" s="235"/>
      <c r="O13" s="235"/>
      <c r="P13" s="235"/>
    </row>
    <row r="14" spans="2:16" s="17" customFormat="1" ht="15" customHeight="1" x14ac:dyDescent="0.3">
      <c r="B14" s="235"/>
      <c r="C14" s="235"/>
      <c r="D14" s="235"/>
      <c r="E14" s="235"/>
      <c r="F14" s="235"/>
      <c r="G14" s="235"/>
      <c r="H14" s="235"/>
      <c r="I14" s="235"/>
      <c r="J14" s="235"/>
      <c r="K14" s="235"/>
      <c r="L14" s="235"/>
      <c r="M14" s="235"/>
      <c r="N14" s="235"/>
      <c r="O14" s="235"/>
      <c r="P14" s="235"/>
    </row>
    <row r="15" spans="2:16" s="17" customFormat="1" ht="15" customHeight="1" x14ac:dyDescent="0.3">
      <c r="B15" s="235"/>
      <c r="C15" s="235"/>
      <c r="D15" s="235"/>
      <c r="E15" s="235"/>
      <c r="F15" s="235"/>
      <c r="G15" s="235"/>
      <c r="H15" s="235"/>
      <c r="I15" s="235"/>
      <c r="J15" s="235"/>
      <c r="K15" s="235"/>
      <c r="L15" s="235"/>
      <c r="M15" s="235"/>
      <c r="N15" s="235"/>
      <c r="O15" s="235"/>
      <c r="P15" s="235"/>
    </row>
    <row r="16" spans="2:16" s="17" customFormat="1" ht="18" x14ac:dyDescent="0.3">
      <c r="B16" s="197" t="str">
        <f>+ACCUEIL!A9</f>
        <v>Version 03-1 du 18/07/2024</v>
      </c>
      <c r="C16" s="197"/>
      <c r="D16" s="197"/>
      <c r="E16" s="197"/>
      <c r="F16" s="197"/>
      <c r="G16" s="197"/>
      <c r="H16" s="197"/>
      <c r="I16" s="197"/>
      <c r="J16" s="197"/>
      <c r="K16" s="197"/>
      <c r="L16" s="197"/>
      <c r="M16" s="197"/>
      <c r="N16" s="197"/>
      <c r="O16" s="197"/>
      <c r="P16" s="197"/>
    </row>
    <row r="17" spans="2:17" s="17" customFormat="1" ht="18" x14ac:dyDescent="0.3">
      <c r="B17" s="197" t="str">
        <f>ACCUEIL!A10</f>
        <v>Date du dernier référencement : 28/06/2024</v>
      </c>
      <c r="C17" s="197"/>
      <c r="D17" s="197"/>
      <c r="E17" s="197"/>
      <c r="F17" s="197"/>
      <c r="G17" s="197"/>
      <c r="H17" s="197"/>
      <c r="I17" s="197"/>
      <c r="J17" s="197"/>
      <c r="K17" s="197"/>
      <c r="L17" s="197"/>
      <c r="M17" s="197"/>
      <c r="N17" s="197"/>
      <c r="O17" s="197"/>
      <c r="P17" s="197"/>
    </row>
    <row r="18" spans="2:17" s="17" customFormat="1" ht="18" customHeight="1" x14ac:dyDescent="0.3">
      <c r="B18" s="208" t="s">
        <v>546</v>
      </c>
      <c r="C18" s="208"/>
      <c r="D18" s="208"/>
      <c r="E18" s="208"/>
      <c r="F18" s="208"/>
      <c r="G18" s="208"/>
      <c r="H18" s="208"/>
      <c r="I18" s="208"/>
      <c r="J18" s="208"/>
      <c r="K18" s="208"/>
      <c r="L18" s="208"/>
      <c r="M18" s="208"/>
      <c r="N18" s="208"/>
      <c r="O18" s="208"/>
      <c r="P18" s="209" t="s">
        <v>395</v>
      </c>
    </row>
    <row r="19" spans="2:17" s="17" customFormat="1" ht="18" customHeight="1" x14ac:dyDescent="0.3">
      <c r="B19" s="208"/>
      <c r="C19" s="208"/>
      <c r="D19" s="208"/>
      <c r="E19" s="208"/>
      <c r="F19" s="208"/>
      <c r="G19" s="208"/>
      <c r="H19" s="208"/>
      <c r="I19" s="208"/>
      <c r="J19" s="208"/>
      <c r="K19" s="208"/>
      <c r="L19" s="208"/>
      <c r="M19" s="208"/>
      <c r="N19" s="208"/>
      <c r="O19" s="208"/>
      <c r="P19" s="209"/>
    </row>
    <row r="20" spans="2:17" s="17" customFormat="1" ht="18" customHeight="1" x14ac:dyDescent="0.3">
      <c r="B20" s="208"/>
      <c r="C20" s="208"/>
      <c r="D20" s="208"/>
      <c r="E20" s="208"/>
      <c r="F20" s="208"/>
      <c r="G20" s="208"/>
      <c r="H20" s="208"/>
      <c r="I20" s="208"/>
      <c r="J20" s="208"/>
      <c r="K20" s="208"/>
      <c r="L20" s="208"/>
      <c r="M20" s="208"/>
      <c r="N20" s="208"/>
      <c r="O20" s="208"/>
      <c r="P20" s="209"/>
    </row>
    <row r="21" spans="2:17" s="17" customFormat="1" ht="18" customHeight="1" x14ac:dyDescent="0.3">
      <c r="B21" s="208"/>
      <c r="C21" s="208"/>
      <c r="D21" s="208"/>
      <c r="E21" s="208"/>
      <c r="F21" s="208"/>
      <c r="G21" s="208"/>
      <c r="H21" s="208"/>
      <c r="I21" s="208"/>
      <c r="J21" s="208"/>
      <c r="K21" s="208"/>
      <c r="L21" s="208"/>
      <c r="M21" s="208"/>
      <c r="N21" s="208"/>
      <c r="O21" s="208"/>
      <c r="P21" s="209"/>
    </row>
    <row r="22" spans="2:17" s="17" customFormat="1" ht="18" customHeight="1" x14ac:dyDescent="0.3">
      <c r="B22" s="208"/>
      <c r="C22" s="208"/>
      <c r="D22" s="208"/>
      <c r="E22" s="208"/>
      <c r="F22" s="208"/>
      <c r="G22" s="208"/>
      <c r="H22" s="208"/>
      <c r="I22" s="208"/>
      <c r="J22" s="208"/>
      <c r="K22" s="208"/>
      <c r="L22" s="208"/>
      <c r="M22" s="208"/>
      <c r="N22" s="208"/>
      <c r="O22" s="208"/>
      <c r="P22" s="209"/>
    </row>
    <row r="23" spans="2:17" s="17" customFormat="1" ht="18" customHeight="1" x14ac:dyDescent="0.3">
      <c r="B23" s="208"/>
      <c r="C23" s="208"/>
      <c r="D23" s="208"/>
      <c r="E23" s="208"/>
      <c r="F23" s="208"/>
      <c r="G23" s="208"/>
      <c r="H23" s="208"/>
      <c r="I23" s="208"/>
      <c r="J23" s="208"/>
      <c r="K23" s="208"/>
      <c r="L23" s="208"/>
      <c r="M23" s="208"/>
      <c r="N23" s="208"/>
      <c r="O23" s="208"/>
      <c r="P23" s="209"/>
    </row>
    <row r="24" spans="2:17" s="17" customFormat="1" ht="18" customHeight="1" x14ac:dyDescent="0.3">
      <c r="B24" s="208"/>
      <c r="C24" s="208"/>
      <c r="D24" s="208"/>
      <c r="E24" s="208"/>
      <c r="F24" s="208"/>
      <c r="G24" s="208"/>
      <c r="H24" s="208"/>
      <c r="I24" s="208"/>
      <c r="J24" s="208"/>
      <c r="K24" s="208"/>
      <c r="L24" s="208"/>
      <c r="M24" s="208"/>
      <c r="N24" s="208"/>
      <c r="O24" s="208"/>
      <c r="P24" s="209"/>
    </row>
    <row r="25" spans="2:17" s="17" customFormat="1" ht="18" customHeight="1" x14ac:dyDescent="0.3">
      <c r="B25" s="207" t="s">
        <v>374</v>
      </c>
      <c r="C25" s="207"/>
      <c r="D25" s="207"/>
      <c r="E25" s="207"/>
      <c r="F25" s="207"/>
      <c r="G25" s="113"/>
      <c r="H25" s="113"/>
      <c r="I25" s="113"/>
      <c r="J25" s="113"/>
      <c r="K25" s="113"/>
      <c r="L25" s="113"/>
      <c r="M25" s="113"/>
      <c r="N25" s="113"/>
      <c r="O25" s="113"/>
      <c r="P25" s="209"/>
    </row>
    <row r="26" spans="2:17" s="17" customFormat="1" ht="18" customHeight="1" thickBot="1" x14ac:dyDescent="0.35">
      <c r="B26" s="70"/>
      <c r="C26" s="70"/>
      <c r="D26" s="70"/>
      <c r="E26" s="70"/>
      <c r="F26" s="70"/>
      <c r="G26" s="70"/>
      <c r="H26" s="70"/>
      <c r="I26" s="70"/>
      <c r="J26" s="70"/>
      <c r="K26" s="70"/>
      <c r="L26" s="70"/>
      <c r="M26" s="70"/>
      <c r="N26" s="70"/>
      <c r="O26" s="70"/>
      <c r="P26" s="209"/>
    </row>
    <row r="27" spans="2:17" s="17" customFormat="1" ht="18" customHeight="1" x14ac:dyDescent="0.3">
      <c r="B27" s="236" t="s">
        <v>166</v>
      </c>
      <c r="C27" s="237"/>
      <c r="D27" s="237"/>
      <c r="E27" s="237"/>
      <c r="F27" s="238"/>
      <c r="G27" s="71"/>
      <c r="H27" s="71"/>
      <c r="I27" s="71"/>
      <c r="J27" s="71"/>
      <c r="K27" s="71"/>
      <c r="L27" s="71"/>
      <c r="M27" s="71"/>
      <c r="N27" s="71"/>
      <c r="O27" s="71"/>
      <c r="P27" s="209"/>
    </row>
    <row r="28" spans="2:17" s="17" customFormat="1" ht="24.75" customHeight="1" thickBot="1" x14ac:dyDescent="0.35">
      <c r="B28" s="239"/>
      <c r="C28" s="240"/>
      <c r="D28" s="240"/>
      <c r="E28" s="240"/>
      <c r="F28" s="241"/>
      <c r="G28" s="71"/>
      <c r="H28" s="71"/>
      <c r="I28" s="71"/>
      <c r="J28" s="71"/>
      <c r="K28" s="71"/>
      <c r="L28" s="71"/>
      <c r="M28" s="71"/>
      <c r="N28" s="71"/>
      <c r="O28" s="71"/>
      <c r="P28" s="209"/>
    </row>
    <row r="29" spans="2:17" s="17" customFormat="1" ht="75" customHeight="1" thickBot="1" x14ac:dyDescent="0.35">
      <c r="B29" s="72" t="s">
        <v>167</v>
      </c>
      <c r="C29" s="73" t="s">
        <v>168</v>
      </c>
      <c r="D29" s="242" t="s">
        <v>169</v>
      </c>
      <c r="E29" s="242"/>
      <c r="F29" s="243"/>
      <c r="G29" s="71"/>
      <c r="H29" s="71"/>
      <c r="I29" s="71"/>
      <c r="J29" s="71"/>
      <c r="K29" s="71"/>
      <c r="L29" s="71"/>
      <c r="M29" s="71"/>
      <c r="N29" s="71"/>
      <c r="O29" s="71"/>
      <c r="P29" s="209"/>
      <c r="Q29" s="74"/>
    </row>
    <row r="30" spans="2:17" s="17" customFormat="1" ht="45" customHeight="1" thickBot="1" x14ac:dyDescent="0.35">
      <c r="B30" s="218"/>
      <c r="C30" s="75" t="s">
        <v>285</v>
      </c>
      <c r="D30" s="211"/>
      <c r="E30" s="211"/>
      <c r="F30" s="212"/>
      <c r="G30" s="223" t="str">
        <f>IFERROR(IF(FIND("CLT",APPLI_VISE,1)&gt;=1,IF('PR-tampon'!$B$8=TRUE,LISTE!$S$3,LISTE!$S$4)),IF('PR-tampon'!$B$8=TRUE,"",LISTE!$S$4))</f>
        <v>-&gt; cocher la case paramètre de recherches pour afficher la cellule de recherche, si souhaité</v>
      </c>
      <c r="H30" s="224"/>
      <c r="I30" s="224"/>
      <c r="J30" s="224"/>
      <c r="K30" s="224"/>
      <c r="L30" s="71"/>
      <c r="M30" s="71"/>
      <c r="N30" s="71"/>
      <c r="O30" s="71"/>
      <c r="P30" s="209"/>
      <c r="Q30" s="74"/>
    </row>
    <row r="31" spans="2:17" s="17" customFormat="1" ht="45" customHeight="1" thickBot="1" x14ac:dyDescent="0.35">
      <c r="B31" s="219"/>
      <c r="C31" s="87" t="s">
        <v>298</v>
      </c>
      <c r="D31" s="220" t="s">
        <v>304</v>
      </c>
      <c r="E31" s="221"/>
      <c r="F31" s="222"/>
      <c r="G31" s="76" t="s">
        <v>483</v>
      </c>
      <c r="H31" s="133"/>
      <c r="I31" s="133"/>
      <c r="J31" s="133"/>
      <c r="K31" s="133"/>
      <c r="L31" s="71"/>
      <c r="M31" s="71"/>
      <c r="N31" s="71"/>
      <c r="O31" s="71"/>
      <c r="P31" s="209"/>
      <c r="Q31" s="74"/>
    </row>
    <row r="32" spans="2:17" s="17" customFormat="1" ht="45" customHeight="1" thickBot="1" x14ac:dyDescent="0.35">
      <c r="B32" s="215"/>
      <c r="C32" s="75" t="s">
        <v>235</v>
      </c>
      <c r="D32" s="244"/>
      <c r="E32" s="244"/>
      <c r="F32" s="245"/>
      <c r="G32" s="76" t="s">
        <v>548</v>
      </c>
      <c r="H32" s="77"/>
      <c r="I32" s="77"/>
      <c r="J32" s="77"/>
      <c r="K32" s="77"/>
      <c r="L32" s="77"/>
      <c r="M32" s="77"/>
      <c r="N32" s="71"/>
      <c r="O32" s="71"/>
      <c r="P32" s="209"/>
      <c r="Q32" s="74"/>
    </row>
    <row r="33" spans="2:17" s="17" customFormat="1" ht="45" customHeight="1" thickBot="1" x14ac:dyDescent="0.35">
      <c r="B33" s="216"/>
      <c r="C33" s="229" t="s">
        <v>303</v>
      </c>
      <c r="D33" s="230"/>
      <c r="E33" s="229" t="s">
        <v>300</v>
      </c>
      <c r="F33" s="246"/>
      <c r="G33" s="78"/>
      <c r="H33" s="78"/>
      <c r="I33" s="78"/>
      <c r="J33" s="78"/>
      <c r="K33" s="71"/>
      <c r="L33" s="71"/>
      <c r="M33" s="71"/>
      <c r="N33" s="71"/>
      <c r="O33" s="71"/>
      <c r="P33" s="209"/>
      <c r="Q33" s="74"/>
    </row>
    <row r="34" spans="2:17" s="17" customFormat="1" ht="21.6" thickBot="1" x14ac:dyDescent="0.35">
      <c r="B34" s="217"/>
      <c r="C34" s="247" t="s">
        <v>217</v>
      </c>
      <c r="D34" s="248"/>
      <c r="E34" s="249"/>
      <c r="F34" s="250"/>
      <c r="G34" s="76" t="str">
        <f>IF($D$32&lt;&gt;LISTE!$A$2,"-&gt; Veuillez saisir la hauteur pour que la recherche s'effectue.","-&gt; Veuillez saisir la famille pour que la recherche s'effectue.")</f>
        <v>-&gt; Veuillez saisir la hauteur pour que la recherche s'effectue.</v>
      </c>
      <c r="H34" s="78"/>
      <c r="I34" s="78"/>
      <c r="J34" s="78"/>
      <c r="K34" s="71"/>
      <c r="L34" s="71"/>
      <c r="N34" s="71"/>
      <c r="O34" s="71"/>
      <c r="P34" s="209"/>
      <c r="Q34" s="74"/>
    </row>
    <row r="35" spans="2:17" s="17" customFormat="1" ht="45" customHeight="1" thickBot="1" x14ac:dyDescent="0.35">
      <c r="B35" s="79"/>
      <c r="C35" s="75" t="s">
        <v>226</v>
      </c>
      <c r="D35" s="244" t="s">
        <v>377</v>
      </c>
      <c r="E35" s="244"/>
      <c r="F35" s="245"/>
      <c r="G35" s="76" t="str">
        <f>+$G$32</f>
        <v>-&gt; Cocher la case paramètre de recherches pour afficher la cellule de recherche, si souhaité</v>
      </c>
      <c r="H35" s="77"/>
      <c r="I35" s="77"/>
      <c r="J35" s="77"/>
      <c r="K35" s="77"/>
      <c r="L35" s="77"/>
      <c r="M35" s="77"/>
      <c r="N35" s="71"/>
      <c r="O35" s="71"/>
      <c r="P35" s="209"/>
      <c r="Q35" s="74"/>
    </row>
    <row r="36" spans="2:17" s="17" customFormat="1" ht="45" customHeight="1" thickBot="1" x14ac:dyDescent="0.35">
      <c r="B36" s="79"/>
      <c r="C36" s="75" t="s">
        <v>379</v>
      </c>
      <c r="D36" s="252" t="s">
        <v>203</v>
      </c>
      <c r="E36" s="252"/>
      <c r="F36" s="253"/>
      <c r="G36" s="76" t="str">
        <f t="shared" ref="G36:G38" si="0">+$G$32</f>
        <v>-&gt; Cocher la case paramètre de recherches pour afficher la cellule de recherche, si souhaité</v>
      </c>
      <c r="H36" s="77"/>
      <c r="I36" s="77"/>
      <c r="J36" s="77"/>
      <c r="K36" s="77"/>
      <c r="L36" s="77"/>
      <c r="M36" s="77"/>
      <c r="N36" s="71"/>
      <c r="O36" s="71"/>
      <c r="P36" s="209"/>
      <c r="Q36" s="74"/>
    </row>
    <row r="37" spans="2:17" s="17" customFormat="1" ht="58.2" thickBot="1" x14ac:dyDescent="0.35">
      <c r="B37" s="79"/>
      <c r="C37" s="75" t="s">
        <v>380</v>
      </c>
      <c r="D37" s="252" t="s">
        <v>180</v>
      </c>
      <c r="E37" s="252"/>
      <c r="F37" s="253"/>
      <c r="G37" s="76" t="str">
        <f t="shared" si="0"/>
        <v>-&gt; Cocher la case paramètre de recherches pour afficher la cellule de recherche, si souhaité</v>
      </c>
      <c r="H37" s="77"/>
      <c r="I37" s="77"/>
      <c r="J37" s="77"/>
      <c r="K37" s="77"/>
      <c r="L37" s="77"/>
      <c r="M37" s="77"/>
      <c r="N37" s="71"/>
      <c r="O37" s="71"/>
      <c r="P37" s="209"/>
      <c r="Q37" s="74"/>
    </row>
    <row r="38" spans="2:17" s="17" customFormat="1" ht="45" customHeight="1" thickBot="1" x14ac:dyDescent="0.35">
      <c r="B38" s="79"/>
      <c r="C38" s="75" t="s">
        <v>236</v>
      </c>
      <c r="D38" s="252" t="s">
        <v>190</v>
      </c>
      <c r="E38" s="252"/>
      <c r="F38" s="253"/>
      <c r="G38" s="76" t="str">
        <f t="shared" si="0"/>
        <v>-&gt; Cocher la case paramètre de recherches pour afficher la cellule de recherche, si souhaité</v>
      </c>
      <c r="H38" s="77"/>
      <c r="I38" s="77"/>
      <c r="J38" s="77"/>
      <c r="K38" s="77"/>
      <c r="L38" s="77"/>
      <c r="M38" s="77"/>
      <c r="N38" s="71"/>
      <c r="O38" s="71"/>
      <c r="P38" s="209"/>
      <c r="Q38" s="74"/>
    </row>
    <row r="39" spans="2:17" ht="13.5" customHeight="1" thickBot="1" x14ac:dyDescent="0.35">
      <c r="E39" s="1"/>
      <c r="F39" s="1"/>
      <c r="G39" s="1"/>
      <c r="H39" s="1"/>
      <c r="I39" s="1"/>
      <c r="J39" s="1"/>
      <c r="K39" s="1"/>
      <c r="L39" s="1"/>
      <c r="M39" s="1"/>
      <c r="P39" s="209"/>
      <c r="Q39" s="80"/>
    </row>
    <row r="40" spans="2:17" ht="13.5" customHeight="1" thickBot="1" x14ac:dyDescent="0.35">
      <c r="B40" s="214" t="s">
        <v>362</v>
      </c>
      <c r="C40" s="214"/>
      <c r="D40" s="214"/>
      <c r="E40" s="213" t="s">
        <v>366</v>
      </c>
      <c r="F40" s="213"/>
      <c r="G40" s="1"/>
      <c r="H40" s="1"/>
      <c r="I40" s="1"/>
      <c r="J40" s="1"/>
      <c r="K40" s="1"/>
      <c r="L40" s="1"/>
      <c r="M40" s="1"/>
      <c r="P40" s="209"/>
      <c r="Q40" s="80"/>
    </row>
    <row r="41" spans="2:17" ht="13.5" customHeight="1" thickBot="1" x14ac:dyDescent="0.35">
      <c r="B41" s="214" t="s">
        <v>364</v>
      </c>
      <c r="C41" s="214"/>
      <c r="D41" s="214"/>
      <c r="E41" s="251" t="s">
        <v>393</v>
      </c>
      <c r="F41" s="251"/>
      <c r="G41" s="1"/>
      <c r="H41" s="1"/>
      <c r="I41" s="1"/>
      <c r="J41" s="1"/>
      <c r="K41" s="1"/>
      <c r="L41" s="1"/>
      <c r="M41" s="1"/>
      <c r="P41" s="209"/>
      <c r="Q41" s="80"/>
    </row>
    <row r="42" spans="2:17" ht="13.5" customHeight="1" thickBot="1" x14ac:dyDescent="0.35">
      <c r="E42" s="1"/>
      <c r="F42" s="1"/>
      <c r="G42" s="1"/>
      <c r="H42" s="1"/>
      <c r="I42" s="1"/>
      <c r="J42" s="1"/>
      <c r="K42" s="1"/>
      <c r="L42" s="1"/>
      <c r="M42" s="1"/>
      <c r="P42" s="209"/>
      <c r="Q42" s="80"/>
    </row>
    <row r="43" spans="2:17" ht="16.2" thickBot="1" x14ac:dyDescent="0.35">
      <c r="B43" s="231" t="s">
        <v>170</v>
      </c>
      <c r="C43" s="232"/>
      <c r="D43" s="232"/>
      <c r="E43" s="233"/>
      <c r="F43" s="81">
        <f ca="1">COUNTIF('PR-tampon'!B8:B488,"&gt;0")</f>
        <v>52</v>
      </c>
      <c r="G43" s="1"/>
      <c r="H43" s="1"/>
      <c r="I43" s="1"/>
      <c r="J43" s="1"/>
      <c r="K43" s="1"/>
      <c r="L43" s="1"/>
      <c r="P43" s="209"/>
    </row>
    <row r="44" spans="2:17" ht="13.5" customHeight="1" thickBot="1" x14ac:dyDescent="0.35">
      <c r="D44" s="1"/>
      <c r="E44" s="1"/>
      <c r="F44" s="1"/>
      <c r="G44" s="1"/>
      <c r="H44" s="1"/>
      <c r="I44" s="1"/>
      <c r="J44" s="1"/>
      <c r="K44" s="1"/>
      <c r="L44" s="1"/>
      <c r="P44" s="210"/>
    </row>
    <row r="45" spans="2:17" ht="15" customHeight="1" x14ac:dyDescent="0.3">
      <c r="B45" s="225"/>
      <c r="C45" s="198" t="s">
        <v>128</v>
      </c>
      <c r="D45" s="200"/>
      <c r="E45" s="200"/>
      <c r="F45" s="226"/>
      <c r="G45" s="188" t="s">
        <v>171</v>
      </c>
      <c r="H45" s="189"/>
      <c r="I45" s="189"/>
      <c r="J45" s="190"/>
      <c r="K45" s="198" t="s">
        <v>129</v>
      </c>
      <c r="L45" s="199"/>
      <c r="M45" s="200"/>
      <c r="N45" s="200"/>
      <c r="O45" s="200"/>
      <c r="P45" s="200"/>
    </row>
    <row r="46" spans="2:17" ht="15" customHeight="1" x14ac:dyDescent="0.3">
      <c r="B46" s="225"/>
      <c r="C46" s="201"/>
      <c r="D46" s="203"/>
      <c r="E46" s="203"/>
      <c r="F46" s="227"/>
      <c r="G46" s="191"/>
      <c r="H46" s="192"/>
      <c r="I46" s="192"/>
      <c r="J46" s="193"/>
      <c r="K46" s="201"/>
      <c r="L46" s="202"/>
      <c r="M46" s="203"/>
      <c r="N46" s="203"/>
      <c r="O46" s="203"/>
      <c r="P46" s="203"/>
    </row>
    <row r="47" spans="2:17" ht="15" customHeight="1" x14ac:dyDescent="0.3">
      <c r="B47" s="225"/>
      <c r="C47" s="201"/>
      <c r="D47" s="203"/>
      <c r="E47" s="203"/>
      <c r="F47" s="227"/>
      <c r="G47" s="191"/>
      <c r="H47" s="192"/>
      <c r="I47" s="192"/>
      <c r="J47" s="193"/>
      <c r="K47" s="201"/>
      <c r="L47" s="202"/>
      <c r="M47" s="203"/>
      <c r="N47" s="203"/>
      <c r="O47" s="203"/>
      <c r="P47" s="203"/>
    </row>
    <row r="48" spans="2:17" ht="15.75" customHeight="1" thickBot="1" x14ac:dyDescent="0.35">
      <c r="B48" s="225"/>
      <c r="C48" s="204"/>
      <c r="D48" s="206"/>
      <c r="E48" s="206"/>
      <c r="F48" s="228"/>
      <c r="G48" s="194"/>
      <c r="H48" s="195"/>
      <c r="I48" s="195"/>
      <c r="J48" s="196"/>
      <c r="K48" s="204"/>
      <c r="L48" s="205"/>
      <c r="M48" s="206"/>
      <c r="N48" s="206"/>
      <c r="O48" s="206"/>
      <c r="P48" s="206"/>
    </row>
    <row r="49" spans="1:16" ht="72.599999999999994" thickBot="1" x14ac:dyDescent="0.35">
      <c r="B49" s="83" t="s">
        <v>172</v>
      </c>
      <c r="C49" s="84" t="s">
        <v>366</v>
      </c>
      <c r="D49" s="84" t="s">
        <v>127</v>
      </c>
      <c r="E49" s="85" t="s">
        <v>363</v>
      </c>
      <c r="F49" s="85" t="s">
        <v>438</v>
      </c>
      <c r="G49" s="84" t="s">
        <v>367</v>
      </c>
      <c r="H49" s="84" t="s">
        <v>1</v>
      </c>
      <c r="I49" s="84" t="s">
        <v>173</v>
      </c>
      <c r="J49" s="85" t="s">
        <v>174</v>
      </c>
      <c r="K49" s="85" t="s">
        <v>289</v>
      </c>
      <c r="L49" s="85" t="s">
        <v>97</v>
      </c>
      <c r="M49" s="84" t="s">
        <v>290</v>
      </c>
      <c r="N49" s="84" t="s">
        <v>550</v>
      </c>
      <c r="O49" s="84" t="s">
        <v>291</v>
      </c>
      <c r="P49" s="84" t="s">
        <v>292</v>
      </c>
    </row>
    <row r="50" spans="1:16" ht="130.19999999999999" customHeight="1" x14ac:dyDescent="0.3">
      <c r="A50" s="3">
        <v>1</v>
      </c>
      <c r="B50" s="86">
        <f ca="1">IF('PR-tampon'!$E13="","",IF('PR-tampon'!$E13=0,"",IF(INDIRECT(NOM_FR&amp;ADDRESS('PR-tampon'!$E13,COLUMN(REFERENCEMENT_ISOLANT[[#Headers],[DATE REFERENCEMENT]])))=0,"",INDIRECT(NOM_FR&amp;ADDRESS('PR-tampon'!$E13,COLUMN(REFERENCEMENT_ISOLANT[[#Headers],[DATE REFERENCEMENT]]))))))</f>
        <v>45330</v>
      </c>
      <c r="C50" s="86" t="str">
        <f ca="1">IF('PR-tampon'!$E13="","",IF('PR-tampon'!$E13=0,"",IF(INDIRECT(NOM_FR&amp;ADDRESS('PR-tampon'!$E13,COLUMN(REFERENCEMENT_ISOLANT[[#Headers],[TYPE DE PROCEDE]])))=0,"",INDIRECT(NOM_FR&amp;ADDRESS('PR-tampon'!$E13,COLUMN(REFERENCEMENT_ISOLANT[[#Headers],[TYPE DE PROCEDE]]))))))</f>
        <v>Béton végétal</v>
      </c>
      <c r="D50" s="86" t="str">
        <f ca="1">IF('PR-tampon'!$E13="","",IF('PR-tampon'!$E13=0,"",IF(INDIRECT(NOM_FR&amp;ADDRESS('PR-tampon'!$E13,COLUMN(REFERENCEMENT_ISOLANT[[#Headers],[MATIERE]])))=0,"",INDIRECT(NOM_FR&amp;ADDRESS('PR-tampon'!$E13,COLUMN(REFERENCEMENT_ISOLANT[[#Headers],[MATIERE]]))))))</f>
        <v>Terre + Chanvre</v>
      </c>
      <c r="E50" s="3" t="str">
        <f ca="1">IF('PR-tampon'!$E13="","",IF('PR-tampon'!$E13=0,"",IF(INDIRECT(NOM_FR&amp;ADDRESS('PR-tampon'!$E13,COLUMN(REFERENCEMENT_ISOLANT[[#Headers],[NOM COMMERCIAL DU PROCEDE]])))=0,"",INDIRECT(NOM_FR&amp;ADDRESS('PR-tampon'!$E13,COLUMN(REFERENCEMENT_ISOLANT[[#Headers],[NOM COMMERCIAL DU PROCEDE]]))))))</f>
        <v xml:space="preserve">TERLIAN MUR PREFA BOIS </v>
      </c>
      <c r="F50" s="3" t="str">
        <f ca="1">IF('PR-tampon'!$E13="","",IF('PR-tampon'!$E13=0,"",IF(INDIRECT(NOM_FR&amp;ADDRESS('PR-tampon'!$E13,COLUMN(REFERENCEMENT_ISOLANT[[#Headers],[FABRICANT / TITULAIRE / DISTRIBUTEUR]])))=0,"",INDIRECT(NOM_FR&amp;ADDRESS('PR-tampon'!$E13,COLUMN(REFERENCEMENT_ISOLANT[[#Headers],[FABRICANT / TITULAIRE / DISTRIBUTEUR]]))))))</f>
        <v>POINT P SAS</v>
      </c>
      <c r="G50" s="3" t="str">
        <f ca="1">IF('PR-tampon'!$E13="","",IF('PR-tampon'!$E13=0,"",IF(INDIRECT(NOM_FR&amp;ADDRESS('PR-tampon'!$E13,COLUMN(REFERENCEMENT_ISOLANT[[#Headers],[TYPE DE DOCUMENT DE REFERENCE]])))=0,"",INDIRECT(NOM_FR&amp;ADDRESS('PR-tampon'!$E13,COLUMN(REFERENCEMENT_ISOLANT[[#Headers],[TYPE DE DOCUMENT DE REFERENCE]]))))))</f>
        <v>Appréciation Technique d'Expérimentation (ATEx cas a)</v>
      </c>
      <c r="H50" s="3" t="str">
        <f ca="1">IF('PR-tampon'!$E13="","",IF('PR-tampon'!$E13=0,"",IF(INDIRECT(NOM_FR&amp;ADDRESS('PR-tampon'!$E13,COLUMN(REFERENCEMENT_ISOLANT[[#Headers],[REF]])))=0,"",INDIRECT(NOM_FR&amp;ADDRESS('PR-tampon'!$E13,COLUMN(REFERENCEMENT_ISOLANT[[#Headers],[REF]]))))))</f>
        <v>3277_v1</v>
      </c>
      <c r="I50" s="80">
        <f ca="1">IF('PR-tampon'!$E13="","",IF('PR-tampon'!$E13=0,"",IF(INDIRECT(NOM_FR&amp;ADDRESS('PR-tampon'!$E13,COLUMN(REFERENCEMENT_ISOLANT[[#Headers],[AVIS LIMITE AU / VALIDITE]])))=0,"",INDIRECT(NOM_FR&amp;ADDRESS('PR-tampon'!$E13,COLUMN(REFERENCEMENT_ISOLANT[[#Headers],[AVIS LIMITE AU / VALIDITE]]))))))</f>
        <v>46022</v>
      </c>
      <c r="J50" s="3" t="str">
        <f ca="1">IF('PR-tampon'!$E13="","",IF('PR-tampon'!$E13=0,"",IF(INDIRECT(NOM_FR&amp;ADDRESS('PR-tampon'!$E13,COLUMN(REFERENCEMENT_ISOLANT[[#Headers],[TC/TNC
dans le domaine d''emploi visé]])))=0,"",INDIRECT(NOM_FR&amp;ADDRESS('PR-tampon'!$E13,COLUMN(REFERENCEMENT_ISOLANT[[#Headers],[TC/TNC
dans le domaine d''emploi visé]]))))))</f>
        <v>TC</v>
      </c>
      <c r="K50" s="110" t="str">
        <f ca="1">IF('PR-tampon'!$E13="","",IF('PR-tampon'!$E13=0,"",IF(INDIRECT(NOM_FR&amp;ADDRESS('PR-tampon'!$E13,COLUMN(REFERENCEMENT_ISOLANT[[#Headers],[SYNTHESE DES APPLICATIONS VISEES]])))=0,"",INDIRECT(NOM_FR&amp;ADDRESS('PR-tampon'!$E13,COLUMN(REFERENCEMENT_ISOLANT[[#Headers],[SYNTHESE DES APPLICATIONS VISEES]]))))))</f>
        <v xml:space="preserve"> - MUR EXTERIEUR : ISOLATION ENTRE MONTANTS DE MUR CONFORME AU NF DTU 31.2 AVEC PAREMENT EXTERIEUR ENDUIT DE TYPE ETICS
 - FACADE :  ISOLATION ENTRE MONTANTS DE FACADE CONFORME AU NF DTU 31.4 AVEC PAREMENT EXTERIEUR ENDUIT DE TYPE ETICS</v>
      </c>
      <c r="L50" s="82" t="str">
        <f ca="1">IF('PR-tampon'!$E13="","",IF('PR-tampon'!$E13=0,"",IF(INDIRECT(NOM_FR&amp;ADDRESS('PR-tampon'!$E13,COLUMN(REFERENCEMENT_ISOLANT[[#Headers],[CONCATENATION DES OBSERVATIONS]])))=0,"",INDIRECT(NOM_FR&amp;ADDRESS('PR-tampon'!$E13,COLUMN(REFERENCEMENT_ISOLANT[[#Headers],[CONCATENATION DES OBSERVATIONS]]))))))</f>
        <v xml:space="preserve"> - Le mélange ainsi que la mise en œuvre du remplissage sont réalisés hors site selon une formulation prédéfinie, exclusivement à partir d’un lot de terre préalablement qualifié par BULBAT, avec le liant et les fibres végétales visés.
 - Façade à ossature bois non porteuse (FOB) filante appuyée en pied uniquement, relevant du NF DTU 31.4 et n’excédant pas R+1</v>
      </c>
      <c r="M50" s="3" t="str">
        <f ca="1">IF('PR-tampon'!$E13="","",IF('PR-tampon'!$E13=0,"",IF(INDIRECT(NOM_FR&amp;ADDRESS('PR-tampon'!$E13,COLUMN(REFERENCEMENT_ISOLANT[[#Headers],[Hygrométrie des locaux]])))=0,"",INDIRECT(NOM_FR&amp;ADDRESS('PR-tampon'!$E13,COLUMN(REFERENCEMENT_ISOLANT[[#Headers],[Hygrométrie des locaux]]))))))</f>
        <v>MOYENNE</v>
      </c>
      <c r="N50" s="3" t="str">
        <f ca="1">IF('PR-tampon'!$E13="","",IF('PR-tampon'!$E13=0,"",IF(INDIRECT(NOM_FR&amp;ADDRESS('PR-tampon'!$E13,COLUMN(REFERENCEMENT_ISOLANT[[#Headers],[classement locaux au sens 20.1 P3]])))=0,"",INDIRECT(NOM_FR&amp;ADDRESS('PR-tampon'!$E13,COLUMN(REFERENCEMENT_ISOLANT[[#Headers],[classement locaux au sens 20.1 P3]]))))))</f>
        <v>EB+ Locaux Privatifs</v>
      </c>
      <c r="O50" s="3" t="str">
        <f ca="1">IF('PR-tampon'!$E13="","",IF('PR-tampon'!$E13=0,"",IF(INDIRECT(NOM_FR&amp;ADDRESS('PR-tampon'!$E13,COLUMN(REFERENCEMENT_ISOLANT[[#Headers],[Climat max]])))=0,"",INDIRECT(NOM_FR&amp;ADDRESS('PR-tampon'!$E13,COLUMN(REFERENCEMENT_ISOLANT[[#Headers],[Climat max]]))))))</f>
        <v>MONTAGNE
(Altitude ≥ 900m &amp; En zone très froide)</v>
      </c>
      <c r="P50" s="3" t="str">
        <f ca="1">IF('PR-tampon'!$E13="","",IF('PR-tampon'!$E13=0,"",IF(INDIRECT(NOM_FR&amp;ADDRESS('PR-tampon'!$E13,COLUMN(REFERENCEMENT_ISOLANT[[#Headers],[Locaux climatisés ou raffraichis]])))=0,"",INDIRECT(NOM_FR&amp;ADDRESS('PR-tampon'!$E13,COLUMN(REFERENCEMENT_ISOLANT[[#Headers],[Locaux climatisés ou raffraichis]]))))))</f>
        <v>RAFRAICHIS</v>
      </c>
    </row>
    <row r="51" spans="1:16" ht="130.19999999999999" customHeight="1" x14ac:dyDescent="0.3">
      <c r="A51" s="3" t="e">
        <v>#VALUE!</v>
      </c>
      <c r="B51" s="86">
        <f ca="1">IF('PR-tampon'!$E14="","",IF('PR-tampon'!$E14=0,"",IF(INDIRECT(NOM_FR&amp;ADDRESS('PR-tampon'!$E14,COLUMN(REFERENCEMENT_ISOLANT[[#Headers],[DATE REFERENCEMENT]])))=0,"",INDIRECT(NOM_FR&amp;ADDRESS('PR-tampon'!$E14,COLUMN(REFERENCEMENT_ISOLANT[[#Headers],[DATE REFERENCEMENT]]))))))</f>
        <v>45218</v>
      </c>
      <c r="C51" s="86" t="str">
        <f ca="1">IF('PR-tampon'!$E14="","",IF('PR-tampon'!$E14=0,"",IF(INDIRECT(NOM_FR&amp;ADDRESS('PR-tampon'!$E14,COLUMN(REFERENCEMENT_ISOLANT[[#Headers],[TYPE DE PROCEDE]])))=0,"",INDIRECT(NOM_FR&amp;ADDRESS('PR-tampon'!$E14,COLUMN(REFERENCEMENT_ISOLANT[[#Headers],[TYPE DE PROCEDE]]))))))</f>
        <v>Béton végétal</v>
      </c>
      <c r="D51" s="86" t="str">
        <f ca="1">IF('PR-tampon'!$E14="","",IF('PR-tampon'!$E14=0,"",IF(INDIRECT(NOM_FR&amp;ADDRESS('PR-tampon'!$E14,COLUMN(REFERENCEMENT_ISOLANT[[#Headers],[MATIERE]])))=0,"",INDIRECT(NOM_FR&amp;ADDRESS('PR-tampon'!$E14,COLUMN(REFERENCEMENT_ISOLANT[[#Headers],[MATIERE]]))))))</f>
        <v>Terre + Chanvre</v>
      </c>
      <c r="E51" s="3" t="str">
        <f ca="1">IF('PR-tampon'!$E14="","",IF('PR-tampon'!$E14=0,"",IF(INDIRECT(NOM_FR&amp;ADDRESS('PR-tampon'!$E14,COLUMN(REFERENCEMENT_ISOLANT[[#Headers],[NOM COMMERCIAL DU PROCEDE]])))=0,"",INDIRECT(NOM_FR&amp;ADDRESS('PR-tampon'!$E14,COLUMN(REFERENCEMENT_ISOLANT[[#Headers],[NOM COMMERCIAL DU PROCEDE]]))))))</f>
        <v>TERLIAN MUR CONFORT 4S et 4S+</v>
      </c>
      <c r="F51" s="3" t="str">
        <f ca="1">IF('PR-tampon'!$E14="","",IF('PR-tampon'!$E14=0,"",IF(INDIRECT(NOM_FR&amp;ADDRESS('PR-tampon'!$E14,COLUMN(REFERENCEMENT_ISOLANT[[#Headers],[FABRICANT / TITULAIRE / DISTRIBUTEUR]])))=0,"",INDIRECT(NOM_FR&amp;ADDRESS('PR-tampon'!$E14,COLUMN(REFERENCEMENT_ISOLANT[[#Headers],[FABRICANT / TITULAIRE / DISTRIBUTEUR]]))))))</f>
        <v>POINT P SAS</v>
      </c>
      <c r="G51" s="3" t="str">
        <f ca="1">IF('PR-tampon'!$E14="","",IF('PR-tampon'!$E14=0,"",IF(INDIRECT(NOM_FR&amp;ADDRESS('PR-tampon'!$E14,COLUMN(REFERENCEMENT_ISOLANT[[#Headers],[TYPE DE DOCUMENT DE REFERENCE]])))=0,"",INDIRECT(NOM_FR&amp;ADDRESS('PR-tampon'!$E14,COLUMN(REFERENCEMENT_ISOLANT[[#Headers],[TYPE DE DOCUMENT DE REFERENCE]]))))))</f>
        <v>Appréciation Technique d'Expérimentation (ATEx cas a)</v>
      </c>
      <c r="H51" s="3" t="str">
        <f ca="1">IF('PR-tampon'!$E14="","",IF('PR-tampon'!$E14=0,"",IF(INDIRECT(NOM_FR&amp;ADDRESS('PR-tampon'!$E14,COLUMN(REFERENCEMENT_ISOLANT[[#Headers],[REF]])))=0,"",INDIRECT(NOM_FR&amp;ADDRESS('PR-tampon'!$E14,COLUMN(REFERENCEMENT_ISOLANT[[#Headers],[REF]]))))))</f>
        <v>3221_v1</v>
      </c>
      <c r="I51" s="80">
        <f ca="1">IF('PR-tampon'!$E14="","",IF('PR-tampon'!$E14=0,"",IF(INDIRECT(NOM_FR&amp;ADDRESS('PR-tampon'!$E14,COLUMN(REFERENCEMENT_ISOLANT[[#Headers],[AVIS LIMITE AU / VALIDITE]])))=0,"",INDIRECT(NOM_FR&amp;ADDRESS('PR-tampon'!$E14,COLUMN(REFERENCEMENT_ISOLANT[[#Headers],[AVIS LIMITE AU / VALIDITE]]))))))</f>
        <v>45869</v>
      </c>
      <c r="J51" s="3" t="str">
        <f ca="1">IF('PR-tampon'!$E14="","",IF('PR-tampon'!$E14=0,"",IF(INDIRECT(NOM_FR&amp;ADDRESS('PR-tampon'!$E14,COLUMN(REFERENCEMENT_ISOLANT[[#Headers],[TC/TNC
dans le domaine d''emploi visé]])))=0,"",INDIRECT(NOM_FR&amp;ADDRESS('PR-tampon'!$E14,COLUMN(REFERENCEMENT_ISOLANT[[#Headers],[TC/TNC
dans le domaine d''emploi visé]]))))))</f>
        <v>TC</v>
      </c>
      <c r="K51" s="110" t="str">
        <f ca="1">IF('PR-tampon'!$E14="","",IF('PR-tampon'!$E14=0,"",IF(INDIRECT(NOM_FR&amp;ADDRESS('PR-tampon'!$E14,COLUMN(REFERENCEMENT_ISOLANT[[#Headers],[SYNTHESE DES APPLICATIONS VISEES]])))=0,"",INDIRECT(NOM_FR&amp;ADDRESS('PR-tampon'!$E14,COLUMN(REFERENCEMENT_ISOLANT[[#Headers],[SYNTHESE DES APPLICATIONS VISEES]]))))))</f>
        <v xml:space="preserve"> - MUR EXTERIEUR : ISOLATION ENTRE MONTANTS DE MUR CONFORME AU NF DTU 31.2 AVEC PAREMENT EXTERIEUR VENTILE
 - MUR EXTERIEUR : ISOLATION ENTRE MONTANTS DE MUR CONFORME AU NF DTU 31.2 AVEC PAREMENT EXTERIEUR ENDUIT DE TYPE ETICS
 - FACADE :  ISOLATION ENTRE MONTANTS DE FACADE CONFORME AU NF DTU 31.4 AVEC PAREMENT EXTERIEUR VENTILE
 - FACADE :  ISOLATION ENTRE MONTANTS DE FACADE CONFORME AU NF DTU 31.4 AVEC PAREMENT EXTERIEUR ENDUIT DE TYPE ETICS</v>
      </c>
      <c r="L51" s="82" t="str">
        <f ca="1">IF('PR-tampon'!$E14="","",IF('PR-tampon'!$E14=0,"",IF(INDIRECT(NOM_FR&amp;ADDRESS('PR-tampon'!$E14,COLUMN(REFERENCEMENT_ISOLANT[[#Headers],[CONCATENATION DES OBSERVATIONS]])))=0,"",INDIRECT(NOM_FR&amp;ADDRESS('PR-tampon'!$E14,COLUMN(REFERENCEMENT_ISOLANT[[#Headers],[CONCATENATION DES OBSERVATIONS]]))))))</f>
        <v xml:space="preserve"> - Le mélange (au godet malaxeur) ainsi que la projection sont réalisés sur site selon une formulation prédéfinie, exclusivement à partir d’un lot de terre préalablement qualifié par POINT P, avec le liant et les fibres végétales visés. 
 - Façade à ossature bois non porteuse (FOB) filante appuyée en pied uniquement, relevant du NF DTU 31.4 et n’excédant pas R+1</v>
      </c>
      <c r="M51" s="3" t="str">
        <f ca="1">IF('PR-tampon'!$E14="","",IF('PR-tampon'!$E14=0,"",IF(INDIRECT(NOM_FR&amp;ADDRESS('PR-tampon'!$E14,COLUMN(REFERENCEMENT_ISOLANT[[#Headers],[Hygrométrie des locaux]])))=0,"",INDIRECT(NOM_FR&amp;ADDRESS('PR-tampon'!$E14,COLUMN(REFERENCEMENT_ISOLANT[[#Headers],[Hygrométrie des locaux]]))))))</f>
        <v>MOYENNE</v>
      </c>
      <c r="N51" s="3" t="str">
        <f ca="1">IF('PR-tampon'!$E14="","",IF('PR-tampon'!$E14=0,"",IF(INDIRECT(NOM_FR&amp;ADDRESS('PR-tampon'!$E14,COLUMN(REFERENCEMENT_ISOLANT[[#Headers],[classement locaux au sens 20.1 P3]])))=0,"",INDIRECT(NOM_FR&amp;ADDRESS('PR-tampon'!$E14,COLUMN(REFERENCEMENT_ISOLANT[[#Headers],[classement locaux au sens 20.1 P3]]))))))</f>
        <v>EB+ Locaux Privatifs</v>
      </c>
      <c r="O51" s="3" t="str">
        <f ca="1">IF('PR-tampon'!$E14="","",IF('PR-tampon'!$E14=0,"",IF(INDIRECT(NOM_FR&amp;ADDRESS('PR-tampon'!$E14,COLUMN(REFERENCEMENT_ISOLANT[[#Headers],[Climat max]])))=0,"",INDIRECT(NOM_FR&amp;ADDRESS('PR-tampon'!$E14,COLUMN(REFERENCEMENT_ISOLANT[[#Headers],[Climat max]]))))))</f>
        <v>MONTAGNE
(Altitude ≥ 900m &amp; En zone très froide)</v>
      </c>
      <c r="P51" s="3" t="str">
        <f ca="1">IF('PR-tampon'!$E14="","",IF('PR-tampon'!$E14=0,"",IF(INDIRECT(NOM_FR&amp;ADDRESS('PR-tampon'!$E14,COLUMN(REFERENCEMENT_ISOLANT[[#Headers],[Locaux climatisés ou raffraichis]])))=0,"",INDIRECT(NOM_FR&amp;ADDRESS('PR-tampon'!$E14,COLUMN(REFERENCEMENT_ISOLANT[[#Headers],[Locaux climatisés ou raffraichis]]))))))</f>
        <v>RAFRAICHIS</v>
      </c>
    </row>
    <row r="52" spans="1:16" ht="130.19999999999999" customHeight="1" x14ac:dyDescent="0.3">
      <c r="A52" s="3" t="e">
        <v>#VALUE!</v>
      </c>
      <c r="B52" s="86">
        <f ca="1">IF('PR-tampon'!$E15="","",IF('PR-tampon'!$E15=0,"",IF(INDIRECT(NOM_FR&amp;ADDRESS('PR-tampon'!$E15,COLUMN(REFERENCEMENT_ISOLANT[[#Headers],[DATE REFERENCEMENT]])))=0,"",INDIRECT(NOM_FR&amp;ADDRESS('PR-tampon'!$E15,COLUMN(REFERENCEMENT_ISOLANT[[#Headers],[DATE REFERENCEMENT]]))))))</f>
        <v>45085</v>
      </c>
      <c r="C52" s="86" t="str">
        <f ca="1">IF('PR-tampon'!$E15="","",IF('PR-tampon'!$E15=0,"",IF(INDIRECT(NOM_FR&amp;ADDRESS('PR-tampon'!$E15,COLUMN(REFERENCEMENT_ISOLANT[[#Headers],[TYPE DE PROCEDE]])))=0,"",INDIRECT(NOM_FR&amp;ADDRESS('PR-tampon'!$E15,COLUMN(REFERENCEMENT_ISOLANT[[#Headers],[TYPE DE PROCEDE]]))))))</f>
        <v>Béton végétal</v>
      </c>
      <c r="D52" s="86" t="str">
        <f ca="1">IF('PR-tampon'!$E15="","",IF('PR-tampon'!$E15=0,"",IF(INDIRECT(NOM_FR&amp;ADDRESS('PR-tampon'!$E15,COLUMN(REFERENCEMENT_ISOLANT[[#Headers],[MATIERE]])))=0,"",INDIRECT(NOM_FR&amp;ADDRESS('PR-tampon'!$E15,COLUMN(REFERENCEMENT_ISOLANT[[#Headers],[MATIERE]]))))))</f>
        <v>Béton de chanvre</v>
      </c>
      <c r="E52" s="3" t="str">
        <f ca="1">IF('PR-tampon'!$E15="","",IF('PR-tampon'!$E15=0,"",IF(INDIRECT(NOM_FR&amp;ADDRESS('PR-tampon'!$E15,COLUMN(REFERENCEMENT_ISOLANT[[#Headers],[NOM COMMERCIAL DU PROCEDE]])))=0,"",INDIRECT(NOM_FR&amp;ADDRESS('PR-tampon'!$E15,COLUMN(REFERENCEMENT_ISOLANT[[#Headers],[NOM COMMERCIAL DU PROCEDE]]))))))</f>
        <v>Isolation en béton de chanve (hors application de l'enduit extérieur sur l'isolant)</v>
      </c>
      <c r="F52" s="3" t="str">
        <f ca="1">IF('PR-tampon'!$E15="","",IF('PR-tampon'!$E15=0,"",IF(INDIRECT(NOM_FR&amp;ADDRESS('PR-tampon'!$E15,COLUMN(REFERENCEMENT_ISOLANT[[#Headers],[FABRICANT / TITULAIRE / DISTRIBUTEUR]])))=0,"",INDIRECT(NOM_FR&amp;ADDRESS('PR-tampon'!$E15,COLUMN(REFERENCEMENT_ISOLANT[[#Headers],[FABRICANT / TITULAIRE / DISTRIBUTEUR]]))))))</f>
        <v>-</v>
      </c>
      <c r="G52" s="3" t="str">
        <f ca="1">IF('PR-tampon'!$E15="","",IF('PR-tampon'!$E15=0,"",IF(INDIRECT(NOM_FR&amp;ADDRESS('PR-tampon'!$E15,COLUMN(REFERENCEMENT_ISOLANT[[#Headers],[TYPE DE DOCUMENT DE REFERENCE]])))=0,"",INDIRECT(NOM_FR&amp;ADDRESS('PR-tampon'!$E15,COLUMN(REFERENCEMENT_ISOLANT[[#Headers],[TYPE DE DOCUMENT DE REFERENCE]]))))))</f>
        <v>Règles professionnelles</v>
      </c>
      <c r="H52" s="3" t="str">
        <f ca="1">IF('PR-tampon'!$E15="","",IF('PR-tampon'!$E15=0,"",IF(INDIRECT(NOM_FR&amp;ADDRESS('PR-tampon'!$E15,COLUMN(REFERENCEMENT_ISOLANT[[#Headers],[REF]])))=0,"",INDIRECT(NOM_FR&amp;ADDRESS('PR-tampon'!$E15,COLUMN(REFERENCEMENT_ISOLANT[[#Headers],[REF]]))))))</f>
        <v>Exécution d'ouvrages en bétons de chanvre: Mur en béton de chanvre, isolation de sol en béton de chanvre, isolation de toiture en béton de chanvre, enduits en mortier de chanvre</v>
      </c>
      <c r="I52" s="80" t="str">
        <f ca="1">IF('PR-tampon'!$E15="","",IF('PR-tampon'!$E15=0,"",IF(INDIRECT(NOM_FR&amp;ADDRESS('PR-tampon'!$E15,COLUMN(REFERENCEMENT_ISOLANT[[#Headers],[AVIS LIMITE AU / VALIDITE]])))=0,"",INDIRECT(NOM_FR&amp;ADDRESS('PR-tampon'!$E15,COLUMN(REFERENCEMENT_ISOLANT[[#Headers],[AVIS LIMITE AU / VALIDITE]]))))))</f>
        <v>-</v>
      </c>
      <c r="J52" s="3" t="str">
        <f ca="1">IF('PR-tampon'!$E15="","",IF('PR-tampon'!$E15=0,"",IF(INDIRECT(NOM_FR&amp;ADDRESS('PR-tampon'!$E15,COLUMN(REFERENCEMENT_ISOLANT[[#Headers],[TC/TNC
dans le domaine d''emploi visé]])))=0,"",INDIRECT(NOM_FR&amp;ADDRESS('PR-tampon'!$E15,COLUMN(REFERENCEMENT_ISOLANT[[#Headers],[TC/TNC
dans le domaine d''emploi visé]]))))))</f>
        <v>TC</v>
      </c>
      <c r="K52" s="110" t="str">
        <f ca="1">IF('PR-tampon'!$E15="","",IF('PR-tampon'!$E15=0,"",IF(INDIRECT(NOM_FR&amp;ADDRESS('PR-tampon'!$E15,COLUMN(REFERENCEMENT_ISOLANT[[#Headers],[SYNTHESE DES APPLICATIONS VISEES]])))=0,"",INDIRECT(NOM_FR&amp;ADDRESS('PR-tampon'!$E15,COLUMN(REFERENCEMENT_ISOLANT[[#Headers],[SYNTHESE DES APPLICATIONS VISEES]]))))))</f>
        <v xml:space="preserve"> - MUR EXTERIEUR : ISOLATION ENTRE MONTANTS DE MUR CONFORME AU NF DTU 31.2 AVEC PAREMENT EXTERIEUR VENTILE
 - TOITURE VENTILEE : ISOLATION DE TOITURE EN RAMPANT (CHARPENTES DU DTU 31.1 ou DTU 31.2 ou DTU 31.3)</v>
      </c>
      <c r="L52" s="82" t="str">
        <f ca="1">IF('PR-tampon'!$E15="","",IF('PR-tampon'!$E15=0,"",IF(INDIRECT(NOM_FR&amp;ADDRESS('PR-tampon'!$E15,COLUMN(REFERENCEMENT_ISOLANT[[#Headers],[CONCATENATION DES OBSERVATIONS]])))=0,"",INDIRECT(NOM_FR&amp;ADDRESS('PR-tampon'!$E15,COLUMN(REFERENCEMENT_ISOLANT[[#Headers],[CONCATENATION DES OBSERVATIONS]]))))))</f>
        <v xml:space="preserve"> - Emploi limité en R+2
 - La limite d'emploi donnée pour la classe d'hygrométrie des locaux est induite par celle donnée dans le référentiel du support.
 - La limite d'emploi donnée en locaux rafraichis est induite par celle donnée dans le référentiel du support.</v>
      </c>
      <c r="M52" s="3" t="str">
        <f ca="1">IF('PR-tampon'!$E15="","",IF('PR-tampon'!$E15=0,"",IF(INDIRECT(NOM_FR&amp;ADDRESS('PR-tampon'!$E15,COLUMN(REFERENCEMENT_ISOLANT[[#Headers],[Hygrométrie des locaux]])))=0,"",INDIRECT(NOM_FR&amp;ADDRESS('PR-tampon'!$E15,COLUMN(REFERENCEMENT_ISOLANT[[#Headers],[Hygrométrie des locaux]]))))))</f>
        <v>MOYENNE</v>
      </c>
      <c r="N52" s="3" t="str">
        <f ca="1">IF('PR-tampon'!$E15="","",IF('PR-tampon'!$E15=0,"",IF(INDIRECT(NOM_FR&amp;ADDRESS('PR-tampon'!$E15,COLUMN(REFERENCEMENT_ISOLANT[[#Headers],[classement locaux au sens 20.1 P3]])))=0,"",INDIRECT(NOM_FR&amp;ADDRESS('PR-tampon'!$E15,COLUMN(REFERENCEMENT_ISOLANT[[#Headers],[classement locaux au sens 20.1 P3]]))))))</f>
        <v>EB+ Locaux Privatifs</v>
      </c>
      <c r="O52" s="3" t="str">
        <f ca="1">IF('PR-tampon'!$E15="","",IF('PR-tampon'!$E15=0,"",IF(INDIRECT(NOM_FR&amp;ADDRESS('PR-tampon'!$E15,COLUMN(REFERENCEMENT_ISOLANT[[#Headers],[Climat max]])))=0,"",INDIRECT(NOM_FR&amp;ADDRESS('PR-tampon'!$E15,COLUMN(REFERENCEMENT_ISOLANT[[#Headers],[Climat max]]))))))</f>
        <v>MONTAGNE
(Altitude ≥ 900m &amp; En zone très froide)</v>
      </c>
      <c r="P52" s="3" t="str">
        <f ca="1">IF('PR-tampon'!$E15="","",IF('PR-tampon'!$E15=0,"",IF(INDIRECT(NOM_FR&amp;ADDRESS('PR-tampon'!$E15,COLUMN(REFERENCEMENT_ISOLANT[[#Headers],[Locaux climatisés ou raffraichis]])))=0,"",INDIRECT(NOM_FR&amp;ADDRESS('PR-tampon'!$E15,COLUMN(REFERENCEMENT_ISOLANT[[#Headers],[Locaux climatisés ou raffraichis]]))))))</f>
        <v>RAFRAICHIS</v>
      </c>
    </row>
    <row r="53" spans="1:16" ht="130.19999999999999" customHeight="1" x14ac:dyDescent="0.3">
      <c r="A53" s="3" t="e">
        <v>#VALUE!</v>
      </c>
      <c r="B53" s="86">
        <f ca="1">IF('PR-tampon'!$E16="","",IF('PR-tampon'!$E16=0,"",IF(INDIRECT(NOM_FR&amp;ADDRESS('PR-tampon'!$E16,COLUMN(REFERENCEMENT_ISOLANT[[#Headers],[DATE REFERENCEMENT]])))=0,"",INDIRECT(NOM_FR&amp;ADDRESS('PR-tampon'!$E16,COLUMN(REFERENCEMENT_ISOLANT[[#Headers],[DATE REFERENCEMENT]]))))))</f>
        <v>45085</v>
      </c>
      <c r="C53" s="86" t="str">
        <f ca="1">IF('PR-tampon'!$E16="","",IF('PR-tampon'!$E16=0,"",IF(INDIRECT(NOM_FR&amp;ADDRESS('PR-tampon'!$E16,COLUMN(REFERENCEMENT_ISOLANT[[#Headers],[TYPE DE PROCEDE]])))=0,"",INDIRECT(NOM_FR&amp;ADDRESS('PR-tampon'!$E16,COLUMN(REFERENCEMENT_ISOLANT[[#Headers],[TYPE DE PROCEDE]]))))))</f>
        <v>Botte</v>
      </c>
      <c r="D53" s="86" t="str">
        <f ca="1">IF('PR-tampon'!$E16="","",IF('PR-tampon'!$E16=0,"",IF(INDIRECT(NOM_FR&amp;ADDRESS('PR-tampon'!$E16,COLUMN(REFERENCEMENT_ISOLANT[[#Headers],[MATIERE]])))=0,"",INDIRECT(NOM_FR&amp;ADDRESS('PR-tampon'!$E16,COLUMN(REFERENCEMENT_ISOLANT[[#Headers],[MATIERE]]))))))</f>
        <v>Botte de paille</v>
      </c>
      <c r="E53" s="3" t="str">
        <f ca="1">IF('PR-tampon'!$E16="","",IF('PR-tampon'!$E16=0,"",IF(INDIRECT(NOM_FR&amp;ADDRESS('PR-tampon'!$E16,COLUMN(REFERENCEMENT_ISOLANT[[#Headers],[NOM COMMERCIAL DU PROCEDE]])))=0,"",INDIRECT(NOM_FR&amp;ADDRESS('PR-tampon'!$E16,COLUMN(REFERENCEMENT_ISOLANT[[#Headers],[NOM COMMERCIAL DU PROCEDE]]))))))</f>
        <v>Isolation en botte de paille  (hors application de l'enduit extérieur sur l'isolant)</v>
      </c>
      <c r="F53" s="3" t="str">
        <f ca="1">IF('PR-tampon'!$E16="","",IF('PR-tampon'!$E16=0,"",IF(INDIRECT(NOM_FR&amp;ADDRESS('PR-tampon'!$E16,COLUMN(REFERENCEMENT_ISOLANT[[#Headers],[FABRICANT / TITULAIRE / DISTRIBUTEUR]])))=0,"",INDIRECT(NOM_FR&amp;ADDRESS('PR-tampon'!$E16,COLUMN(REFERENCEMENT_ISOLANT[[#Headers],[FABRICANT / TITULAIRE / DISTRIBUTEUR]]))))))</f>
        <v>-</v>
      </c>
      <c r="G53" s="3" t="str">
        <f ca="1">IF('PR-tampon'!$E16="","",IF('PR-tampon'!$E16=0,"",IF(INDIRECT(NOM_FR&amp;ADDRESS('PR-tampon'!$E16,COLUMN(REFERENCEMENT_ISOLANT[[#Headers],[TYPE DE DOCUMENT DE REFERENCE]])))=0,"",INDIRECT(NOM_FR&amp;ADDRESS('PR-tampon'!$E16,COLUMN(REFERENCEMENT_ISOLANT[[#Headers],[TYPE DE DOCUMENT DE REFERENCE]]))))))</f>
        <v>Règles professionnelles</v>
      </c>
      <c r="H53" s="3" t="str">
        <f ca="1">IF('PR-tampon'!$E16="","",IF('PR-tampon'!$E16=0,"",IF(INDIRECT(NOM_FR&amp;ADDRESS('PR-tampon'!$E16,COLUMN(REFERENCEMENT_ISOLANT[[#Headers],[REF]])))=0,"",INDIRECT(NOM_FR&amp;ADDRESS('PR-tampon'!$E16,COLUMN(REFERENCEMENT_ISOLANT[[#Headers],[REF]]))))))</f>
        <v>Construction en paille, remplissage isolant et support d'enduit</v>
      </c>
      <c r="I53" s="80" t="str">
        <f ca="1">IF('PR-tampon'!$E16="","",IF('PR-tampon'!$E16=0,"",IF(INDIRECT(NOM_FR&amp;ADDRESS('PR-tampon'!$E16,COLUMN(REFERENCEMENT_ISOLANT[[#Headers],[AVIS LIMITE AU / VALIDITE]])))=0,"",INDIRECT(NOM_FR&amp;ADDRESS('PR-tampon'!$E16,COLUMN(REFERENCEMENT_ISOLANT[[#Headers],[AVIS LIMITE AU / VALIDITE]]))))))</f>
        <v>-</v>
      </c>
      <c r="J53" s="3" t="str">
        <f ca="1">IF('PR-tampon'!$E16="","",IF('PR-tampon'!$E16=0,"",IF(INDIRECT(NOM_FR&amp;ADDRESS('PR-tampon'!$E16,COLUMN(REFERENCEMENT_ISOLANT[[#Headers],[TC/TNC
dans le domaine d''emploi visé]])))=0,"",INDIRECT(NOM_FR&amp;ADDRESS('PR-tampon'!$E16,COLUMN(REFERENCEMENT_ISOLANT[[#Headers],[TC/TNC
dans le domaine d''emploi visé]]))))))</f>
        <v>TC</v>
      </c>
      <c r="K53" s="110" t="str">
        <f ca="1">IF('PR-tampon'!$E16="","",IF('PR-tampon'!$E16=0,"",IF(INDIRECT(NOM_FR&amp;ADDRESS('PR-tampon'!$E16,COLUMN(REFERENCEMENT_ISOLANT[[#Headers],[SYNTHESE DES APPLICATIONS VISEES]])))=0,"",INDIRECT(NOM_FR&amp;ADDRESS('PR-tampon'!$E16,COLUMN(REFERENCEMENT_ISOLANT[[#Headers],[SYNTHESE DES APPLICATIONS VISEES]]))))))</f>
        <v xml:space="preserve"> - MUR EXTERIEUR : ISOLATION ENTRE MONTANTS DE MUR CONFORME AU NF DTU 31.2 AVEC PAREMENT EXTERIEUR VENTILE
 - TOITURE VENTILEE : ISOLATION DE TOITURE EN RAMPANT (CHARPENTES DU DTU 31.1 ou DTU 31.2 ou DTU 31.3)</v>
      </c>
      <c r="L53" s="82" t="str">
        <f ca="1">IF('PR-tampon'!$E16="","",IF('PR-tampon'!$E16=0,"",IF(INDIRECT(NOM_FR&amp;ADDRESS('PR-tampon'!$E16,COLUMN(REFERENCEMENT_ISOLANT[[#Headers],[CONCATENATION DES OBSERVATIONS]])))=0,"",INDIRECT(NOM_FR&amp;ADDRESS('PR-tampon'!$E16,COLUMN(REFERENCEMENT_ISOLANT[[#Headers],[CONCATENATION DES OBSERVATIONS]]))))))</f>
        <v xml:space="preserve"> - Emploi limité à des bâtiments dont la hauteur du plancher bas du dernier niveau est inférieure ou égale à 8m.
 - La limite d'emploi donnée en locaux rafraichis est induite par celle donnée dans le référentiel du support.</v>
      </c>
      <c r="M53" s="3" t="str">
        <f ca="1">IF('PR-tampon'!$E16="","",IF('PR-tampon'!$E16=0,"",IF(INDIRECT(NOM_FR&amp;ADDRESS('PR-tampon'!$E16,COLUMN(REFERENCEMENT_ISOLANT[[#Headers],[Hygrométrie des locaux]])))=0,"",INDIRECT(NOM_FR&amp;ADDRESS('PR-tampon'!$E16,COLUMN(REFERENCEMENT_ISOLANT[[#Headers],[Hygrométrie des locaux]]))))))</f>
        <v>MOYENNE</v>
      </c>
      <c r="N53" s="3" t="str">
        <f ca="1">IF('PR-tampon'!$E16="","",IF('PR-tampon'!$E16=0,"",IF(INDIRECT(NOM_FR&amp;ADDRESS('PR-tampon'!$E16,COLUMN(REFERENCEMENT_ISOLANT[[#Headers],[classement locaux au sens 20.1 P3]])))=0,"",INDIRECT(NOM_FR&amp;ADDRESS('PR-tampon'!$E16,COLUMN(REFERENCEMENT_ISOLANT[[#Headers],[classement locaux au sens 20.1 P3]]))))))</f>
        <v>EB+ Locaux Privatifs</v>
      </c>
      <c r="O53" s="3" t="str">
        <f ca="1">IF('PR-tampon'!$E16="","",IF('PR-tampon'!$E16=0,"",IF(INDIRECT(NOM_FR&amp;ADDRESS('PR-tampon'!$E16,COLUMN(REFERENCEMENT_ISOLANT[[#Headers],[Climat max]])))=0,"",INDIRECT(NOM_FR&amp;ADDRESS('PR-tampon'!$E16,COLUMN(REFERENCEMENT_ISOLANT[[#Headers],[Climat max]]))))))</f>
        <v>MONTAGNE
(Altitude ≥ 900m &amp; En zone très froide)</v>
      </c>
      <c r="P53" s="3" t="str">
        <f ca="1">IF('PR-tampon'!$E16="","",IF('PR-tampon'!$E16=0,"",IF(INDIRECT(NOM_FR&amp;ADDRESS('PR-tampon'!$E16,COLUMN(REFERENCEMENT_ISOLANT[[#Headers],[Locaux climatisés ou raffraichis]])))=0,"",INDIRECT(NOM_FR&amp;ADDRESS('PR-tampon'!$E16,COLUMN(REFERENCEMENT_ISOLANT[[#Headers],[Locaux climatisés ou raffraichis]]))))))</f>
        <v>RAFRAICHIS</v>
      </c>
    </row>
    <row r="54" spans="1:16" ht="130.19999999999999" customHeight="1" x14ac:dyDescent="0.3">
      <c r="A54" s="3" t="e">
        <v>#VALUE!</v>
      </c>
      <c r="B54" s="86">
        <f ca="1">IF('PR-tampon'!$E17="","",IF('PR-tampon'!$E17=0,"",IF(INDIRECT(NOM_FR&amp;ADDRESS('PR-tampon'!$E17,COLUMN(REFERENCEMENT_ISOLANT[[#Headers],[DATE REFERENCEMENT]])))=0,"",INDIRECT(NOM_FR&amp;ADDRESS('PR-tampon'!$E17,COLUMN(REFERENCEMENT_ISOLANT[[#Headers],[DATE REFERENCEMENT]]))))))</f>
        <v>45442</v>
      </c>
      <c r="C54" s="86" t="str">
        <f ca="1">IF('PR-tampon'!$E17="","",IF('PR-tampon'!$E17=0,"",IF(INDIRECT(NOM_FR&amp;ADDRESS('PR-tampon'!$E17,COLUMN(REFERENCEMENT_ISOLANT[[#Headers],[TYPE DE PROCEDE]])))=0,"",INDIRECT(NOM_FR&amp;ADDRESS('PR-tampon'!$E17,COLUMN(REFERENCEMENT_ISOLANT[[#Headers],[TYPE DE PROCEDE]]))))))</f>
        <v>Panneaux ou rouleaux</v>
      </c>
      <c r="D54" s="86" t="str">
        <f ca="1">IF('PR-tampon'!$E17="","",IF('PR-tampon'!$E17=0,"",IF(INDIRECT(NOM_FR&amp;ADDRESS('PR-tampon'!$E17,COLUMN(REFERENCEMENT_ISOLANT[[#Headers],[MATIERE]])))=0,"",INDIRECT(NOM_FR&amp;ADDRESS('PR-tampon'!$E17,COLUMN(REFERENCEMENT_ISOLANT[[#Headers],[MATIERE]]))))))</f>
        <v>fibres d'herbe et de jute</v>
      </c>
      <c r="E54" s="3" t="str">
        <f ca="1">IF('PR-tampon'!$E17="","",IF('PR-tampon'!$E17=0,"",IF(INDIRECT(NOM_FR&amp;ADDRESS('PR-tampon'!$E17,COLUMN(REFERENCEMENT_ISOLANT[[#Headers],[NOM COMMERCIAL DU PROCEDE]])))=0,"",INDIRECT(NOM_FR&amp;ADDRESS('PR-tampon'!$E17,COLUMN(REFERENCEMENT_ISOLANT[[#Headers],[NOM COMMERCIAL DU PROCEDE]]))))))</f>
        <v>GRAMITHERM application comble</v>
      </c>
      <c r="F54" s="3" t="str">
        <f ca="1">IF('PR-tampon'!$E17="","",IF('PR-tampon'!$E17=0,"",IF(INDIRECT(NOM_FR&amp;ADDRESS('PR-tampon'!$E17,COLUMN(REFERENCEMENT_ISOLANT[[#Headers],[FABRICANT / TITULAIRE / DISTRIBUTEUR]])))=0,"",INDIRECT(NOM_FR&amp;ADDRESS('PR-tampon'!$E17,COLUMN(REFERENCEMENT_ISOLANT[[#Headers],[FABRICANT / TITULAIRE / DISTRIBUTEUR]]))))))</f>
        <v>GRAMITHERM EUROPE SA</v>
      </c>
      <c r="G54" s="3" t="str">
        <f ca="1">IF('PR-tampon'!$E17="","",IF('PR-tampon'!$E17=0,"",IF(INDIRECT(NOM_FR&amp;ADDRESS('PR-tampon'!$E17,COLUMN(REFERENCEMENT_ISOLANT[[#Headers],[TYPE DE DOCUMENT DE REFERENCE]])))=0,"",INDIRECT(NOM_FR&amp;ADDRESS('PR-tampon'!$E17,COLUMN(REFERENCEMENT_ISOLANT[[#Headers],[TYPE DE DOCUMENT DE REFERENCE]]))))))</f>
        <v>Document d'Application Technique (DTA)</v>
      </c>
      <c r="H54" s="3" t="str">
        <f ca="1">IF('PR-tampon'!$E17="","",IF('PR-tampon'!$E17=0,"",IF(INDIRECT(NOM_FR&amp;ADDRESS('PR-tampon'!$E17,COLUMN(REFERENCEMENT_ISOLANT[[#Headers],[REF]])))=0,"",INDIRECT(NOM_FR&amp;ADDRESS('PR-tampon'!$E17,COLUMN(REFERENCEMENT_ISOLANT[[#Headers],[REF]]))))))</f>
        <v>20/22-510_V1</v>
      </c>
      <c r="I54" s="80">
        <f ca="1">IF('PR-tampon'!$E17="","",IF('PR-tampon'!$E17=0,"",IF(INDIRECT(NOM_FR&amp;ADDRESS('PR-tampon'!$E17,COLUMN(REFERENCEMENT_ISOLANT[[#Headers],[AVIS LIMITE AU / VALIDITE]])))=0,"",INDIRECT(NOM_FR&amp;ADDRESS('PR-tampon'!$E17,COLUMN(REFERENCEMENT_ISOLANT[[#Headers],[AVIS LIMITE AU / VALIDITE]]))))))</f>
        <v>46477</v>
      </c>
      <c r="J54" s="3" t="str">
        <f ca="1">IF('PR-tampon'!$E17="","",IF('PR-tampon'!$E17=0,"",IF(INDIRECT(NOM_FR&amp;ADDRESS('PR-tampon'!$E17,COLUMN(REFERENCEMENT_ISOLANT[[#Headers],[TC/TNC
dans le domaine d''emploi visé]])))=0,"",INDIRECT(NOM_FR&amp;ADDRESS('PR-tampon'!$E17,COLUMN(REFERENCEMENT_ISOLANT[[#Headers],[TC/TNC
dans le domaine d''emploi visé]]))))))</f>
        <v>TNC
(N'est pas sur liste verte de la C2p à date de référencement / EVALUATION RECENTE)</v>
      </c>
      <c r="K54" s="110" t="str">
        <f ca="1">IF('PR-tampon'!$E17="","",IF('PR-tampon'!$E17=0,"",IF(INDIRECT(NOM_FR&amp;ADDRESS('PR-tampon'!$E17,COLUMN(REFERENCEMENT_ISOLANT[[#Headers],[SYNTHESE DES APPLICATIONS VISEES]])))=0,"",INDIRECT(NOM_FR&amp;ADDRESS('PR-tampon'!$E17,COLUMN(REFERENCEMENT_ISOLANT[[#Headers],[SYNTHESE DES APPLICATIONS VISEES]]))))))</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L54" s="82" t="str">
        <f ca="1">IF('PR-tampon'!$E17="","",IF('PR-tampon'!$E17=0,"",IF(INDIRECT(NOM_FR&amp;ADDRESS('PR-tampon'!$E17,COLUMN(REFERENCEMENT_ISOLANT[[#Headers],[CONCATENATION DES OBSERVATIONS]])))=0,"",INDIRECT(NOM_FR&amp;ADDRESS('PR-tampon'!$E17,COLUMN(REFERENCEMENT_ISOLANT[[#Headers],[CONCATENATION DES OBSERVATIONS]]))))))</f>
        <v xml:space="preserve"> - Les bâtiments de process industriel, agricoles, agroalimentaires, frigorifiques et à ossature porteuse métallique ne sont pas visés
 - Pour un emploi en plancher intermédiaire, seuls les planchers intermédiaires entre deux locaux chauffés simultanément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54" s="3" t="str">
        <f ca="1">IF('PR-tampon'!$E17="","",IF('PR-tampon'!$E17=0,"",IF(INDIRECT(NOM_FR&amp;ADDRESS('PR-tampon'!$E17,COLUMN(REFERENCEMENT_ISOLANT[[#Headers],[Hygrométrie des locaux]])))=0,"",INDIRECT(NOM_FR&amp;ADDRESS('PR-tampon'!$E17,COLUMN(REFERENCEMENT_ISOLANT[[#Headers],[Hygrométrie des locaux]]))))))</f>
        <v>MOYENNE</v>
      </c>
      <c r="N54" s="3" t="str">
        <f ca="1">IF('PR-tampon'!$E17="","",IF('PR-tampon'!$E17=0,"",IF(INDIRECT(NOM_FR&amp;ADDRESS('PR-tampon'!$E17,COLUMN(REFERENCEMENT_ISOLANT[[#Headers],[classement locaux au sens 20.1 P3]])))=0,"",INDIRECT(NOM_FR&amp;ADDRESS('PR-tampon'!$E17,COLUMN(REFERENCEMENT_ISOLANT[[#Headers],[classement locaux au sens 20.1 P3]]))))))</f>
        <v>EB+ Locaux Privatifs</v>
      </c>
      <c r="O54" s="3" t="str">
        <f ca="1">IF('PR-tampon'!$E17="","",IF('PR-tampon'!$E17=0,"",IF(INDIRECT(NOM_FR&amp;ADDRESS('PR-tampon'!$E17,COLUMN(REFERENCEMENT_ISOLANT[[#Headers],[Climat max]])))=0,"",INDIRECT(NOM_FR&amp;ADDRESS('PR-tampon'!$E17,COLUMN(REFERENCEMENT_ISOLANT[[#Headers],[Climat max]]))))))</f>
        <v>MONTAGNE
(Altitude ≥ 900m &amp; En zone très froide)</v>
      </c>
      <c r="P54" s="3" t="str">
        <f ca="1">IF('PR-tampon'!$E17="","",IF('PR-tampon'!$E17=0,"",IF(INDIRECT(NOM_FR&amp;ADDRESS('PR-tampon'!$E17,COLUMN(REFERENCEMENT_ISOLANT[[#Headers],[Locaux climatisés ou raffraichis]])))=0,"",INDIRECT(NOM_FR&amp;ADDRESS('PR-tampon'!$E17,COLUMN(REFERENCEMENT_ISOLANT[[#Headers],[Locaux climatisés ou raffraichis]]))))))</f>
        <v>RAFRAICHIS</v>
      </c>
    </row>
    <row r="55" spans="1:16" ht="130.19999999999999" customHeight="1" x14ac:dyDescent="0.3">
      <c r="A55" s="3" t="e">
        <v>#VALUE!</v>
      </c>
      <c r="B55" s="86">
        <f ca="1">IF('PR-tampon'!$E18="","",IF('PR-tampon'!$E18=0,"",IF(INDIRECT(NOM_FR&amp;ADDRESS('PR-tampon'!$E18,COLUMN(REFERENCEMENT_ISOLANT[[#Headers],[DATE REFERENCEMENT]])))=0,"",INDIRECT(NOM_FR&amp;ADDRESS('PR-tampon'!$E18,COLUMN(REFERENCEMENT_ISOLANT[[#Headers],[DATE REFERENCEMENT]]))))))</f>
        <v>45442</v>
      </c>
      <c r="C55" s="86" t="str">
        <f ca="1">IF('PR-tampon'!$E18="","",IF('PR-tampon'!$E18=0,"",IF(INDIRECT(NOM_FR&amp;ADDRESS('PR-tampon'!$E18,COLUMN(REFERENCEMENT_ISOLANT[[#Headers],[TYPE DE PROCEDE]])))=0,"",INDIRECT(NOM_FR&amp;ADDRESS('PR-tampon'!$E18,COLUMN(REFERENCEMENT_ISOLANT[[#Headers],[TYPE DE PROCEDE]]))))))</f>
        <v>Panneaux ou rouleaux</v>
      </c>
      <c r="D55" s="86" t="str">
        <f ca="1">IF('PR-tampon'!$E18="","",IF('PR-tampon'!$E18=0,"",IF(INDIRECT(NOM_FR&amp;ADDRESS('PR-tampon'!$E18,COLUMN(REFERENCEMENT_ISOLANT[[#Headers],[MATIERE]])))=0,"",INDIRECT(NOM_FR&amp;ADDRESS('PR-tampon'!$E18,COLUMN(REFERENCEMENT_ISOLANT[[#Headers],[MATIERE]]))))))</f>
        <v>fibres d'herbe et de jute</v>
      </c>
      <c r="E55" s="3" t="str">
        <f ca="1">IF('PR-tampon'!$E18="","",IF('PR-tampon'!$E18=0,"",IF(INDIRECT(NOM_FR&amp;ADDRESS('PR-tampon'!$E18,COLUMN(REFERENCEMENT_ISOLANT[[#Headers],[NOM COMMERCIAL DU PROCEDE]])))=0,"",INDIRECT(NOM_FR&amp;ADDRESS('PR-tampon'!$E18,COLUMN(REFERENCEMENT_ISOLANT[[#Headers],[NOM COMMERCIAL DU PROCEDE]]))))))</f>
        <v>GRAMITHERM application MUR</v>
      </c>
      <c r="F55" s="3" t="str">
        <f ca="1">IF('PR-tampon'!$E18="","",IF('PR-tampon'!$E18=0,"",IF(INDIRECT(NOM_FR&amp;ADDRESS('PR-tampon'!$E18,COLUMN(REFERENCEMENT_ISOLANT[[#Headers],[FABRICANT / TITULAIRE / DISTRIBUTEUR]])))=0,"",INDIRECT(NOM_FR&amp;ADDRESS('PR-tampon'!$E18,COLUMN(REFERENCEMENT_ISOLANT[[#Headers],[FABRICANT / TITULAIRE / DISTRIBUTEUR]]))))))</f>
        <v>GRAMITHERM EUROPE SA</v>
      </c>
      <c r="G55" s="3" t="str">
        <f ca="1">IF('PR-tampon'!$E18="","",IF('PR-tampon'!$E18=0,"",IF(INDIRECT(NOM_FR&amp;ADDRESS('PR-tampon'!$E18,COLUMN(REFERENCEMENT_ISOLANT[[#Headers],[TYPE DE DOCUMENT DE REFERENCE]])))=0,"",INDIRECT(NOM_FR&amp;ADDRESS('PR-tampon'!$E18,COLUMN(REFERENCEMENT_ISOLANT[[#Headers],[TYPE DE DOCUMENT DE REFERENCE]]))))))</f>
        <v>Document d'Application Technique (DTA)</v>
      </c>
      <c r="H55" s="3" t="str">
        <f ca="1">IF('PR-tampon'!$E18="","",IF('PR-tampon'!$E18=0,"",IF(INDIRECT(NOM_FR&amp;ADDRESS('PR-tampon'!$E18,COLUMN(REFERENCEMENT_ISOLANT[[#Headers],[REF]])))=0,"",INDIRECT(NOM_FR&amp;ADDRESS('PR-tampon'!$E18,COLUMN(REFERENCEMENT_ISOLANT[[#Headers],[REF]]))))))</f>
        <v>20/22-508_V1</v>
      </c>
      <c r="I55" s="80">
        <f ca="1">IF('PR-tampon'!$E18="","",IF('PR-tampon'!$E18=0,"",IF(INDIRECT(NOM_FR&amp;ADDRESS('PR-tampon'!$E18,COLUMN(REFERENCEMENT_ISOLANT[[#Headers],[AVIS LIMITE AU / VALIDITE]])))=0,"",INDIRECT(NOM_FR&amp;ADDRESS('PR-tampon'!$E18,COLUMN(REFERENCEMENT_ISOLANT[[#Headers],[AVIS LIMITE AU / VALIDITE]]))))))</f>
        <v>46477</v>
      </c>
      <c r="J55" s="3" t="str">
        <f ca="1">IF('PR-tampon'!$E18="","",IF('PR-tampon'!$E18=0,"",IF(INDIRECT(NOM_FR&amp;ADDRESS('PR-tampon'!$E18,COLUMN(REFERENCEMENT_ISOLANT[[#Headers],[TC/TNC
dans le domaine d''emploi visé]])))=0,"",INDIRECT(NOM_FR&amp;ADDRESS('PR-tampon'!$E18,COLUMN(REFERENCEMENT_ISOLANT[[#Headers],[TC/TNC
dans le domaine d''emploi visé]]))))))</f>
        <v>TNC
(N'est pas sur liste verte de la C2p à date de référencement / EVALUATION RECENTE)</v>
      </c>
      <c r="K55" s="110" t="str">
        <f ca="1">IF('PR-tampon'!$E18="","",IF('PR-tampon'!$E18=0,"",IF(INDIRECT(NOM_FR&amp;ADDRESS('PR-tampon'!$E18,COLUMN(REFERENCEMENT_ISOLANT[[#Headers],[SYNTHESE DES APPLICATIONS VISEES]])))=0,"",INDIRECT(NOM_FR&amp;ADDRESS('PR-tampon'!$E18,COLUMN(REFERENCEMENT_ISOLANT[[#Headers],[SYNTHESE DES APPLICATIONS VISEES]]))))))</f>
        <v xml:space="preserve"> - MUR EXTERIEUR : ISOLATION ENTRE MONTANTS DE MUR CONFORME AU NF DTU 31.2 AVEC PAREMENT EXTERIEUR VENTILE
 - CONTRE-CLOISON : ISOLATION DE CONTRE-CLOISON CONFORME AU NF DTU 25.41 DANS UNE STRUCTURE BOIS</v>
      </c>
      <c r="L55" s="82" t="str">
        <f ca="1">IF('PR-tampon'!$E18="","",IF('PR-tampon'!$E18=0,"",IF(INDIRECT(NOM_FR&amp;ADDRESS('PR-tampon'!$E18,COLUMN(REFERENCEMENT_ISOLANT[[#Headers],[CONCATENATION DES OBSERVATIONS]])))=0,"",INDIRECT(NOM_FR&amp;ADDRESS('PR-tampon'!$E18,COLUMN(REFERENCEMENT_ISOLANT[[#Headers],[CONCATENATION DES OBSERVATIONS]]))))))</f>
        <v xml:space="preserve"> - Les bâtiments de process industriel, agricoles, agroalimentaires, frigorifiques et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v>
      </c>
      <c r="M55" s="3" t="str">
        <f ca="1">IF('PR-tampon'!$E18="","",IF('PR-tampon'!$E18=0,"",IF(INDIRECT(NOM_FR&amp;ADDRESS('PR-tampon'!$E18,COLUMN(REFERENCEMENT_ISOLANT[[#Headers],[Hygrométrie des locaux]])))=0,"",INDIRECT(NOM_FR&amp;ADDRESS('PR-tampon'!$E18,COLUMN(REFERENCEMENT_ISOLANT[[#Headers],[Hygrométrie des locaux]]))))))</f>
        <v>MOYENNE</v>
      </c>
      <c r="N55" s="3" t="str">
        <f ca="1">IF('PR-tampon'!$E18="","",IF('PR-tampon'!$E18=0,"",IF(INDIRECT(NOM_FR&amp;ADDRESS('PR-tampon'!$E18,COLUMN(REFERENCEMENT_ISOLANT[[#Headers],[classement locaux au sens 20.1 P3]])))=0,"",INDIRECT(NOM_FR&amp;ADDRESS('PR-tampon'!$E18,COLUMN(REFERENCEMENT_ISOLANT[[#Headers],[classement locaux au sens 20.1 P3]]))))))</f>
        <v>EB+ Locaux Privatifs</v>
      </c>
      <c r="O55" s="3" t="str">
        <f ca="1">IF('PR-tampon'!$E18="","",IF('PR-tampon'!$E18=0,"",IF(INDIRECT(NOM_FR&amp;ADDRESS('PR-tampon'!$E18,COLUMN(REFERENCEMENT_ISOLANT[[#Headers],[Climat max]])))=0,"",INDIRECT(NOM_FR&amp;ADDRESS('PR-tampon'!$E18,COLUMN(REFERENCEMENT_ISOLANT[[#Headers],[Climat max]]))))))</f>
        <v>MONTAGNE
(Altitude ≥ 900m &amp; En zone très froide)</v>
      </c>
      <c r="P55" s="3" t="str">
        <f ca="1">IF('PR-tampon'!$E18="","",IF('PR-tampon'!$E18=0,"",IF(INDIRECT(NOM_FR&amp;ADDRESS('PR-tampon'!$E18,COLUMN(REFERENCEMENT_ISOLANT[[#Headers],[Locaux climatisés ou raffraichis]])))=0,"",INDIRECT(NOM_FR&amp;ADDRESS('PR-tampon'!$E18,COLUMN(REFERENCEMENT_ISOLANT[[#Headers],[Locaux climatisés ou raffraichis]]))))))</f>
        <v>RAFRAICHIS</v>
      </c>
    </row>
    <row r="56" spans="1:16" ht="130.19999999999999" customHeight="1" x14ac:dyDescent="0.3">
      <c r="A56" s="3" t="e">
        <v>#VALUE!</v>
      </c>
      <c r="B56" s="86">
        <f ca="1">IF('PR-tampon'!$E19="","",IF('PR-tampon'!$E19=0,"",IF(INDIRECT(NOM_FR&amp;ADDRESS('PR-tampon'!$E19,COLUMN(REFERENCEMENT_ISOLANT[[#Headers],[DATE REFERENCEMENT]])))=0,"",INDIRECT(NOM_FR&amp;ADDRESS('PR-tampon'!$E19,COLUMN(REFERENCEMENT_ISOLANT[[#Headers],[DATE REFERENCEMENT]]))))))</f>
        <v>45379</v>
      </c>
      <c r="C56" s="86" t="str">
        <f ca="1">IF('PR-tampon'!$E19="","",IF('PR-tampon'!$E19=0,"",IF(INDIRECT(NOM_FR&amp;ADDRESS('PR-tampon'!$E19,COLUMN(REFERENCEMENT_ISOLANT[[#Headers],[TYPE DE PROCEDE]])))=0,"",INDIRECT(NOM_FR&amp;ADDRESS('PR-tampon'!$E19,COLUMN(REFERENCEMENT_ISOLANT[[#Headers],[TYPE DE PROCEDE]]))))))</f>
        <v>Panneaux ou rouleaux</v>
      </c>
      <c r="D56" s="86" t="str">
        <f ca="1">IF('PR-tampon'!$E19="","",IF('PR-tampon'!$E19=0,"",IF(INDIRECT(NOM_FR&amp;ADDRESS('PR-tampon'!$E19,COLUMN(REFERENCEMENT_ISOLANT[[#Headers],[MATIERE]])))=0,"",INDIRECT(NOM_FR&amp;ADDRESS('PR-tampon'!$E19,COLUMN(REFERENCEMENT_ISOLANT[[#Headers],[MATIERE]]))))))</f>
        <v>Ouate de cellulose et textiles recyclés</v>
      </c>
      <c r="E56" s="3" t="str">
        <f ca="1">IF('PR-tampon'!$E19="","",IF('PR-tampon'!$E19=0,"",IF(INDIRECT(NOM_FR&amp;ADDRESS('PR-tampon'!$E19,COLUMN(REFERENCEMENT_ISOLANT[[#Headers],[NOM COMMERCIAL DU PROCEDE]])))=0,"",INDIRECT(NOM_FR&amp;ADDRESS('PR-tampon'!$E19,COLUMN(REFERENCEMENT_ISOLANT[[#Headers],[NOM COMMERCIAL DU PROCEDE]]))))))</f>
        <v>Pavacell - Application en mur</v>
      </c>
      <c r="F56" s="3" t="str">
        <f ca="1">IF('PR-tampon'!$E19="","",IF('PR-tampon'!$E19=0,"",IF(INDIRECT(NOM_FR&amp;ADDRESS('PR-tampon'!$E19,COLUMN(REFERENCEMENT_ISOLANT[[#Headers],[FABRICANT / TITULAIRE / DISTRIBUTEUR]])))=0,"",INDIRECT(NOM_FR&amp;ADDRESS('PR-tampon'!$E19,COLUMN(REFERENCEMENT_ISOLANT[[#Headers],[FABRICANT / TITULAIRE / DISTRIBUTEUR]]))))))</f>
        <v>SOPREMA SAS 
(FR)</v>
      </c>
      <c r="G56" s="3" t="str">
        <f ca="1">IF('PR-tampon'!$E19="","",IF('PR-tampon'!$E19=0,"",IF(INDIRECT(NOM_FR&amp;ADDRESS('PR-tampon'!$E19,COLUMN(REFERENCEMENT_ISOLANT[[#Headers],[TYPE DE DOCUMENT DE REFERENCE]])))=0,"",INDIRECT(NOM_FR&amp;ADDRESS('PR-tampon'!$E19,COLUMN(REFERENCEMENT_ISOLANT[[#Headers],[TYPE DE DOCUMENT DE REFERENCE]]))))))</f>
        <v>Avis technique</v>
      </c>
      <c r="H56" s="3" t="str">
        <f ca="1">IF('PR-tampon'!$E19="","",IF('PR-tampon'!$E19=0,"",IF(INDIRECT(NOM_FR&amp;ADDRESS('PR-tampon'!$E19,COLUMN(REFERENCEMENT_ISOLANT[[#Headers],[REF]])))=0,"",INDIRECT(NOM_FR&amp;ADDRESS('PR-tampon'!$E19,COLUMN(REFERENCEMENT_ISOLANT[[#Headers],[REF]]))))))</f>
        <v>20/23-514_V1</v>
      </c>
      <c r="I56" s="80">
        <f ca="1">IF('PR-tampon'!$E19="","",IF('PR-tampon'!$E19=0,"",IF(INDIRECT(NOM_FR&amp;ADDRESS('PR-tampon'!$E19,COLUMN(REFERENCEMENT_ISOLANT[[#Headers],[AVIS LIMITE AU / VALIDITE]])))=0,"",INDIRECT(NOM_FR&amp;ADDRESS('PR-tampon'!$E19,COLUMN(REFERENCEMENT_ISOLANT[[#Headers],[AVIS LIMITE AU / VALIDITE]]))))))</f>
        <v>45961</v>
      </c>
      <c r="J56" s="3" t="str">
        <f ca="1">IF('PR-tampon'!$E19="","",IF('PR-tampon'!$E19=0,"",IF(INDIRECT(NOM_FR&amp;ADDRESS('PR-tampon'!$E19,COLUMN(REFERENCEMENT_ISOLANT[[#Headers],[TC/TNC
dans le domaine d''emploi visé]])))=0,"",INDIRECT(NOM_FR&amp;ADDRESS('PR-tampon'!$E19,COLUMN(REFERENCEMENT_ISOLANT[[#Headers],[TC/TNC
dans le domaine d''emploi visé]]))))))</f>
        <v>TNC
(N'est pas sur liste verte de la C2p à date de référencement / EVALUATION RECENTE)</v>
      </c>
      <c r="K56" s="110" t="str">
        <f ca="1">IF('PR-tampon'!$E19="","",IF('PR-tampon'!$E19=0,"",IF(INDIRECT(NOM_FR&amp;ADDRESS('PR-tampon'!$E19,COLUMN(REFERENCEMENT_ISOLANT[[#Headers],[SYNTHESE DES APPLICATIONS VISEES]])))=0,"",INDIRECT(NOM_FR&amp;ADDRESS('PR-tampon'!$E19,COLUMN(REFERENCEMENT_ISOLANT[[#Headers],[SYNTHESE DES APPLICATIONS VISEES]]))))))</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L56" s="82" t="str">
        <f ca="1">IF('PR-tampon'!$E19="","",IF('PR-tampon'!$E19=0,"",IF(INDIRECT(NOM_FR&amp;ADDRESS('PR-tampon'!$E19,COLUMN(REFERENCEMENT_ISOLANT[[#Headers],[CONCATENATION DES OBSERVATIONS]])))=0,"",INDIRECT(NOM_FR&amp;ADDRESS('PR-tampon'!$E19,COLUMN(REFERENCEMENT_ISOLANT[[#Headers],[CONCATENATION DES OBSERVATIONS]]))))))</f>
        <v xml:space="preserve"> - Le procédé PAVACELL inclue 2 isolants, « PAVACELL P » et « PAVACELL dB ».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v>
      </c>
      <c r="M56" s="3" t="str">
        <f ca="1">IF('PR-tampon'!$E19="","",IF('PR-tampon'!$E19=0,"",IF(INDIRECT(NOM_FR&amp;ADDRESS('PR-tampon'!$E19,COLUMN(REFERENCEMENT_ISOLANT[[#Headers],[Hygrométrie des locaux]])))=0,"",INDIRECT(NOM_FR&amp;ADDRESS('PR-tampon'!$E19,COLUMN(REFERENCEMENT_ISOLANT[[#Headers],[Hygrométrie des locaux]]))))))</f>
        <v>MOYENNE</v>
      </c>
      <c r="N56" s="3" t="str">
        <f ca="1">IF('PR-tampon'!$E19="","",IF('PR-tampon'!$E19=0,"",IF(INDIRECT(NOM_FR&amp;ADDRESS('PR-tampon'!$E19,COLUMN(REFERENCEMENT_ISOLANT[[#Headers],[classement locaux au sens 20.1 P3]])))=0,"",INDIRECT(NOM_FR&amp;ADDRESS('PR-tampon'!$E19,COLUMN(REFERENCEMENT_ISOLANT[[#Headers],[classement locaux au sens 20.1 P3]]))))))</f>
        <v>EB+ Locaux Privatifs</v>
      </c>
      <c r="O56" s="3" t="str">
        <f ca="1">IF('PR-tampon'!$E19="","",IF('PR-tampon'!$E19=0,"",IF(INDIRECT(NOM_FR&amp;ADDRESS('PR-tampon'!$E19,COLUMN(REFERENCEMENT_ISOLANT[[#Headers],[Climat max]])))=0,"",INDIRECT(NOM_FR&amp;ADDRESS('PR-tampon'!$E19,COLUMN(REFERENCEMENT_ISOLANT[[#Headers],[Climat max]]))))))</f>
        <v>MONTAGNE
(Altitude ≥ 900m &amp; En zone très froide)</v>
      </c>
      <c r="P56" s="3" t="str">
        <f ca="1">IF('PR-tampon'!$E19="","",IF('PR-tampon'!$E19=0,"",IF(INDIRECT(NOM_FR&amp;ADDRESS('PR-tampon'!$E19,COLUMN(REFERENCEMENT_ISOLANT[[#Headers],[Locaux climatisés ou raffraichis]])))=0,"",INDIRECT(NOM_FR&amp;ADDRESS('PR-tampon'!$E19,COLUMN(REFERENCEMENT_ISOLANT[[#Headers],[Locaux climatisés ou raffraichis]]))))))</f>
        <v>RAFRAICHIS</v>
      </c>
    </row>
    <row r="57" spans="1:16" ht="130.19999999999999" customHeight="1" x14ac:dyDescent="0.3">
      <c r="A57" s="3" t="e">
        <v>#VALUE!</v>
      </c>
      <c r="B57" s="86">
        <f ca="1">IF('PR-tampon'!$E20="","",IF('PR-tampon'!$E20=0,"",IF(INDIRECT(NOM_FR&amp;ADDRESS('PR-tampon'!$E20,COLUMN(REFERENCEMENT_ISOLANT[[#Headers],[DATE REFERENCEMENT]])))=0,"",INDIRECT(NOM_FR&amp;ADDRESS('PR-tampon'!$E20,COLUMN(REFERENCEMENT_ISOLANT[[#Headers],[DATE REFERENCEMENT]]))))))</f>
        <v>45379</v>
      </c>
      <c r="C57" s="86" t="str">
        <f ca="1">IF('PR-tampon'!$E20="","",IF('PR-tampon'!$E20=0,"",IF(INDIRECT(NOM_FR&amp;ADDRESS('PR-tampon'!$E20,COLUMN(REFERENCEMENT_ISOLANT[[#Headers],[TYPE DE PROCEDE]])))=0,"",INDIRECT(NOM_FR&amp;ADDRESS('PR-tampon'!$E20,COLUMN(REFERENCEMENT_ISOLANT[[#Headers],[TYPE DE PROCEDE]]))))))</f>
        <v>Panneaux ou rouleaux</v>
      </c>
      <c r="D57" s="86" t="str">
        <f ca="1">IF('PR-tampon'!$E20="","",IF('PR-tampon'!$E20=0,"",IF(INDIRECT(NOM_FR&amp;ADDRESS('PR-tampon'!$E20,COLUMN(REFERENCEMENT_ISOLANT[[#Headers],[MATIERE]])))=0,"",INDIRECT(NOM_FR&amp;ADDRESS('PR-tampon'!$E20,COLUMN(REFERENCEMENT_ISOLANT[[#Headers],[MATIERE]]))))))</f>
        <v>Coton Chanvre Lin Jute</v>
      </c>
      <c r="E57" s="3" t="str">
        <f ca="1">IF('PR-tampon'!$E20="","",IF('PR-tampon'!$E20=0,"",IF(INDIRECT(NOM_FR&amp;ADDRESS('PR-tampon'!$E20,COLUMN(REFERENCEMENT_ISOLANT[[#Headers],[NOM COMMERCIAL DU PROCEDE]])))=0,"",INDIRECT(NOM_FR&amp;ADDRESS('PR-tampon'!$E20,COLUMN(REFERENCEMENT_ISOLANT[[#Headers],[NOM COMMERCIAL DU PROCEDE]]))))))</f>
        <v>KNAUF THERMASOFT NATURA</v>
      </c>
      <c r="F57" s="3" t="str">
        <f ca="1">IF('PR-tampon'!$E20="","",IF('PR-tampon'!$E20=0,"",IF(INDIRECT(NOM_FR&amp;ADDRESS('PR-tampon'!$E20,COLUMN(REFERENCEMENT_ISOLANT[[#Headers],[FABRICANT / TITULAIRE / DISTRIBUTEUR]])))=0,"",INDIRECT(NOM_FR&amp;ADDRESS('PR-tampon'!$E20,COLUMN(REFERENCEMENT_ISOLANT[[#Headers],[FABRICANT / TITULAIRE / DISTRIBUTEUR]]))))))</f>
        <v>KNAUF SAS</v>
      </c>
      <c r="G57" s="3" t="str">
        <f ca="1">IF('PR-tampon'!$E20="","",IF('PR-tampon'!$E20=0,"",IF(INDIRECT(NOM_FR&amp;ADDRESS('PR-tampon'!$E20,COLUMN(REFERENCEMENT_ISOLANT[[#Headers],[TYPE DE DOCUMENT DE REFERENCE]])))=0,"",INDIRECT(NOM_FR&amp;ADDRESS('PR-tampon'!$E20,COLUMN(REFERENCEMENT_ISOLANT[[#Headers],[TYPE DE DOCUMENT DE REFERENCE]]))))))</f>
        <v>Avis technique</v>
      </c>
      <c r="H57" s="3" t="str">
        <f ca="1">IF('PR-tampon'!$E20="","",IF('PR-tampon'!$E20=0,"",IF(INDIRECT(NOM_FR&amp;ADDRESS('PR-tampon'!$E20,COLUMN(REFERENCEMENT_ISOLANT[[#Headers],[REF]])))=0,"",INDIRECT(NOM_FR&amp;ADDRESS('PR-tampon'!$E20,COLUMN(REFERENCEMENT_ISOLANT[[#Headers],[REF]]))))))</f>
        <v>20/21-487_V3-E1</v>
      </c>
      <c r="I57" s="80">
        <f ca="1">IF('PR-tampon'!$E20="","",IF('PR-tampon'!$E20=0,"",IF(INDIRECT(NOM_FR&amp;ADDRESS('PR-tampon'!$E20,COLUMN(REFERENCEMENT_ISOLANT[[#Headers],[AVIS LIMITE AU / VALIDITE]])))=0,"",INDIRECT(NOM_FR&amp;ADDRESS('PR-tampon'!$E20,COLUMN(REFERENCEMENT_ISOLANT[[#Headers],[AVIS LIMITE AU / VALIDITE]]))))))</f>
        <v>45596</v>
      </c>
      <c r="J57" s="3" t="str">
        <f ca="1">IF('PR-tampon'!$E20="","",IF('PR-tampon'!$E20=0,"",IF(INDIRECT(NOM_FR&amp;ADDRESS('PR-tampon'!$E20,COLUMN(REFERENCEMENT_ISOLANT[[#Headers],[TC/TNC
dans le domaine d''emploi visé]])))=0,"",INDIRECT(NOM_FR&amp;ADDRESS('PR-tampon'!$E20,COLUMN(REFERENCEMENT_ISOLANT[[#Headers],[TC/TNC
dans le domaine d''emploi visé]]))))))</f>
        <v>TC</v>
      </c>
      <c r="K57" s="110" t="str">
        <f ca="1">IF('PR-tampon'!$E20="","",IF('PR-tampon'!$E20=0,"",IF(INDIRECT(NOM_FR&amp;ADDRESS('PR-tampon'!$E20,COLUMN(REFERENCEMENT_ISOLANT[[#Headers],[SYNTHESE DES APPLICATIONS VISEES]])))=0,"",INDIRECT(NOM_FR&amp;ADDRESS('PR-tampon'!$E20,COLUMN(REFERENCEMENT_ISOLANT[[#Headers],[SYNTHESE DES APPLICATIONS VISEES]]))))))</f>
        <v xml:space="preserve"> - MUR EXTERIEUR : ISOLATION ENTRE MONTANTS DE MUR CONFORME AU NF DTU 31.2 AVEC PAREMENT EXTERIEUR VENTILE
 - CONTRE-CLOISON : ISOLATION DE CONTRE-CLOISON CONFORME AU NF DTU 25.41 DANS UNE STRUCTURE BOIS</v>
      </c>
      <c r="L57" s="82" t="str">
        <f ca="1">IF('PR-tampon'!$E20="","",IF('PR-tampon'!$E20=0,"",IF(INDIRECT(NOM_FR&amp;ADDRESS('PR-tampon'!$E20,COLUMN(REFERENCEMENT_ISOLANT[[#Headers],[CONCATENATION DES OBSERVATIONS]])))=0,"",INDIRECT(NOM_FR&amp;ADDRESS('PR-tampon'!$E20,COLUMN(REFERENCEMENT_ISOLANT[[#Headers],[CONCATENATION DES OBSERVATIONS]]))))))</f>
        <v xml:space="preserve"> - Extenstion de l'Avis Technique n°20/21-487_V3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57" s="3" t="str">
        <f ca="1">IF('PR-tampon'!$E20="","",IF('PR-tampon'!$E20=0,"",IF(INDIRECT(NOM_FR&amp;ADDRESS('PR-tampon'!$E20,COLUMN(REFERENCEMENT_ISOLANT[[#Headers],[Hygrométrie des locaux]])))=0,"",INDIRECT(NOM_FR&amp;ADDRESS('PR-tampon'!$E20,COLUMN(REFERENCEMENT_ISOLANT[[#Headers],[Hygrométrie des locaux]]))))))</f>
        <v>MOYENNE</v>
      </c>
      <c r="N57" s="3" t="str">
        <f ca="1">IF('PR-tampon'!$E20="","",IF('PR-tampon'!$E20=0,"",IF(INDIRECT(NOM_FR&amp;ADDRESS('PR-tampon'!$E20,COLUMN(REFERENCEMENT_ISOLANT[[#Headers],[classement locaux au sens 20.1 P3]])))=0,"",INDIRECT(NOM_FR&amp;ADDRESS('PR-tampon'!$E20,COLUMN(REFERENCEMENT_ISOLANT[[#Headers],[classement locaux au sens 20.1 P3]]))))))</f>
        <v>EB+ Locaux Privatifs</v>
      </c>
      <c r="O57" s="3" t="str">
        <f ca="1">IF('PR-tampon'!$E20="","",IF('PR-tampon'!$E20=0,"",IF(INDIRECT(NOM_FR&amp;ADDRESS('PR-tampon'!$E20,COLUMN(REFERENCEMENT_ISOLANT[[#Headers],[Climat max]])))=0,"",INDIRECT(NOM_FR&amp;ADDRESS('PR-tampon'!$E20,COLUMN(REFERENCEMENT_ISOLANT[[#Headers],[Climat max]]))))))</f>
        <v>MONTAGNE
(Altitude ≥ 900m &amp; En zone très froide)</v>
      </c>
      <c r="P57" s="3" t="str">
        <f ca="1">IF('PR-tampon'!$E20="","",IF('PR-tampon'!$E20=0,"",IF(INDIRECT(NOM_FR&amp;ADDRESS('PR-tampon'!$E20,COLUMN(REFERENCEMENT_ISOLANT[[#Headers],[Locaux climatisés ou raffraichis]])))=0,"",INDIRECT(NOM_FR&amp;ADDRESS('PR-tampon'!$E20,COLUMN(REFERENCEMENT_ISOLANT[[#Headers],[Locaux climatisés ou raffraichis]]))))))</f>
        <v>RAFRAICHIS</v>
      </c>
    </row>
    <row r="58" spans="1:16" ht="130.19999999999999" customHeight="1" x14ac:dyDescent="0.3">
      <c r="A58" s="3" t="e">
        <v>#VALUE!</v>
      </c>
      <c r="B58" s="86">
        <f ca="1">IF('PR-tampon'!$E21="","",IF('PR-tampon'!$E21=0,"",IF(INDIRECT(NOM_FR&amp;ADDRESS('PR-tampon'!$E21,COLUMN(REFERENCEMENT_ISOLANT[[#Headers],[DATE REFERENCEMENT]])))=0,"",INDIRECT(NOM_FR&amp;ADDRESS('PR-tampon'!$E21,COLUMN(REFERENCEMENT_ISOLANT[[#Headers],[DATE REFERENCEMENT]]))))))</f>
        <v>45379</v>
      </c>
      <c r="C58" s="86" t="str">
        <f ca="1">IF('PR-tampon'!$E21="","",IF('PR-tampon'!$E21=0,"",IF(INDIRECT(NOM_FR&amp;ADDRESS('PR-tampon'!$E21,COLUMN(REFERENCEMENT_ISOLANT[[#Headers],[TYPE DE PROCEDE]])))=0,"",INDIRECT(NOM_FR&amp;ADDRESS('PR-tampon'!$E21,COLUMN(REFERENCEMENT_ISOLANT[[#Headers],[TYPE DE PROCEDE]]))))))</f>
        <v>Panneaux ou rouleaux</v>
      </c>
      <c r="D58" s="86" t="str">
        <f ca="1">IF('PR-tampon'!$E21="","",IF('PR-tampon'!$E21=0,"",IF(INDIRECT(NOM_FR&amp;ADDRESS('PR-tampon'!$E21,COLUMN(REFERENCEMENT_ISOLANT[[#Headers],[MATIERE]])))=0,"",INDIRECT(NOM_FR&amp;ADDRESS('PR-tampon'!$E21,COLUMN(REFERENCEMENT_ISOLANT[[#Headers],[MATIERE]]))))))</f>
        <v>Coton Chanvre Lin Jute</v>
      </c>
      <c r="E58" s="3" t="str">
        <f ca="1">IF('PR-tampon'!$E21="","",IF('PR-tampon'!$E21=0,"",IF(INDIRECT(NOM_FR&amp;ADDRESS('PR-tampon'!$E21,COLUMN(REFERENCEMENT_ISOLANT[[#Headers],[NOM COMMERCIAL DU PROCEDE]])))=0,"",INDIRECT(NOM_FR&amp;ADDRESS('PR-tampon'!$E21,COLUMN(REFERENCEMENT_ISOLANT[[#Headers],[NOM COMMERCIAL DU PROCEDE]]))))))</f>
        <v>Végétal</v>
      </c>
      <c r="F58" s="3" t="str">
        <f ca="1">IF('PR-tampon'!$E21="","",IF('PR-tampon'!$E21=0,"",IF(INDIRECT(NOM_FR&amp;ADDRESS('PR-tampon'!$E21,COLUMN(REFERENCEMENT_ISOLANT[[#Headers],[FABRICANT / TITULAIRE / DISTRIBUTEUR]])))=0,"",INDIRECT(NOM_FR&amp;ADDRESS('PR-tampon'!$E21,COLUMN(REFERENCEMENT_ISOLANT[[#Headers],[FABRICANT / TITULAIRE / DISTRIBUTEUR]]))))))</f>
        <v>BUITEX INDUSTRIE
(FR)</v>
      </c>
      <c r="G58" s="3" t="str">
        <f ca="1">IF('PR-tampon'!$E21="","",IF('PR-tampon'!$E21=0,"",IF(INDIRECT(NOM_FR&amp;ADDRESS('PR-tampon'!$E21,COLUMN(REFERENCEMENT_ISOLANT[[#Headers],[TYPE DE DOCUMENT DE REFERENCE]])))=0,"",INDIRECT(NOM_FR&amp;ADDRESS('PR-tampon'!$E21,COLUMN(REFERENCEMENT_ISOLANT[[#Headers],[TYPE DE DOCUMENT DE REFERENCE]]))))))</f>
        <v>Avis technique</v>
      </c>
      <c r="H58" s="3" t="str">
        <f ca="1">IF('PR-tampon'!$E21="","",IF('PR-tampon'!$E21=0,"",IF(INDIRECT(NOM_FR&amp;ADDRESS('PR-tampon'!$E21,COLUMN(REFERENCEMENT_ISOLANT[[#Headers],[REF]])))=0,"",INDIRECT(NOM_FR&amp;ADDRESS('PR-tampon'!$E21,COLUMN(REFERENCEMENT_ISOLANT[[#Headers],[REF]]))))))</f>
        <v>20/21-487_V3</v>
      </c>
      <c r="I58" s="80">
        <f ca="1">IF('PR-tampon'!$E21="","",IF('PR-tampon'!$E21=0,"",IF(INDIRECT(NOM_FR&amp;ADDRESS('PR-tampon'!$E21,COLUMN(REFERENCEMENT_ISOLANT[[#Headers],[AVIS LIMITE AU / VALIDITE]])))=0,"",INDIRECT(NOM_FR&amp;ADDRESS('PR-tampon'!$E21,COLUMN(REFERENCEMENT_ISOLANT[[#Headers],[AVIS LIMITE AU / VALIDITE]]))))))</f>
        <v>45596</v>
      </c>
      <c r="J58" s="3" t="str">
        <f ca="1">IF('PR-tampon'!$E21="","",IF('PR-tampon'!$E21=0,"",IF(INDIRECT(NOM_FR&amp;ADDRESS('PR-tampon'!$E21,COLUMN(REFERENCEMENT_ISOLANT[[#Headers],[TC/TNC
dans le domaine d''emploi visé]])))=0,"",INDIRECT(NOM_FR&amp;ADDRESS('PR-tampon'!$E21,COLUMN(REFERENCEMENT_ISOLANT[[#Headers],[TC/TNC
dans le domaine d''emploi visé]]))))))</f>
        <v>TC</v>
      </c>
      <c r="K58" s="110" t="str">
        <f ca="1">IF('PR-tampon'!$E21="","",IF('PR-tampon'!$E21=0,"",IF(INDIRECT(NOM_FR&amp;ADDRESS('PR-tampon'!$E21,COLUMN(REFERENCEMENT_ISOLANT[[#Headers],[SYNTHESE DES APPLICATIONS VISEES]])))=0,"",INDIRECT(NOM_FR&amp;ADDRESS('PR-tampon'!$E21,COLUMN(REFERENCEMENT_ISOLANT[[#Headers],[SYNTHESE DES APPLICATIONS VISEES]]))))))</f>
        <v xml:space="preserve"> - MUR EXTERIEUR : ISOLATION ENTRE MONTANTS DE MUR CONFORME AU NF DTU 31.2 AVEC PAREMENT EXTERIEUR VENTILE
 - CONTRE-CLOISON : ISOLATION DE CONTRE-CLOISON CONFORME AU NF DTU 25.41 DANS UNE STRUCTURE BOIS</v>
      </c>
      <c r="L58" s="82" t="str">
        <f ca="1">IF('PR-tampon'!$E21="","",IF('PR-tampon'!$E21=0,"",IF(INDIRECT(NOM_FR&amp;ADDRESS('PR-tampon'!$E21,COLUMN(REFERENCEMENT_ISOLANT[[#Headers],[CONCATENATION DES OBSERVATIONS]])))=0,"",INDIRECT(NOM_FR&amp;ADDRESS('PR-tampon'!$E21,COLUMN(REFERENCEMENT_ISOLANT[[#Headers],[CONCATENATION DES OBSERVATIONS]]))))))</f>
        <v xml:space="preserve">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58" s="3" t="str">
        <f ca="1">IF('PR-tampon'!$E21="","",IF('PR-tampon'!$E21=0,"",IF(INDIRECT(NOM_FR&amp;ADDRESS('PR-tampon'!$E21,COLUMN(REFERENCEMENT_ISOLANT[[#Headers],[Hygrométrie des locaux]])))=0,"",INDIRECT(NOM_FR&amp;ADDRESS('PR-tampon'!$E21,COLUMN(REFERENCEMENT_ISOLANT[[#Headers],[Hygrométrie des locaux]]))))))</f>
        <v>MOYENNE</v>
      </c>
      <c r="N58" s="3" t="str">
        <f ca="1">IF('PR-tampon'!$E21="","",IF('PR-tampon'!$E21=0,"",IF(INDIRECT(NOM_FR&amp;ADDRESS('PR-tampon'!$E21,COLUMN(REFERENCEMENT_ISOLANT[[#Headers],[classement locaux au sens 20.1 P3]])))=0,"",INDIRECT(NOM_FR&amp;ADDRESS('PR-tampon'!$E21,COLUMN(REFERENCEMENT_ISOLANT[[#Headers],[classement locaux au sens 20.1 P3]]))))))</f>
        <v>EB+ Locaux Privatifs</v>
      </c>
      <c r="O58" s="3" t="str">
        <f ca="1">IF('PR-tampon'!$E21="","",IF('PR-tampon'!$E21=0,"",IF(INDIRECT(NOM_FR&amp;ADDRESS('PR-tampon'!$E21,COLUMN(REFERENCEMENT_ISOLANT[[#Headers],[Climat max]])))=0,"",INDIRECT(NOM_FR&amp;ADDRESS('PR-tampon'!$E21,COLUMN(REFERENCEMENT_ISOLANT[[#Headers],[Climat max]]))))))</f>
        <v>MONTAGNE
(Altitude ≥ 900m &amp; En zone très froide)</v>
      </c>
      <c r="P58" s="3" t="str">
        <f ca="1">IF('PR-tampon'!$E21="","",IF('PR-tampon'!$E21=0,"",IF(INDIRECT(NOM_FR&amp;ADDRESS('PR-tampon'!$E21,COLUMN(REFERENCEMENT_ISOLANT[[#Headers],[Locaux climatisés ou raffraichis]])))=0,"",INDIRECT(NOM_FR&amp;ADDRESS('PR-tampon'!$E21,COLUMN(REFERENCEMENT_ISOLANT[[#Headers],[Locaux climatisés ou raffraichis]]))))))</f>
        <v>RAFRAICHIS</v>
      </c>
    </row>
    <row r="59" spans="1:16" ht="130.19999999999999" customHeight="1" x14ac:dyDescent="0.3">
      <c r="A59" s="3" t="e">
        <v>#VALUE!</v>
      </c>
      <c r="B59" s="86">
        <f ca="1">IF('PR-tampon'!$E22="","",IF('PR-tampon'!$E22=0,"",IF(INDIRECT(NOM_FR&amp;ADDRESS('PR-tampon'!$E22,COLUMN(REFERENCEMENT_ISOLANT[[#Headers],[DATE REFERENCEMENT]])))=0,"",INDIRECT(NOM_FR&amp;ADDRESS('PR-tampon'!$E22,COLUMN(REFERENCEMENT_ISOLANT[[#Headers],[DATE REFERENCEMENT]]))))))</f>
        <v>45379</v>
      </c>
      <c r="C59" s="86" t="str">
        <f ca="1">IF('PR-tampon'!$E22="","",IF('PR-tampon'!$E22=0,"",IF(INDIRECT(NOM_FR&amp;ADDRESS('PR-tampon'!$E22,COLUMN(REFERENCEMENT_ISOLANT[[#Headers],[TYPE DE PROCEDE]])))=0,"",INDIRECT(NOM_FR&amp;ADDRESS('PR-tampon'!$E22,COLUMN(REFERENCEMENT_ISOLANT[[#Headers],[TYPE DE PROCEDE]]))))))</f>
        <v>Panneaux ou rouleaux</v>
      </c>
      <c r="D59" s="86" t="str">
        <f ca="1">IF('PR-tampon'!$E22="","",IF('PR-tampon'!$E22=0,"",IF(INDIRECT(NOM_FR&amp;ADDRESS('PR-tampon'!$E22,COLUMN(REFERENCEMENT_ISOLANT[[#Headers],[MATIERE]])))=0,"",INDIRECT(NOM_FR&amp;ADDRESS('PR-tampon'!$E22,COLUMN(REFERENCEMENT_ISOLANT[[#Headers],[MATIERE]]))))))</f>
        <v>Coton Chanvre Lin Jute</v>
      </c>
      <c r="E59" s="3" t="str">
        <f ca="1">IF('PR-tampon'!$E22="","",IF('PR-tampon'!$E22=0,"",IF(INDIRECT(NOM_FR&amp;ADDRESS('PR-tampon'!$E22,COLUMN(REFERENCEMENT_ISOLANT[[#Headers],[NOM COMMERCIAL DU PROCEDE]])))=0,"",INDIRECT(NOM_FR&amp;ADDRESS('PR-tampon'!$E22,COLUMN(REFERENCEMENT_ISOLANT[[#Headers],[NOM COMMERCIAL DU PROCEDE]]))))))</f>
        <v>KNAUF THERMASOFT NATURA</v>
      </c>
      <c r="F59" s="3" t="str">
        <f ca="1">IF('PR-tampon'!$E22="","",IF('PR-tampon'!$E22=0,"",IF(INDIRECT(NOM_FR&amp;ADDRESS('PR-tampon'!$E22,COLUMN(REFERENCEMENT_ISOLANT[[#Headers],[FABRICANT / TITULAIRE / DISTRIBUTEUR]])))=0,"",INDIRECT(NOM_FR&amp;ADDRESS('PR-tampon'!$E22,COLUMN(REFERENCEMENT_ISOLANT[[#Headers],[FABRICANT / TITULAIRE / DISTRIBUTEUR]]))))))</f>
        <v>KNAUF SAS</v>
      </c>
      <c r="G59" s="3" t="str">
        <f ca="1">IF('PR-tampon'!$E22="","",IF('PR-tampon'!$E22=0,"",IF(INDIRECT(NOM_FR&amp;ADDRESS('PR-tampon'!$E22,COLUMN(REFERENCEMENT_ISOLANT[[#Headers],[TYPE DE DOCUMENT DE REFERENCE]])))=0,"",INDIRECT(NOM_FR&amp;ADDRESS('PR-tampon'!$E22,COLUMN(REFERENCEMENT_ISOLANT[[#Headers],[TYPE DE DOCUMENT DE REFERENCE]]))))))</f>
        <v>Avis technique</v>
      </c>
      <c r="H59" s="3" t="str">
        <f ca="1">IF('PR-tampon'!$E22="","",IF('PR-tampon'!$E22=0,"",IF(INDIRECT(NOM_FR&amp;ADDRESS('PR-tampon'!$E22,COLUMN(REFERENCEMENT_ISOLANT[[#Headers],[REF]])))=0,"",INDIRECT(NOM_FR&amp;ADDRESS('PR-tampon'!$E22,COLUMN(REFERENCEMENT_ISOLANT[[#Headers],[REF]]))))))</f>
        <v>20/21-488_V2-E1</v>
      </c>
      <c r="I59" s="80">
        <f ca="1">IF('PR-tampon'!$E22="","",IF('PR-tampon'!$E22=0,"",IF(INDIRECT(NOM_FR&amp;ADDRESS('PR-tampon'!$E22,COLUMN(REFERENCEMENT_ISOLANT[[#Headers],[AVIS LIMITE AU / VALIDITE]])))=0,"",INDIRECT(NOM_FR&amp;ADDRESS('PR-tampon'!$E22,COLUMN(REFERENCEMENT_ISOLANT[[#Headers],[AVIS LIMITE AU / VALIDITE]]))))))</f>
        <v>45596</v>
      </c>
      <c r="J59" s="3" t="str">
        <f ca="1">IF('PR-tampon'!$E22="","",IF('PR-tampon'!$E22=0,"",IF(INDIRECT(NOM_FR&amp;ADDRESS('PR-tampon'!$E22,COLUMN(REFERENCEMENT_ISOLANT[[#Headers],[TC/TNC
dans le domaine d''emploi visé]])))=0,"",INDIRECT(NOM_FR&amp;ADDRESS('PR-tampon'!$E22,COLUMN(REFERENCEMENT_ISOLANT[[#Headers],[TC/TNC
dans le domaine d''emploi visé]]))))))</f>
        <v>TC</v>
      </c>
      <c r="K59" s="110" t="str">
        <f ca="1">IF('PR-tampon'!$E22="","",IF('PR-tampon'!$E22=0,"",IF(INDIRECT(NOM_FR&amp;ADDRESS('PR-tampon'!$E22,COLUMN(REFERENCEMENT_ISOLANT[[#Headers],[SYNTHESE DES APPLICATIONS VISEES]])))=0,"",INDIRECT(NOM_FR&amp;ADDRESS('PR-tampon'!$E22,COLUMN(REFERENCEMENT_ISOLANT[[#Headers],[SYNTHESE DES APPLICATIONS VISEES]]))))))</f>
        <v xml:space="preserve"> - TOITURE VENTILEE : ISOLATION DE TOITURE EN RAMPANT (CHARPENTES DU DTU 31.1 ou DTU 31.2 ou DTU 31.3)
 - COMBLES PERDUS : ISOLATION DE PLANCHER DE COMBLES PERDUS</v>
      </c>
      <c r="L59" s="82" t="str">
        <f ca="1">IF('PR-tampon'!$E22="","",IF('PR-tampon'!$E22=0,"",IF(INDIRECT(NOM_FR&amp;ADDRESS('PR-tampon'!$E22,COLUMN(REFERENCEMENT_ISOLANT[[#Headers],[CONCATENATION DES OBSERVATIONS]])))=0,"",INDIRECT(NOM_FR&amp;ADDRESS('PR-tampon'!$E22,COLUMN(REFERENCEMENT_ISOLANT[[#Headers],[CONCATENATION DES OBSERVATIONS]]))))))</f>
        <v xml:space="preserve"> - Extenstion de l'Avis Technique n°20/21-488_V2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59" s="3" t="str">
        <f ca="1">IF('PR-tampon'!$E22="","",IF('PR-tampon'!$E22=0,"",IF(INDIRECT(NOM_FR&amp;ADDRESS('PR-tampon'!$E22,COLUMN(REFERENCEMENT_ISOLANT[[#Headers],[Hygrométrie des locaux]])))=0,"",INDIRECT(NOM_FR&amp;ADDRESS('PR-tampon'!$E22,COLUMN(REFERENCEMENT_ISOLANT[[#Headers],[Hygrométrie des locaux]]))))))</f>
        <v>MOYENNE</v>
      </c>
      <c r="N59" s="3" t="str">
        <f ca="1">IF('PR-tampon'!$E22="","",IF('PR-tampon'!$E22=0,"",IF(INDIRECT(NOM_FR&amp;ADDRESS('PR-tampon'!$E22,COLUMN(REFERENCEMENT_ISOLANT[[#Headers],[classement locaux au sens 20.1 P3]])))=0,"",INDIRECT(NOM_FR&amp;ADDRESS('PR-tampon'!$E22,COLUMN(REFERENCEMENT_ISOLANT[[#Headers],[classement locaux au sens 20.1 P3]]))))))</f>
        <v>EB+ Locaux Privatifs</v>
      </c>
      <c r="O59" s="3" t="str">
        <f ca="1">IF('PR-tampon'!$E22="","",IF('PR-tampon'!$E22=0,"",IF(INDIRECT(NOM_FR&amp;ADDRESS('PR-tampon'!$E22,COLUMN(REFERENCEMENT_ISOLANT[[#Headers],[Climat max]])))=0,"",INDIRECT(NOM_FR&amp;ADDRESS('PR-tampon'!$E22,COLUMN(REFERENCEMENT_ISOLANT[[#Headers],[Climat max]]))))))</f>
        <v>MONTAGNE
(Altitude ≥ 900m &amp; En zone très froide)</v>
      </c>
      <c r="P59" s="3" t="str">
        <f ca="1">IF('PR-tampon'!$E22="","",IF('PR-tampon'!$E22=0,"",IF(INDIRECT(NOM_FR&amp;ADDRESS('PR-tampon'!$E22,COLUMN(REFERENCEMENT_ISOLANT[[#Headers],[Locaux climatisés ou raffraichis]])))=0,"",INDIRECT(NOM_FR&amp;ADDRESS('PR-tampon'!$E22,COLUMN(REFERENCEMENT_ISOLANT[[#Headers],[Locaux climatisés ou raffraichis]]))))))</f>
        <v>RAFRAICHIS</v>
      </c>
    </row>
    <row r="60" spans="1:16" ht="130.19999999999999" customHeight="1" x14ac:dyDescent="0.3">
      <c r="A60" s="3" t="e">
        <v>#VALUE!</v>
      </c>
      <c r="B60" s="86">
        <f ca="1">IF('PR-tampon'!$E23="","",IF('PR-tampon'!$E23=0,"",IF(INDIRECT(NOM_FR&amp;ADDRESS('PR-tampon'!$E23,COLUMN(REFERENCEMENT_ISOLANT[[#Headers],[DATE REFERENCEMENT]])))=0,"",INDIRECT(NOM_FR&amp;ADDRESS('PR-tampon'!$E23,COLUMN(REFERENCEMENT_ISOLANT[[#Headers],[DATE REFERENCEMENT]]))))))</f>
        <v>45379</v>
      </c>
      <c r="C60" s="86" t="str">
        <f ca="1">IF('PR-tampon'!$E23="","",IF('PR-tampon'!$E23=0,"",IF(INDIRECT(NOM_FR&amp;ADDRESS('PR-tampon'!$E23,COLUMN(REFERENCEMENT_ISOLANT[[#Headers],[TYPE DE PROCEDE]])))=0,"",INDIRECT(NOM_FR&amp;ADDRESS('PR-tampon'!$E23,COLUMN(REFERENCEMENT_ISOLANT[[#Headers],[TYPE DE PROCEDE]]))))))</f>
        <v>Panneaux ou rouleaux</v>
      </c>
      <c r="D60" s="86" t="str">
        <f ca="1">IF('PR-tampon'!$E23="","",IF('PR-tampon'!$E23=0,"",IF(INDIRECT(NOM_FR&amp;ADDRESS('PR-tampon'!$E23,COLUMN(REFERENCEMENT_ISOLANT[[#Headers],[MATIERE]])))=0,"",INDIRECT(NOM_FR&amp;ADDRESS('PR-tampon'!$E23,COLUMN(REFERENCEMENT_ISOLANT[[#Headers],[MATIERE]]))))))</f>
        <v>Coton Chanvre Lin Jute</v>
      </c>
      <c r="E60" s="3" t="str">
        <f ca="1">IF('PR-tampon'!$E23="","",IF('PR-tampon'!$E23=0,"",IF(INDIRECT(NOM_FR&amp;ADDRESS('PR-tampon'!$E23,COLUMN(REFERENCEMENT_ISOLANT[[#Headers],[NOM COMMERCIAL DU PROCEDE]])))=0,"",INDIRECT(NOM_FR&amp;ADDRESS('PR-tampon'!$E23,COLUMN(REFERENCEMENT_ISOLANT[[#Headers],[NOM COMMERCIAL DU PROCEDE]]))))))</f>
        <v>Végétal</v>
      </c>
      <c r="F60" s="3" t="str">
        <f ca="1">IF('PR-tampon'!$E23="","",IF('PR-tampon'!$E23=0,"",IF(INDIRECT(NOM_FR&amp;ADDRESS('PR-tampon'!$E23,COLUMN(REFERENCEMENT_ISOLANT[[#Headers],[FABRICANT / TITULAIRE / DISTRIBUTEUR]])))=0,"",INDIRECT(NOM_FR&amp;ADDRESS('PR-tampon'!$E23,COLUMN(REFERENCEMENT_ISOLANT[[#Headers],[FABRICANT / TITULAIRE / DISTRIBUTEUR]]))))))</f>
        <v>BUITEX INDUSTRIE
(FR)</v>
      </c>
      <c r="G60" s="3" t="str">
        <f ca="1">IF('PR-tampon'!$E23="","",IF('PR-tampon'!$E23=0,"",IF(INDIRECT(NOM_FR&amp;ADDRESS('PR-tampon'!$E23,COLUMN(REFERENCEMENT_ISOLANT[[#Headers],[TYPE DE DOCUMENT DE REFERENCE]])))=0,"",INDIRECT(NOM_FR&amp;ADDRESS('PR-tampon'!$E23,COLUMN(REFERENCEMENT_ISOLANT[[#Headers],[TYPE DE DOCUMENT DE REFERENCE]]))))))</f>
        <v>Avis technique</v>
      </c>
      <c r="H60" s="3" t="str">
        <f ca="1">IF('PR-tampon'!$E23="","",IF('PR-tampon'!$E23=0,"",IF(INDIRECT(NOM_FR&amp;ADDRESS('PR-tampon'!$E23,COLUMN(REFERENCEMENT_ISOLANT[[#Headers],[REF]])))=0,"",INDIRECT(NOM_FR&amp;ADDRESS('PR-tampon'!$E23,COLUMN(REFERENCEMENT_ISOLANT[[#Headers],[REF]]))))))</f>
        <v>20/21-488_V2</v>
      </c>
      <c r="I60" s="80">
        <f ca="1">IF('PR-tampon'!$E23="","",IF('PR-tampon'!$E23=0,"",IF(INDIRECT(NOM_FR&amp;ADDRESS('PR-tampon'!$E23,COLUMN(REFERENCEMENT_ISOLANT[[#Headers],[AVIS LIMITE AU / VALIDITE]])))=0,"",INDIRECT(NOM_FR&amp;ADDRESS('PR-tampon'!$E23,COLUMN(REFERENCEMENT_ISOLANT[[#Headers],[AVIS LIMITE AU / VALIDITE]]))))))</f>
        <v>45596</v>
      </c>
      <c r="J60" s="3" t="str">
        <f ca="1">IF('PR-tampon'!$E23="","",IF('PR-tampon'!$E23=0,"",IF(INDIRECT(NOM_FR&amp;ADDRESS('PR-tampon'!$E23,COLUMN(REFERENCEMENT_ISOLANT[[#Headers],[TC/TNC
dans le domaine d''emploi visé]])))=0,"",INDIRECT(NOM_FR&amp;ADDRESS('PR-tampon'!$E23,COLUMN(REFERENCEMENT_ISOLANT[[#Headers],[TC/TNC
dans le domaine d''emploi visé]]))))))</f>
        <v>TC</v>
      </c>
      <c r="K60" s="110" t="str">
        <f ca="1">IF('PR-tampon'!$E23="","",IF('PR-tampon'!$E23=0,"",IF(INDIRECT(NOM_FR&amp;ADDRESS('PR-tampon'!$E23,COLUMN(REFERENCEMENT_ISOLANT[[#Headers],[SYNTHESE DES APPLICATIONS VISEES]])))=0,"",INDIRECT(NOM_FR&amp;ADDRESS('PR-tampon'!$E23,COLUMN(REFERENCEMENT_ISOLANT[[#Headers],[SYNTHESE DES APPLICATIONS VISEES]]))))))</f>
        <v xml:space="preserve"> - TOITURE VENTILEE : ISOLATION DE TOITURE EN RAMPANT (CHARPENTES DU DTU 31.1 ou DTU 31.2 ou DTU 31.3)
 - COMBLES PERDUS : ISOLATION DE PLANCHER DE COMBLES PERDUS</v>
      </c>
      <c r="L60" s="82" t="str">
        <f ca="1">IF('PR-tampon'!$E23="","",IF('PR-tampon'!$E23=0,"",IF(INDIRECT(NOM_FR&amp;ADDRESS('PR-tampon'!$E23,COLUMN(REFERENCEMENT_ISOLANT[[#Headers],[CONCATENATION DES OBSERVATIONS]])))=0,"",INDIRECT(NOM_FR&amp;ADDRESS('PR-tampon'!$E23,COLUMN(REFERENCEMENT_ISOLANT[[#Headers],[CONCATENATION DES OBSERVATIONS]]))))))</f>
        <v xml:space="preserve">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60" s="3" t="str">
        <f ca="1">IF('PR-tampon'!$E23="","",IF('PR-tampon'!$E23=0,"",IF(INDIRECT(NOM_FR&amp;ADDRESS('PR-tampon'!$E23,COLUMN(REFERENCEMENT_ISOLANT[[#Headers],[Hygrométrie des locaux]])))=0,"",INDIRECT(NOM_FR&amp;ADDRESS('PR-tampon'!$E23,COLUMN(REFERENCEMENT_ISOLANT[[#Headers],[Hygrométrie des locaux]]))))))</f>
        <v>MOYENNE</v>
      </c>
      <c r="N60" s="3" t="str">
        <f ca="1">IF('PR-tampon'!$E23="","",IF('PR-tampon'!$E23=0,"",IF(INDIRECT(NOM_FR&amp;ADDRESS('PR-tampon'!$E23,COLUMN(REFERENCEMENT_ISOLANT[[#Headers],[classement locaux au sens 20.1 P3]])))=0,"",INDIRECT(NOM_FR&amp;ADDRESS('PR-tampon'!$E23,COLUMN(REFERENCEMENT_ISOLANT[[#Headers],[classement locaux au sens 20.1 P3]]))))))</f>
        <v>EB+ Locaux Privatifs</v>
      </c>
      <c r="O60" s="3" t="str">
        <f ca="1">IF('PR-tampon'!$E23="","",IF('PR-tampon'!$E23=0,"",IF(INDIRECT(NOM_FR&amp;ADDRESS('PR-tampon'!$E23,COLUMN(REFERENCEMENT_ISOLANT[[#Headers],[Climat max]])))=0,"",INDIRECT(NOM_FR&amp;ADDRESS('PR-tampon'!$E23,COLUMN(REFERENCEMENT_ISOLANT[[#Headers],[Climat max]]))))))</f>
        <v>MONTAGNE
(Altitude ≥ 900m &amp; En zone très froide)</v>
      </c>
      <c r="P60" s="3" t="str">
        <f ca="1">IF('PR-tampon'!$E23="","",IF('PR-tampon'!$E23=0,"",IF(INDIRECT(NOM_FR&amp;ADDRESS('PR-tampon'!$E23,COLUMN(REFERENCEMENT_ISOLANT[[#Headers],[Locaux climatisés ou raffraichis]])))=0,"",INDIRECT(NOM_FR&amp;ADDRESS('PR-tampon'!$E23,COLUMN(REFERENCEMENT_ISOLANT[[#Headers],[Locaux climatisés ou raffraichis]]))))))</f>
        <v>RAFRAICHIS</v>
      </c>
    </row>
    <row r="61" spans="1:16" ht="130.19999999999999" customHeight="1" x14ac:dyDescent="0.3">
      <c r="A61" s="3" t="e">
        <v>#VALUE!</v>
      </c>
      <c r="B61" s="86">
        <f ca="1">IF('PR-tampon'!$E24="","",IF('PR-tampon'!$E24=0,"",IF(INDIRECT(NOM_FR&amp;ADDRESS('PR-tampon'!$E24,COLUMN(REFERENCEMENT_ISOLANT[[#Headers],[DATE REFERENCEMENT]])))=0,"",INDIRECT(NOM_FR&amp;ADDRESS('PR-tampon'!$E24,COLUMN(REFERENCEMENT_ISOLANT[[#Headers],[DATE REFERENCEMENT]]))))))</f>
        <v>45320</v>
      </c>
      <c r="C61" s="86" t="str">
        <f ca="1">IF('PR-tampon'!$E24="","",IF('PR-tampon'!$E24=0,"",IF(INDIRECT(NOM_FR&amp;ADDRESS('PR-tampon'!$E24,COLUMN(REFERENCEMENT_ISOLANT[[#Headers],[TYPE DE PROCEDE]])))=0,"",INDIRECT(NOM_FR&amp;ADDRESS('PR-tampon'!$E24,COLUMN(REFERENCEMENT_ISOLANT[[#Headers],[TYPE DE PROCEDE]]))))))</f>
        <v>Panneaux ou rouleaux</v>
      </c>
      <c r="D61" s="86" t="str">
        <f ca="1">IF('PR-tampon'!$E24="","",IF('PR-tampon'!$E24=0,"",IF(INDIRECT(NOM_FR&amp;ADDRESS('PR-tampon'!$E24,COLUMN(REFERENCEMENT_ISOLANT[[#Headers],[MATIERE]])))=0,"",INDIRECT(NOM_FR&amp;ADDRESS('PR-tampon'!$E24,COLUMN(REFERENCEMENT_ISOLANT[[#Headers],[MATIERE]]))))))</f>
        <v>fibres de bois</v>
      </c>
      <c r="E61" s="3" t="str">
        <f ca="1">IF('PR-tampon'!$E24="","",IF('PR-tampon'!$E24=0,"",IF(INDIRECT(NOM_FR&amp;ADDRESS('PR-tampon'!$E24,COLUMN(REFERENCEMENT_ISOLANT[[#Headers],[NOM COMMERCIAL DU PROCEDE]])))=0,"",INDIRECT(NOM_FR&amp;ADDRESS('PR-tampon'!$E24,COLUMN(REFERENCEMENT_ISOLANT[[#Headers],[NOM COMMERCIAL DU PROCEDE]]))))))</f>
        <v>ISONAT FLEX</v>
      </c>
      <c r="F61" s="3" t="str">
        <f ca="1">IF('PR-tampon'!$E24="","",IF('PR-tampon'!$E24=0,"",IF(INDIRECT(NOM_FR&amp;ADDRESS('PR-tampon'!$E24,COLUMN(REFERENCEMENT_ISOLANT[[#Headers],[FABRICANT / TITULAIRE / DISTRIBUTEUR]])))=0,"",INDIRECT(NOM_FR&amp;ADDRESS('PR-tampon'!$E24,COLUMN(REFERENCEMENT_ISOLANT[[#Headers],[FABRICANT / TITULAIRE / DISTRIBUTEUR]]))))))</f>
        <v>ISONAT
(FR)</v>
      </c>
      <c r="G61" s="3" t="str">
        <f ca="1">IF('PR-tampon'!$E24="","",IF('PR-tampon'!$E24=0,"",IF(INDIRECT(NOM_FR&amp;ADDRESS('PR-tampon'!$E24,COLUMN(REFERENCEMENT_ISOLANT[[#Headers],[TYPE DE DOCUMENT DE REFERENCE]])))=0,"",INDIRECT(NOM_FR&amp;ADDRESS('PR-tampon'!$E24,COLUMN(REFERENCEMENT_ISOLANT[[#Headers],[TYPE DE DOCUMENT DE REFERENCE]]))))))</f>
        <v>Document d'Application Technique (DTA)</v>
      </c>
      <c r="H61" s="3" t="str">
        <f ca="1">IF('PR-tampon'!$E24="","",IF('PR-tampon'!$E24=0,"",IF(INDIRECT(NOM_FR&amp;ADDRESS('PR-tampon'!$E24,COLUMN(REFERENCEMENT_ISOLANT[[#Headers],[REF]])))=0,"",INDIRECT(NOM_FR&amp;ADDRESS('PR-tampon'!$E24,COLUMN(REFERENCEMENT_ISOLANT[[#Headers],[REF]]))))))</f>
        <v>20/19-432_V4</v>
      </c>
      <c r="I61" s="80" t="str">
        <f ca="1">IF('PR-tampon'!$E24="","",IF('PR-tampon'!$E24=0,"",IF(INDIRECT(NOM_FR&amp;ADDRESS('PR-tampon'!$E24,COLUMN(REFERENCEMENT_ISOLANT[[#Headers],[AVIS LIMITE AU / VALIDITE]])))=0,"",INDIRECT(NOM_FR&amp;ADDRESS('PR-tampon'!$E24,COLUMN(REFERENCEMENT_ISOLANT[[#Headers],[AVIS LIMITE AU / VALIDITE]]))))))</f>
        <v>31/12030</v>
      </c>
      <c r="J61" s="3" t="str">
        <f ca="1">IF('PR-tampon'!$E24="","",IF('PR-tampon'!$E24=0,"",IF(INDIRECT(NOM_FR&amp;ADDRESS('PR-tampon'!$E24,COLUMN(REFERENCEMENT_ISOLANT[[#Headers],[TC/TNC
dans le domaine d''emploi visé]])))=0,"",INDIRECT(NOM_FR&amp;ADDRESS('PR-tampon'!$E24,COLUMN(REFERENCEMENT_ISOLANT[[#Headers],[TC/TNC
dans le domaine d''emploi visé]]))))))</f>
        <v>TC</v>
      </c>
      <c r="K61" s="110" t="str">
        <f ca="1">IF('PR-tampon'!$E24="","",IF('PR-tampon'!$E24=0,"",IF(INDIRECT(NOM_FR&amp;ADDRESS('PR-tampon'!$E24,COLUMN(REFERENCEMENT_ISOLANT[[#Headers],[SYNTHESE DES APPLICATIONS VISEES]])))=0,"",INDIRECT(NOM_FR&amp;ADDRESS('PR-tampon'!$E24,COLUMN(REFERENCEMENT_ISOLANT[[#Headers],[SYNTHESE DES APPLICATIONS VISEES]]))))))</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L61" s="82" t="str">
        <f ca="1">IF('PR-tampon'!$E24="","",IF('PR-tampon'!$E24=0,"",IF(INDIRECT(NOM_FR&amp;ADDRESS('PR-tampon'!$E24,COLUMN(REFERENCEMENT_ISOLANT[[#Headers],[CONCATENATION DES OBSERVATIONS]])))=0,"",INDIRECT(NOM_FR&amp;ADDRESS('PR-tampon'!$E24,COLUMN(REFERENCEMENT_ISOLANT[[#Headers],[CONCATENATION DES OBSERVATIONS]]))))))</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 Des dispositions particulières peuvent être nécessaires pour atteindre le domaine d'emploi indiqué ci-contre. Se référer au AT/DTA du procédé d'isolation pour connaître les dispositions particulières de mise en œuvre et éventuelles limites de domaines d'emploi complémentaires.</v>
      </c>
      <c r="M61" s="3" t="str">
        <f ca="1">IF('PR-tampon'!$E24="","",IF('PR-tampon'!$E24=0,"",IF(INDIRECT(NOM_FR&amp;ADDRESS('PR-tampon'!$E24,COLUMN(REFERENCEMENT_ISOLANT[[#Headers],[Hygrométrie des locaux]])))=0,"",INDIRECT(NOM_FR&amp;ADDRESS('PR-tampon'!$E24,COLUMN(REFERENCEMENT_ISOLANT[[#Headers],[Hygrométrie des locaux]]))))))</f>
        <v>MOYENNE</v>
      </c>
      <c r="N61" s="3" t="str">
        <f ca="1">IF('PR-tampon'!$E24="","",IF('PR-tampon'!$E24=0,"",IF(INDIRECT(NOM_FR&amp;ADDRESS('PR-tampon'!$E24,COLUMN(REFERENCEMENT_ISOLANT[[#Headers],[classement locaux au sens 20.1 P3]])))=0,"",INDIRECT(NOM_FR&amp;ADDRESS('PR-tampon'!$E24,COLUMN(REFERENCEMENT_ISOLANT[[#Headers],[classement locaux au sens 20.1 P3]]))))))</f>
        <v>EB+ Locaux Privatifs</v>
      </c>
      <c r="O61" s="3" t="str">
        <f ca="1">IF('PR-tampon'!$E24="","",IF('PR-tampon'!$E24=0,"",IF(INDIRECT(NOM_FR&amp;ADDRESS('PR-tampon'!$E24,COLUMN(REFERENCEMENT_ISOLANT[[#Headers],[Climat max]])))=0,"",INDIRECT(NOM_FR&amp;ADDRESS('PR-tampon'!$E24,COLUMN(REFERENCEMENT_ISOLANT[[#Headers],[Climat max]]))))))</f>
        <v>MONTAGNE
(Altitude ≥ 900m &amp; En zone très froide)</v>
      </c>
      <c r="P61" s="3" t="str">
        <f ca="1">IF('PR-tampon'!$E24="","",IF('PR-tampon'!$E24=0,"",IF(INDIRECT(NOM_FR&amp;ADDRESS('PR-tampon'!$E24,COLUMN(REFERENCEMENT_ISOLANT[[#Headers],[Locaux climatisés ou raffraichis]])))=0,"",INDIRECT(NOM_FR&amp;ADDRESS('PR-tampon'!$E24,COLUMN(REFERENCEMENT_ISOLANT[[#Headers],[Locaux climatisés ou raffraichis]]))))))</f>
        <v>RAFRAICHIS</v>
      </c>
    </row>
    <row r="62" spans="1:16" ht="130.19999999999999" customHeight="1" x14ac:dyDescent="0.3">
      <c r="A62" s="3" t="e">
        <v>#VALUE!</v>
      </c>
      <c r="B62" s="86">
        <f ca="1">IF('PR-tampon'!$E25="","",IF('PR-tampon'!$E25=0,"",IF(INDIRECT(NOM_FR&amp;ADDRESS('PR-tampon'!$E25,COLUMN(REFERENCEMENT_ISOLANT[[#Headers],[DATE REFERENCEMENT]])))=0,"",INDIRECT(NOM_FR&amp;ADDRESS('PR-tampon'!$E25,COLUMN(REFERENCEMENT_ISOLANT[[#Headers],[DATE REFERENCEMENT]]))))))</f>
        <v>45320</v>
      </c>
      <c r="C62" s="86" t="str">
        <f ca="1">IF('PR-tampon'!$E25="","",IF('PR-tampon'!$E25=0,"",IF(INDIRECT(NOM_FR&amp;ADDRESS('PR-tampon'!$E25,COLUMN(REFERENCEMENT_ISOLANT[[#Headers],[TYPE DE PROCEDE]])))=0,"",INDIRECT(NOM_FR&amp;ADDRESS('PR-tampon'!$E25,COLUMN(REFERENCEMENT_ISOLANT[[#Headers],[TYPE DE PROCEDE]]))))))</f>
        <v>Panneaux ou rouleaux</v>
      </c>
      <c r="D62" s="86" t="str">
        <f ca="1">IF('PR-tampon'!$E25="","",IF('PR-tampon'!$E25=0,"",IF(INDIRECT(NOM_FR&amp;ADDRESS('PR-tampon'!$E25,COLUMN(REFERENCEMENT_ISOLANT[[#Headers],[MATIERE]])))=0,"",INDIRECT(NOM_FR&amp;ADDRESS('PR-tampon'!$E25,COLUMN(REFERENCEMENT_ISOLANT[[#Headers],[MATIERE]]))))))</f>
        <v>fibres de bois</v>
      </c>
      <c r="E62" s="3" t="str">
        <f ca="1">IF('PR-tampon'!$E25="","",IF('PR-tampon'!$E25=0,"",IF(INDIRECT(NOM_FR&amp;ADDRESS('PR-tampon'!$E25,COLUMN(REFERENCEMENT_ISOLANT[[#Headers],[NOM COMMERCIAL DU PROCEDE]])))=0,"",INDIRECT(NOM_FR&amp;ADDRESS('PR-tampon'!$E25,COLUMN(REFERENCEMENT_ISOLANT[[#Headers],[NOM COMMERCIAL DU PROCEDE]]))))))</f>
        <v>ISONAT FLEX</v>
      </c>
      <c r="F62" s="3" t="str">
        <f ca="1">IF('PR-tampon'!$E25="","",IF('PR-tampon'!$E25=0,"",IF(INDIRECT(NOM_FR&amp;ADDRESS('PR-tampon'!$E25,COLUMN(REFERENCEMENT_ISOLANT[[#Headers],[FABRICANT / TITULAIRE / DISTRIBUTEUR]])))=0,"",INDIRECT(NOM_FR&amp;ADDRESS('PR-tampon'!$E25,COLUMN(REFERENCEMENT_ISOLANT[[#Headers],[FABRICANT / TITULAIRE / DISTRIBUTEUR]]))))))</f>
        <v>ISONAT
(FR)</v>
      </c>
      <c r="G62" s="3" t="str">
        <f ca="1">IF('PR-tampon'!$E25="","",IF('PR-tampon'!$E25=0,"",IF(INDIRECT(NOM_FR&amp;ADDRESS('PR-tampon'!$E25,COLUMN(REFERENCEMENT_ISOLANT[[#Headers],[TYPE DE DOCUMENT DE REFERENCE]])))=0,"",INDIRECT(NOM_FR&amp;ADDRESS('PR-tampon'!$E25,COLUMN(REFERENCEMENT_ISOLANT[[#Headers],[TYPE DE DOCUMENT DE REFERENCE]]))))))</f>
        <v>Document d'Application Technique (DTA)</v>
      </c>
      <c r="H62" s="3" t="str">
        <f ca="1">IF('PR-tampon'!$E25="","",IF('PR-tampon'!$E25=0,"",IF(INDIRECT(NOM_FR&amp;ADDRESS('PR-tampon'!$E25,COLUMN(REFERENCEMENT_ISOLANT[[#Headers],[REF]])))=0,"",INDIRECT(NOM_FR&amp;ADDRESS('PR-tampon'!$E25,COLUMN(REFERENCEMENT_ISOLANT[[#Headers],[REF]]))))))</f>
        <v>20/19-431_V2</v>
      </c>
      <c r="I62" s="80" t="str">
        <f ca="1">IF('PR-tampon'!$E25="","",IF('PR-tampon'!$E25=0,"",IF(INDIRECT(NOM_FR&amp;ADDRESS('PR-tampon'!$E25,COLUMN(REFERENCEMENT_ISOLANT[[#Headers],[AVIS LIMITE AU / VALIDITE]])))=0,"",INDIRECT(NOM_FR&amp;ADDRESS('PR-tampon'!$E25,COLUMN(REFERENCEMENT_ISOLANT[[#Headers],[AVIS LIMITE AU / VALIDITE]]))))))</f>
        <v>31/12/20230</v>
      </c>
      <c r="J62" s="3" t="str">
        <f ca="1">IF('PR-tampon'!$E25="","",IF('PR-tampon'!$E25=0,"",IF(INDIRECT(NOM_FR&amp;ADDRESS('PR-tampon'!$E25,COLUMN(REFERENCEMENT_ISOLANT[[#Headers],[TC/TNC
dans le domaine d''emploi visé]])))=0,"",INDIRECT(NOM_FR&amp;ADDRESS('PR-tampon'!$E25,COLUMN(REFERENCEMENT_ISOLANT[[#Headers],[TC/TNC
dans le domaine d''emploi visé]]))))))</f>
        <v>TC</v>
      </c>
      <c r="K62" s="110" t="str">
        <f ca="1">IF('PR-tampon'!$E25="","",IF('PR-tampon'!$E25=0,"",IF(INDIRECT(NOM_FR&amp;ADDRESS('PR-tampon'!$E25,COLUMN(REFERENCEMENT_ISOLANT[[#Headers],[SYNTHESE DES APPLICATIONS VISEES]])))=0,"",INDIRECT(NOM_FR&amp;ADDRESS('PR-tampon'!$E25,COLUMN(REFERENCEMENT_ISOLANT[[#Headers],[SYNTHESE DES APPLICATIONS VISEES]]))))))</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L62" s="82" t="str">
        <f ca="1">IF('PR-tampon'!$E25="","",IF('PR-tampon'!$E25=0,"",IF(INDIRECT(NOM_FR&amp;ADDRESS('PR-tampon'!$E25,COLUMN(REFERENCEMENT_ISOLANT[[#Headers],[CONCATENATION DES OBSERVATIONS]])))=0,"",INDIRECT(NOM_FR&amp;ADDRESS('PR-tampon'!$E25,COLUMN(REFERENCEMENT_ISOLANT[[#Headers],[CONCATENATION DES OBSERVATIONS]]))))))</f>
        <v xml:space="preserve"> - Le procédé ISONAT FLEX inclue 2 isolants, « ISONAT FLEX 40 » et « FLEX 55 plus H ».
 - Les bâtiments à ossature porteuse métallique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62" s="3" t="str">
        <f ca="1">IF('PR-tampon'!$E25="","",IF('PR-tampon'!$E25=0,"",IF(INDIRECT(NOM_FR&amp;ADDRESS('PR-tampon'!$E25,COLUMN(REFERENCEMENT_ISOLANT[[#Headers],[Hygrométrie des locaux]])))=0,"",INDIRECT(NOM_FR&amp;ADDRESS('PR-tampon'!$E25,COLUMN(REFERENCEMENT_ISOLANT[[#Headers],[Hygrométrie des locaux]]))))))</f>
        <v>MOYENNE</v>
      </c>
      <c r="N62" s="3" t="str">
        <f ca="1">IF('PR-tampon'!$E25="","",IF('PR-tampon'!$E25=0,"",IF(INDIRECT(NOM_FR&amp;ADDRESS('PR-tampon'!$E25,COLUMN(REFERENCEMENT_ISOLANT[[#Headers],[classement locaux au sens 20.1 P3]])))=0,"",INDIRECT(NOM_FR&amp;ADDRESS('PR-tampon'!$E25,COLUMN(REFERENCEMENT_ISOLANT[[#Headers],[classement locaux au sens 20.1 P3]]))))))</f>
        <v>EB+ Locaux Privatifs</v>
      </c>
      <c r="O62" s="3" t="str">
        <f ca="1">IF('PR-tampon'!$E25="","",IF('PR-tampon'!$E25=0,"",IF(INDIRECT(NOM_FR&amp;ADDRESS('PR-tampon'!$E25,COLUMN(REFERENCEMENT_ISOLANT[[#Headers],[Climat max]])))=0,"",INDIRECT(NOM_FR&amp;ADDRESS('PR-tampon'!$E25,COLUMN(REFERENCEMENT_ISOLANT[[#Headers],[Climat max]]))))))</f>
        <v>MONTAGNE
(Altitude ≥ 900m &amp; En zone très froide)</v>
      </c>
      <c r="P62" s="3" t="str">
        <f ca="1">IF('PR-tampon'!$E25="","",IF('PR-tampon'!$E25=0,"",IF(INDIRECT(NOM_FR&amp;ADDRESS('PR-tampon'!$E25,COLUMN(REFERENCEMENT_ISOLANT[[#Headers],[Locaux climatisés ou raffraichis]])))=0,"",INDIRECT(NOM_FR&amp;ADDRESS('PR-tampon'!$E25,COLUMN(REFERENCEMENT_ISOLANT[[#Headers],[Locaux climatisés ou raffraichis]]))))))</f>
        <v>RAFRAICHIS</v>
      </c>
    </row>
    <row r="63" spans="1:16" ht="130.19999999999999" customHeight="1" x14ac:dyDescent="0.3">
      <c r="A63" s="3" t="e">
        <v>#VALUE!</v>
      </c>
      <c r="B63" s="86">
        <f ca="1">IF('PR-tampon'!$E26="","",IF('PR-tampon'!$E26=0,"",IF(INDIRECT(NOM_FR&amp;ADDRESS('PR-tampon'!$E26,COLUMN(REFERENCEMENT_ISOLANT[[#Headers],[DATE REFERENCEMENT]])))=0,"",INDIRECT(NOM_FR&amp;ADDRESS('PR-tampon'!$E26,COLUMN(REFERENCEMENT_ISOLANT[[#Headers],[DATE REFERENCEMENT]]))))))</f>
        <v>45306</v>
      </c>
      <c r="C63" s="86" t="str">
        <f ca="1">IF('PR-tampon'!$E26="","",IF('PR-tampon'!$E26=0,"",IF(INDIRECT(NOM_FR&amp;ADDRESS('PR-tampon'!$E26,COLUMN(REFERENCEMENT_ISOLANT[[#Headers],[TYPE DE PROCEDE]])))=0,"",INDIRECT(NOM_FR&amp;ADDRESS('PR-tampon'!$E26,COLUMN(REFERENCEMENT_ISOLANT[[#Headers],[TYPE DE PROCEDE]]))))))</f>
        <v>Panneaux ou rouleaux</v>
      </c>
      <c r="D63" s="86" t="str">
        <f ca="1">IF('PR-tampon'!$E26="","",IF('PR-tampon'!$E26=0,"",IF(INDIRECT(NOM_FR&amp;ADDRESS('PR-tampon'!$E26,COLUMN(REFERENCEMENT_ISOLANT[[#Headers],[MATIERE]])))=0,"",INDIRECT(NOM_FR&amp;ADDRESS('PR-tampon'!$E26,COLUMN(REFERENCEMENT_ISOLANT[[#Headers],[MATIERE]]))))))</f>
        <v>fibres de chanvre, de lin et de coton</v>
      </c>
      <c r="E63" s="3" t="str">
        <f ca="1">IF('PR-tampon'!$E26="","",IF('PR-tampon'!$E26=0,"",IF(INDIRECT(NOM_FR&amp;ADDRESS('PR-tampon'!$E26,COLUMN(REFERENCEMENT_ISOLANT[[#Headers],[NOM COMMERCIAL DU PROCEDE]])))=0,"",INDIRECT(NOM_FR&amp;ADDRESS('PR-tampon'!$E26,COLUMN(REFERENCEMENT_ISOLANT[[#Headers],[NOM COMMERCIAL DU PROCEDE]]))))))</f>
        <v>Biofib’ Trio</v>
      </c>
      <c r="F63" s="3" t="str">
        <f ca="1">IF('PR-tampon'!$E26="","",IF('PR-tampon'!$E26=0,"",IF(INDIRECT(NOM_FR&amp;ADDRESS('PR-tampon'!$E26,COLUMN(REFERENCEMENT_ISOLANT[[#Headers],[FABRICANT / TITULAIRE / DISTRIBUTEUR]])))=0,"",INDIRECT(NOM_FR&amp;ADDRESS('PR-tampon'!$E26,COLUMN(REFERENCEMENT_ISOLANT[[#Headers],[FABRICANT / TITULAIRE / DISTRIBUTEUR]]))))))</f>
        <v>Cavac Biomatériaux
(FR)</v>
      </c>
      <c r="G63" s="3" t="str">
        <f ca="1">IF('PR-tampon'!$E26="","",IF('PR-tampon'!$E26=0,"",IF(INDIRECT(NOM_FR&amp;ADDRESS('PR-tampon'!$E26,COLUMN(REFERENCEMENT_ISOLANT[[#Headers],[TYPE DE DOCUMENT DE REFERENCE]])))=0,"",INDIRECT(NOM_FR&amp;ADDRESS('PR-tampon'!$E26,COLUMN(REFERENCEMENT_ISOLANT[[#Headers],[TYPE DE DOCUMENT DE REFERENCE]]))))))</f>
        <v>Avis technique</v>
      </c>
      <c r="H63" s="3" t="str">
        <f ca="1">IF('PR-tampon'!$E26="","",IF('PR-tampon'!$E26=0,"",IF(INDIRECT(NOM_FR&amp;ADDRESS('PR-tampon'!$E26,COLUMN(REFERENCEMENT_ISOLANT[[#Headers],[REF]])))=0,"",INDIRECT(NOM_FR&amp;ADDRESS('PR-tampon'!$E26,COLUMN(REFERENCEMENT_ISOLANT[[#Headers],[REF]]))))))</f>
        <v>20/14-329_V3</v>
      </c>
      <c r="I63" s="80">
        <f ca="1">IF('PR-tampon'!$E26="","",IF('PR-tampon'!$E26=0,"",IF(INDIRECT(NOM_FR&amp;ADDRESS('PR-tampon'!$E26,COLUMN(REFERENCEMENT_ISOLANT[[#Headers],[AVIS LIMITE AU / VALIDITE]])))=0,"",INDIRECT(NOM_FR&amp;ADDRESS('PR-tampon'!$E26,COLUMN(REFERENCEMENT_ISOLANT[[#Headers],[AVIS LIMITE AU / VALIDITE]]))))))</f>
        <v>47514</v>
      </c>
      <c r="J63" s="3" t="str">
        <f ca="1">IF('PR-tampon'!$E26="","",IF('PR-tampon'!$E26=0,"",IF(INDIRECT(NOM_FR&amp;ADDRESS('PR-tampon'!$E26,COLUMN(REFERENCEMENT_ISOLANT[[#Headers],[TC/TNC
dans le domaine d''emploi visé]])))=0,"",INDIRECT(NOM_FR&amp;ADDRESS('PR-tampon'!$E26,COLUMN(REFERENCEMENT_ISOLANT[[#Headers],[TC/TNC
dans le domaine d''emploi visé]]))))))</f>
        <v>TC</v>
      </c>
      <c r="K63" s="110" t="str">
        <f ca="1">IF('PR-tampon'!$E26="","",IF('PR-tampon'!$E26=0,"",IF(INDIRECT(NOM_FR&amp;ADDRESS('PR-tampon'!$E26,COLUMN(REFERENCEMENT_ISOLANT[[#Headers],[SYNTHESE DES APPLICATIONS VISEES]])))=0,"",INDIRECT(NOM_FR&amp;ADDRESS('PR-tampon'!$E26,COLUMN(REFERENCEMENT_ISOLANT[[#Headers],[SYNTHESE DES APPLICATIONS VISEES]]))))))</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L63" s="82" t="str">
        <f ca="1">IF('PR-tampon'!$E26="","",IF('PR-tampon'!$E26=0,"",IF(INDIRECT(NOM_FR&amp;ADDRESS('PR-tampon'!$E26,COLUMN(REFERENCEMENT_ISOLANT[[#Headers],[CONCATENATION DES OBSERVATIONS]])))=0,"",INDIRECT(NOM_FR&amp;ADDRESS('PR-tampon'!$E26,COLUMN(REFERENCEMENT_ISOLANT[[#Headers],[CONCATENATION DES OBSERVATIONS]]))))))</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 Des dispositions particulières peuvent être nécessaires pour atteindre le domaine d'emploi indiqué ci-contre. Se référer au AT/DTA du procédé d'isolation pour connaître les dispositions particulières de mise en œuvre et éventuelles limites de domaines d'emploi complémentaires.</v>
      </c>
      <c r="M63" s="3" t="str">
        <f ca="1">IF('PR-tampon'!$E26="","",IF('PR-tampon'!$E26=0,"",IF(INDIRECT(NOM_FR&amp;ADDRESS('PR-tampon'!$E26,COLUMN(REFERENCEMENT_ISOLANT[[#Headers],[Hygrométrie des locaux]])))=0,"",INDIRECT(NOM_FR&amp;ADDRESS('PR-tampon'!$E26,COLUMN(REFERENCEMENT_ISOLANT[[#Headers],[Hygrométrie des locaux]]))))))</f>
        <v>MOYENNE</v>
      </c>
      <c r="N63" s="3" t="str">
        <f ca="1">IF('PR-tampon'!$E26="","",IF('PR-tampon'!$E26=0,"",IF(INDIRECT(NOM_FR&amp;ADDRESS('PR-tampon'!$E26,COLUMN(REFERENCEMENT_ISOLANT[[#Headers],[classement locaux au sens 20.1 P3]])))=0,"",INDIRECT(NOM_FR&amp;ADDRESS('PR-tampon'!$E26,COLUMN(REFERENCEMENT_ISOLANT[[#Headers],[classement locaux au sens 20.1 P3]]))))))</f>
        <v>EB+ Locaux Collectifs</v>
      </c>
      <c r="O63" s="3" t="str">
        <f ca="1">IF('PR-tampon'!$E26="","",IF('PR-tampon'!$E26=0,"",IF(INDIRECT(NOM_FR&amp;ADDRESS('PR-tampon'!$E26,COLUMN(REFERENCEMENT_ISOLANT[[#Headers],[Climat max]])))=0,"",INDIRECT(NOM_FR&amp;ADDRESS('PR-tampon'!$E26,COLUMN(REFERENCEMENT_ISOLANT[[#Headers],[Climat max]]))))))</f>
        <v>MONTAGNE
(Altitude ≥ 900m &amp; En zone très froide)</v>
      </c>
      <c r="P63" s="3" t="str">
        <f ca="1">IF('PR-tampon'!$E26="","",IF('PR-tampon'!$E26=0,"",IF(INDIRECT(NOM_FR&amp;ADDRESS('PR-tampon'!$E26,COLUMN(REFERENCEMENT_ISOLANT[[#Headers],[Locaux climatisés ou raffraichis]])))=0,"",INDIRECT(NOM_FR&amp;ADDRESS('PR-tampon'!$E26,COLUMN(REFERENCEMENT_ISOLANT[[#Headers],[Locaux climatisés ou raffraichis]]))))))</f>
        <v>RAFRAICHIS</v>
      </c>
    </row>
    <row r="64" spans="1:16" ht="130.19999999999999" customHeight="1" x14ac:dyDescent="0.3">
      <c r="A64" s="3" t="e">
        <v>#VALUE!</v>
      </c>
      <c r="B64" s="86">
        <f ca="1">IF('PR-tampon'!$E27="","",IF('PR-tampon'!$E27=0,"",IF(INDIRECT(NOM_FR&amp;ADDRESS('PR-tampon'!$E27,COLUMN(REFERENCEMENT_ISOLANT[[#Headers],[DATE REFERENCEMENT]])))=0,"",INDIRECT(NOM_FR&amp;ADDRESS('PR-tampon'!$E27,COLUMN(REFERENCEMENT_ISOLANT[[#Headers],[DATE REFERENCEMENT]]))))))</f>
        <v>45218</v>
      </c>
      <c r="C64" s="86" t="str">
        <f ca="1">IF('PR-tampon'!$E27="","",IF('PR-tampon'!$E27=0,"",IF(INDIRECT(NOM_FR&amp;ADDRESS('PR-tampon'!$E27,COLUMN(REFERENCEMENT_ISOLANT[[#Headers],[TYPE DE PROCEDE]])))=0,"",INDIRECT(NOM_FR&amp;ADDRESS('PR-tampon'!$E27,COLUMN(REFERENCEMENT_ISOLANT[[#Headers],[TYPE DE PROCEDE]]))))))</f>
        <v>Panneaux ou rouleaux</v>
      </c>
      <c r="D64" s="86" t="str">
        <f ca="1">IF('PR-tampon'!$E27="","",IF('PR-tampon'!$E27=0,"",IF(INDIRECT(NOM_FR&amp;ADDRESS('PR-tampon'!$E27,COLUMN(REFERENCEMENT_ISOLANT[[#Headers],[MATIERE]])))=0,"",INDIRECT(NOM_FR&amp;ADDRESS('PR-tampon'!$E27,COLUMN(REFERENCEMENT_ISOLANT[[#Headers],[MATIERE]]))))))</f>
        <v>fibres de textiles issus de recyclage</v>
      </c>
      <c r="E64" s="3" t="str">
        <f ca="1">IF('PR-tampon'!$E27="","",IF('PR-tampon'!$E27=0,"",IF(INDIRECT(NOM_FR&amp;ADDRESS('PR-tampon'!$E27,COLUMN(REFERENCEMENT_ISOLANT[[#Headers],[NOM COMMERCIAL DU PROCEDE]])))=0,"",INDIRECT(NOM_FR&amp;ADDRESS('PR-tampon'!$E27,COLUMN(REFERENCEMENT_ISOLANT[[#Headers],[NOM COMMERCIAL DU PROCEDE]]))))))</f>
        <v>PAVATEXTIL P/R application en mur</v>
      </c>
      <c r="F64" s="3" t="str">
        <f ca="1">IF('PR-tampon'!$E27="","",IF('PR-tampon'!$E27=0,"",IF(INDIRECT(NOM_FR&amp;ADDRESS('PR-tampon'!$E27,COLUMN(REFERENCEMENT_ISOLANT[[#Headers],[FABRICANT / TITULAIRE / DISTRIBUTEUR]])))=0,"",INDIRECT(NOM_FR&amp;ADDRESS('PR-tampon'!$E27,COLUMN(REFERENCEMENT_ISOLANT[[#Headers],[FABRICANT / TITULAIRE / DISTRIBUTEUR]]))))))</f>
        <v>SOPREMA SAS 
(FR)</v>
      </c>
      <c r="G64" s="3" t="str">
        <f ca="1">IF('PR-tampon'!$E27="","",IF('PR-tampon'!$E27=0,"",IF(INDIRECT(NOM_FR&amp;ADDRESS('PR-tampon'!$E27,COLUMN(REFERENCEMENT_ISOLANT[[#Headers],[TYPE DE DOCUMENT DE REFERENCE]])))=0,"",INDIRECT(NOM_FR&amp;ADDRESS('PR-tampon'!$E27,COLUMN(REFERENCEMENT_ISOLANT[[#Headers],[TYPE DE DOCUMENT DE REFERENCE]]))))))</f>
        <v>Avis technique</v>
      </c>
      <c r="H64" s="3" t="str">
        <f ca="1">IF('PR-tampon'!$E27="","",IF('PR-tampon'!$E27=0,"",IF(INDIRECT(NOM_FR&amp;ADDRESS('PR-tampon'!$E27,COLUMN(REFERENCEMENT_ISOLANT[[#Headers],[REF]])))=0,"",INDIRECT(NOM_FR&amp;ADDRESS('PR-tampon'!$E27,COLUMN(REFERENCEMENT_ISOLANT[[#Headers],[REF]]))))))</f>
        <v>20/16-392_V2-E1</v>
      </c>
      <c r="I64" s="80" t="str">
        <f ca="1">IF('PR-tampon'!$E27="","",IF('PR-tampon'!$E27=0,"",IF(INDIRECT(NOM_FR&amp;ADDRESS('PR-tampon'!$E27,COLUMN(REFERENCEMENT_ISOLANT[[#Headers],[AVIS LIMITE AU / VALIDITE]])))=0,"",INDIRECT(NOM_FR&amp;ADDRESS('PR-tampon'!$E27,COLUMN(REFERENCEMENT_ISOLANT[[#Headers],[AVIS LIMITE AU / VALIDITE]]))))))</f>
        <v>10/08/2030</v>
      </c>
      <c r="J64" s="3" t="str">
        <f ca="1">IF('PR-tampon'!$E27="","",IF('PR-tampon'!$E27=0,"",IF(INDIRECT(NOM_FR&amp;ADDRESS('PR-tampon'!$E27,COLUMN(REFERENCEMENT_ISOLANT[[#Headers],[TC/TNC
dans le domaine d''emploi visé]])))=0,"",INDIRECT(NOM_FR&amp;ADDRESS('PR-tampon'!$E27,COLUMN(REFERENCEMENT_ISOLANT[[#Headers],[TC/TNC
dans le domaine d''emploi visé]]))))))</f>
        <v>TC</v>
      </c>
      <c r="K64" s="110" t="str">
        <f ca="1">IF('PR-tampon'!$E27="","",IF('PR-tampon'!$E27=0,"",IF(INDIRECT(NOM_FR&amp;ADDRESS('PR-tampon'!$E27,COLUMN(REFERENCEMENT_ISOLANT[[#Headers],[SYNTHESE DES APPLICATIONS VISEES]])))=0,"",INDIRECT(NOM_FR&amp;ADDRESS('PR-tampon'!$E27,COLUMN(REFERENCEMENT_ISOLANT[[#Headers],[SYNTHESE DES APPLICATIONS VISEES]]))))))</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L64" s="82" t="str">
        <f ca="1">IF('PR-tampon'!$E27="","",IF('PR-tampon'!$E27=0,"",IF(INDIRECT(NOM_FR&amp;ADDRESS('PR-tampon'!$E27,COLUMN(REFERENCEMENT_ISOLANT[[#Headers],[CONCATENATION DES OBSERVATIONS]])))=0,"",INDIRECT(NOM_FR&amp;ADDRESS('PR-tampon'!$E27,COLUMN(REFERENCEMENT_ISOLANT[[#Headers],[CONCATENATION DES OBSERVATIONS]]))))))</f>
        <v xml:space="preserve">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64" s="3" t="str">
        <f ca="1">IF('PR-tampon'!$E27="","",IF('PR-tampon'!$E27=0,"",IF(INDIRECT(NOM_FR&amp;ADDRESS('PR-tampon'!$E27,COLUMN(REFERENCEMENT_ISOLANT[[#Headers],[Hygrométrie des locaux]])))=0,"",INDIRECT(NOM_FR&amp;ADDRESS('PR-tampon'!$E27,COLUMN(REFERENCEMENT_ISOLANT[[#Headers],[Hygrométrie des locaux]]))))))</f>
        <v>MOYENNE</v>
      </c>
      <c r="N64" s="3" t="str">
        <f ca="1">IF('PR-tampon'!$E27="","",IF('PR-tampon'!$E27=0,"",IF(INDIRECT(NOM_FR&amp;ADDRESS('PR-tampon'!$E27,COLUMN(REFERENCEMENT_ISOLANT[[#Headers],[classement locaux au sens 20.1 P3]])))=0,"",INDIRECT(NOM_FR&amp;ADDRESS('PR-tampon'!$E27,COLUMN(REFERENCEMENT_ISOLANT[[#Headers],[classement locaux au sens 20.1 P3]]))))))</f>
        <v>EB+ Locaux Privatifs</v>
      </c>
      <c r="O64" s="3" t="str">
        <f ca="1">IF('PR-tampon'!$E27="","",IF('PR-tampon'!$E27=0,"",IF(INDIRECT(NOM_FR&amp;ADDRESS('PR-tampon'!$E27,COLUMN(REFERENCEMENT_ISOLANT[[#Headers],[Climat max]])))=0,"",INDIRECT(NOM_FR&amp;ADDRESS('PR-tampon'!$E27,COLUMN(REFERENCEMENT_ISOLANT[[#Headers],[Climat max]]))))))</f>
        <v>MONTAGNE
(Altitude ≥ 900m &amp; En zone très froide)</v>
      </c>
      <c r="P64" s="3" t="str">
        <f ca="1">IF('PR-tampon'!$E27="","",IF('PR-tampon'!$E27=0,"",IF(INDIRECT(NOM_FR&amp;ADDRESS('PR-tampon'!$E27,COLUMN(REFERENCEMENT_ISOLANT[[#Headers],[Locaux climatisés ou raffraichis]])))=0,"",INDIRECT(NOM_FR&amp;ADDRESS('PR-tampon'!$E27,COLUMN(REFERENCEMENT_ISOLANT[[#Headers],[Locaux climatisés ou raffraichis]]))))))</f>
        <v>RAFRAICHIS</v>
      </c>
    </row>
    <row r="65" spans="1:16" ht="130.19999999999999" customHeight="1" x14ac:dyDescent="0.3">
      <c r="A65" s="3" t="e">
        <v>#VALUE!</v>
      </c>
      <c r="B65" s="86">
        <f ca="1">IF('PR-tampon'!$E28="","",IF('PR-tampon'!$E28=0,"",IF(INDIRECT(NOM_FR&amp;ADDRESS('PR-tampon'!$E28,COLUMN(REFERENCEMENT_ISOLANT[[#Headers],[DATE REFERENCEMENT]])))=0,"",INDIRECT(NOM_FR&amp;ADDRESS('PR-tampon'!$E28,COLUMN(REFERENCEMENT_ISOLANT[[#Headers],[DATE REFERENCEMENT]]))))))</f>
        <v>45218</v>
      </c>
      <c r="C65" s="86" t="str">
        <f ca="1">IF('PR-tampon'!$E28="","",IF('PR-tampon'!$E28=0,"",IF(INDIRECT(NOM_FR&amp;ADDRESS('PR-tampon'!$E28,COLUMN(REFERENCEMENT_ISOLANT[[#Headers],[TYPE DE PROCEDE]])))=0,"",INDIRECT(NOM_FR&amp;ADDRESS('PR-tampon'!$E28,COLUMN(REFERENCEMENT_ISOLANT[[#Headers],[TYPE DE PROCEDE]]))))))</f>
        <v>Panneaux ou rouleaux</v>
      </c>
      <c r="D65" s="86" t="str">
        <f ca="1">IF('PR-tampon'!$E28="","",IF('PR-tampon'!$E28=0,"",IF(INDIRECT(NOM_FR&amp;ADDRESS('PR-tampon'!$E28,COLUMN(REFERENCEMENT_ISOLANT[[#Headers],[MATIERE]])))=0,"",INDIRECT(NOM_FR&amp;ADDRESS('PR-tampon'!$E28,COLUMN(REFERENCEMENT_ISOLANT[[#Headers],[MATIERE]]))))))</f>
        <v>fibres de bois</v>
      </c>
      <c r="E65" s="3" t="str">
        <f ca="1">IF('PR-tampon'!$E28="","",IF('PR-tampon'!$E28=0,"",IF(INDIRECT(NOM_FR&amp;ADDRESS('PR-tampon'!$E28,COLUMN(REFERENCEMENT_ISOLANT[[#Headers],[NOM COMMERCIAL DU PROCEDE]])))=0,"",INDIRECT(NOM_FR&amp;ADDRESS('PR-tampon'!$E28,COLUMN(REFERENCEMENT_ISOLANT[[#Headers],[NOM COMMERCIAL DU PROCEDE]]))))))</f>
        <v>GUTEX Thermoflex FR</v>
      </c>
      <c r="F65" s="3" t="str">
        <f ca="1">IF('PR-tampon'!$E28="","",IF('PR-tampon'!$E28=0,"",IF(INDIRECT(NOM_FR&amp;ADDRESS('PR-tampon'!$E28,COLUMN(REFERENCEMENT_ISOLANT[[#Headers],[FABRICANT / TITULAIRE / DISTRIBUTEUR]])))=0,"",INDIRECT(NOM_FR&amp;ADDRESS('PR-tampon'!$E28,COLUMN(REFERENCEMENT_ISOLANT[[#Headers],[FABRICANT / TITULAIRE / DISTRIBUTEUR]]))))))</f>
        <v>GUTEX Holzfaserplattenwerk H. Henselmann GmbH &amp; Co. KG</v>
      </c>
      <c r="G65" s="3" t="str">
        <f ca="1">IF('PR-tampon'!$E28="","",IF('PR-tampon'!$E28=0,"",IF(INDIRECT(NOM_FR&amp;ADDRESS('PR-tampon'!$E28,COLUMN(REFERENCEMENT_ISOLANT[[#Headers],[TYPE DE DOCUMENT DE REFERENCE]])))=0,"",INDIRECT(NOM_FR&amp;ADDRESS('PR-tampon'!$E28,COLUMN(REFERENCEMENT_ISOLANT[[#Headers],[TYPE DE DOCUMENT DE REFERENCE]]))))))</f>
        <v>Avis technique</v>
      </c>
      <c r="H65" s="3" t="str">
        <f ca="1">IF('PR-tampon'!$E28="","",IF('PR-tampon'!$E28=0,"",IF(INDIRECT(NOM_FR&amp;ADDRESS('PR-tampon'!$E28,COLUMN(REFERENCEMENT_ISOLANT[[#Headers],[REF]])))=0,"",INDIRECT(NOM_FR&amp;ADDRESS('PR-tampon'!$E28,COLUMN(REFERENCEMENT_ISOLANT[[#Headers],[REF]]))))))</f>
        <v>20/22-500_V1</v>
      </c>
      <c r="I65" s="80">
        <f ca="1">IF('PR-tampon'!$E28="","",IF('PR-tampon'!$E28=0,"",IF(INDIRECT(NOM_FR&amp;ADDRESS('PR-tampon'!$E28,COLUMN(REFERENCEMENT_ISOLANT[[#Headers],[AVIS LIMITE AU / VALIDITE]])))=0,"",INDIRECT(NOM_FR&amp;ADDRESS('PR-tampon'!$E28,COLUMN(REFERENCEMENT_ISOLANT[[#Headers],[AVIS LIMITE AU / VALIDITE]]))))))</f>
        <v>46234</v>
      </c>
      <c r="J65" s="3" t="str">
        <f ca="1">IF('PR-tampon'!$E28="","",IF('PR-tampon'!$E28=0,"",IF(INDIRECT(NOM_FR&amp;ADDRESS('PR-tampon'!$E28,COLUMN(REFERENCEMENT_ISOLANT[[#Headers],[TC/TNC
dans le domaine d''emploi visé]])))=0,"",INDIRECT(NOM_FR&amp;ADDRESS('PR-tampon'!$E28,COLUMN(REFERENCEMENT_ISOLANT[[#Headers],[TC/TNC
dans le domaine d''emploi visé]]))))))</f>
        <v>TC</v>
      </c>
      <c r="K65" s="110" t="str">
        <f ca="1">IF('PR-tampon'!$E28="","",IF('PR-tampon'!$E28=0,"",IF(INDIRECT(NOM_FR&amp;ADDRESS('PR-tampon'!$E28,COLUMN(REFERENCEMENT_ISOLANT[[#Headers],[SYNTHESE DES APPLICATIONS VISEES]])))=0,"",INDIRECT(NOM_FR&amp;ADDRESS('PR-tampon'!$E28,COLUMN(REFERENCEMENT_ISOLANT[[#Headers],[SYNTHESE DES APPLICATIONS VISEES]]))))))</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L65" s="82" t="str">
        <f ca="1">IF('PR-tampon'!$E28="","",IF('PR-tampon'!$E28=0,"",IF(INDIRECT(NOM_FR&amp;ADDRESS('PR-tampon'!$E28,COLUMN(REFERENCEMENT_ISOLANT[[#Headers],[CONCATENATION DES OBSERVATIONS]])))=0,"",INDIRECT(NOM_FR&amp;ADDRESS('PR-tampon'!$E28,COLUMN(REFERENCEMENT_ISOLANT[[#Headers],[CONCATENATION DES OBSERVATIONS]]))))))</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65" s="3" t="str">
        <f ca="1">IF('PR-tampon'!$E28="","",IF('PR-tampon'!$E28=0,"",IF(INDIRECT(NOM_FR&amp;ADDRESS('PR-tampon'!$E28,COLUMN(REFERENCEMENT_ISOLANT[[#Headers],[Hygrométrie des locaux]])))=0,"",INDIRECT(NOM_FR&amp;ADDRESS('PR-tampon'!$E28,COLUMN(REFERENCEMENT_ISOLANT[[#Headers],[Hygrométrie des locaux]]))))))</f>
        <v>MOYENNE</v>
      </c>
      <c r="N65" s="3" t="str">
        <f ca="1">IF('PR-tampon'!$E28="","",IF('PR-tampon'!$E28=0,"",IF(INDIRECT(NOM_FR&amp;ADDRESS('PR-tampon'!$E28,COLUMN(REFERENCEMENT_ISOLANT[[#Headers],[classement locaux au sens 20.1 P3]])))=0,"",INDIRECT(NOM_FR&amp;ADDRESS('PR-tampon'!$E28,COLUMN(REFERENCEMENT_ISOLANT[[#Headers],[classement locaux au sens 20.1 P3]]))))))</f>
        <v>EB+ Locaux Privatifs</v>
      </c>
      <c r="O65" s="3" t="str">
        <f ca="1">IF('PR-tampon'!$E28="","",IF('PR-tampon'!$E28=0,"",IF(INDIRECT(NOM_FR&amp;ADDRESS('PR-tampon'!$E28,COLUMN(REFERENCEMENT_ISOLANT[[#Headers],[Climat max]])))=0,"",INDIRECT(NOM_FR&amp;ADDRESS('PR-tampon'!$E28,COLUMN(REFERENCEMENT_ISOLANT[[#Headers],[Climat max]]))))))</f>
        <v>MONTAGNE
(Altitude ≥ 900m &amp; En zone très froide)</v>
      </c>
      <c r="P65" s="3" t="str">
        <f ca="1">IF('PR-tampon'!$E28="","",IF('PR-tampon'!$E28=0,"",IF(INDIRECT(NOM_FR&amp;ADDRESS('PR-tampon'!$E28,COLUMN(REFERENCEMENT_ISOLANT[[#Headers],[Locaux climatisés ou raffraichis]])))=0,"",INDIRECT(NOM_FR&amp;ADDRESS('PR-tampon'!$E28,COLUMN(REFERENCEMENT_ISOLANT[[#Headers],[Locaux climatisés ou raffraichis]]))))))</f>
        <v>RAFRAICHIS</v>
      </c>
    </row>
    <row r="66" spans="1:16" ht="130.19999999999999" customHeight="1" x14ac:dyDescent="0.3">
      <c r="A66" s="3" t="e">
        <v>#VALUE!</v>
      </c>
      <c r="B66" s="86">
        <f ca="1">IF('PR-tampon'!$E29="","",IF('PR-tampon'!$E29=0,"",IF(INDIRECT(NOM_FR&amp;ADDRESS('PR-tampon'!$E29,COLUMN(REFERENCEMENT_ISOLANT[[#Headers],[DATE REFERENCEMENT]])))=0,"",INDIRECT(NOM_FR&amp;ADDRESS('PR-tampon'!$E29,COLUMN(REFERENCEMENT_ISOLANT[[#Headers],[DATE REFERENCEMENT]]))))))</f>
        <v>45218</v>
      </c>
      <c r="C66" s="86" t="str">
        <f ca="1">IF('PR-tampon'!$E29="","",IF('PR-tampon'!$E29=0,"",IF(INDIRECT(NOM_FR&amp;ADDRESS('PR-tampon'!$E29,COLUMN(REFERENCEMENT_ISOLANT[[#Headers],[TYPE DE PROCEDE]])))=0,"",INDIRECT(NOM_FR&amp;ADDRESS('PR-tampon'!$E29,COLUMN(REFERENCEMENT_ISOLANT[[#Headers],[TYPE DE PROCEDE]]))))))</f>
        <v>Panneaux ou rouleaux</v>
      </c>
      <c r="D66" s="86" t="str">
        <f ca="1">IF('PR-tampon'!$E29="","",IF('PR-tampon'!$E29=0,"",IF(INDIRECT(NOM_FR&amp;ADDRESS('PR-tampon'!$E29,COLUMN(REFERENCEMENT_ISOLANT[[#Headers],[MATIERE]])))=0,"",INDIRECT(NOM_FR&amp;ADDRESS('PR-tampon'!$E29,COLUMN(REFERENCEMENT_ISOLANT[[#Headers],[MATIERE]]))))))</f>
        <v>ouate de cellulose</v>
      </c>
      <c r="E66" s="3" t="str">
        <f ca="1">IF('PR-tampon'!$E29="","",IF('PR-tampon'!$E29=0,"",IF(INDIRECT(NOM_FR&amp;ADDRESS('PR-tampon'!$E29,COLUMN(REFERENCEMENT_ISOLANT[[#Headers],[NOM COMMERCIAL DU PROCEDE]])))=0,"",INDIRECT(NOM_FR&amp;ADDRESS('PR-tampon'!$E29,COLUMN(REFERENCEMENT_ISOLANT[[#Headers],[NOM COMMERCIAL DU PROCEDE]]))))))</f>
        <v>Pavacell - Application en combles</v>
      </c>
      <c r="F66" s="3" t="str">
        <f ca="1">IF('PR-tampon'!$E29="","",IF('PR-tampon'!$E29=0,"",IF(INDIRECT(NOM_FR&amp;ADDRESS('PR-tampon'!$E29,COLUMN(REFERENCEMENT_ISOLANT[[#Headers],[FABRICANT / TITULAIRE / DISTRIBUTEUR]])))=0,"",INDIRECT(NOM_FR&amp;ADDRESS('PR-tampon'!$E29,COLUMN(REFERENCEMENT_ISOLANT[[#Headers],[FABRICANT / TITULAIRE / DISTRIBUTEUR]]))))))</f>
        <v>SOPREMA SAS 
(FR)</v>
      </c>
      <c r="G66" s="3" t="str">
        <f ca="1">IF('PR-tampon'!$E29="","",IF('PR-tampon'!$E29=0,"",IF(INDIRECT(NOM_FR&amp;ADDRESS('PR-tampon'!$E29,COLUMN(REFERENCEMENT_ISOLANT[[#Headers],[TYPE DE DOCUMENT DE REFERENCE]])))=0,"",INDIRECT(NOM_FR&amp;ADDRESS('PR-tampon'!$E29,COLUMN(REFERENCEMENT_ISOLANT[[#Headers],[TYPE DE DOCUMENT DE REFERENCE]]))))))</f>
        <v>Avis technique</v>
      </c>
      <c r="H66" s="3" t="str">
        <f ca="1">IF('PR-tampon'!$E29="","",IF('PR-tampon'!$E29=0,"",IF(INDIRECT(NOM_FR&amp;ADDRESS('PR-tampon'!$E29,COLUMN(REFERENCEMENT_ISOLANT[[#Headers],[REF]])))=0,"",INDIRECT(NOM_FR&amp;ADDRESS('PR-tampon'!$E29,COLUMN(REFERENCEMENT_ISOLANT[[#Headers],[REF]]))))))</f>
        <v>20/23-518_V1</v>
      </c>
      <c r="I66" s="80">
        <f ca="1">IF('PR-tampon'!$E29="","",IF('PR-tampon'!$E29=0,"",IF(INDIRECT(NOM_FR&amp;ADDRESS('PR-tampon'!$E29,COLUMN(REFERENCEMENT_ISOLANT[[#Headers],[AVIS LIMITE AU / VALIDITE]])))=0,"",INDIRECT(NOM_FR&amp;ADDRESS('PR-tampon'!$E29,COLUMN(REFERENCEMENT_ISOLANT[[#Headers],[AVIS LIMITE AU / VALIDITE]]))))))</f>
        <v>45961</v>
      </c>
      <c r="J66" s="3" t="str">
        <f ca="1">IF('PR-tampon'!$E29="","",IF('PR-tampon'!$E29=0,"",IF(INDIRECT(NOM_FR&amp;ADDRESS('PR-tampon'!$E29,COLUMN(REFERENCEMENT_ISOLANT[[#Headers],[TC/TNC
dans le domaine d''emploi visé]])))=0,"",INDIRECT(NOM_FR&amp;ADDRESS('PR-tampon'!$E29,COLUMN(REFERENCEMENT_ISOLANT[[#Headers],[TC/TNC
dans le domaine d''emploi visé]]))))))</f>
        <v>TNC
(N'est pas sur liste verte de la C2p à date du référencement)</v>
      </c>
      <c r="K66" s="110" t="str">
        <f ca="1">IF('PR-tampon'!$E29="","",IF('PR-tampon'!$E29=0,"",IF(INDIRECT(NOM_FR&amp;ADDRESS('PR-tampon'!$E29,COLUMN(REFERENCEMENT_ISOLANT[[#Headers],[SYNTHESE DES APPLICATIONS VISEES]])))=0,"",INDIRECT(NOM_FR&amp;ADDRESS('PR-tampon'!$E29,COLUMN(REFERENCEMENT_ISOLANT[[#Headers],[SYNTHESE DES APPLICATIONS VISEES]]))))))</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L66" s="82" t="str">
        <f ca="1">IF('PR-tampon'!$E29="","",IF('PR-tampon'!$E29=0,"",IF(INDIRECT(NOM_FR&amp;ADDRESS('PR-tampon'!$E29,COLUMN(REFERENCEMENT_ISOLANT[[#Headers],[CONCATENATION DES OBSERVATIONS]])))=0,"",INDIRECT(NOM_FR&amp;ADDRESS('PR-tampon'!$E29,COLUMN(REFERENCEMENT_ISOLANT[[#Headers],[CONCATENATION DES OBSERVATIONS]]))))))</f>
        <v xml:space="preserve"> - Les bâtiments à ossatures porteuses métalliques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66" s="3" t="str">
        <f ca="1">IF('PR-tampon'!$E29="","",IF('PR-tampon'!$E29=0,"",IF(INDIRECT(NOM_FR&amp;ADDRESS('PR-tampon'!$E29,COLUMN(REFERENCEMENT_ISOLANT[[#Headers],[Hygrométrie des locaux]])))=0,"",INDIRECT(NOM_FR&amp;ADDRESS('PR-tampon'!$E29,COLUMN(REFERENCEMENT_ISOLANT[[#Headers],[Hygrométrie des locaux]]))))))</f>
        <v>MOYENNE</v>
      </c>
      <c r="N66" s="3" t="str">
        <f ca="1">IF('PR-tampon'!$E29="","",IF('PR-tampon'!$E29=0,"",IF(INDIRECT(NOM_FR&amp;ADDRESS('PR-tampon'!$E29,COLUMN(REFERENCEMENT_ISOLANT[[#Headers],[classement locaux au sens 20.1 P3]])))=0,"",INDIRECT(NOM_FR&amp;ADDRESS('PR-tampon'!$E29,COLUMN(REFERENCEMENT_ISOLANT[[#Headers],[classement locaux au sens 20.1 P3]]))))))</f>
        <v>EB+ Locaux Privatifs</v>
      </c>
      <c r="O66" s="3" t="str">
        <f ca="1">IF('PR-tampon'!$E29="","",IF('PR-tampon'!$E29=0,"",IF(INDIRECT(NOM_FR&amp;ADDRESS('PR-tampon'!$E29,COLUMN(REFERENCEMENT_ISOLANT[[#Headers],[Climat max]])))=0,"",INDIRECT(NOM_FR&amp;ADDRESS('PR-tampon'!$E29,COLUMN(REFERENCEMENT_ISOLANT[[#Headers],[Climat max]]))))))</f>
        <v>MONTAGNE
(Altitude ≥ 900m &amp; En zone très froide)</v>
      </c>
      <c r="P66" s="3" t="str">
        <f ca="1">IF('PR-tampon'!$E29="","",IF('PR-tampon'!$E29=0,"",IF(INDIRECT(NOM_FR&amp;ADDRESS('PR-tampon'!$E29,COLUMN(REFERENCEMENT_ISOLANT[[#Headers],[Locaux climatisés ou raffraichis]])))=0,"",INDIRECT(NOM_FR&amp;ADDRESS('PR-tampon'!$E29,COLUMN(REFERENCEMENT_ISOLANT[[#Headers],[Locaux climatisés ou raffraichis]]))))))</f>
        <v>RAFRAICHIS</v>
      </c>
    </row>
    <row r="67" spans="1:16" ht="130.19999999999999" customHeight="1" x14ac:dyDescent="0.3">
      <c r="A67" s="3" t="e">
        <v>#VALUE!</v>
      </c>
      <c r="B67" s="86">
        <f ca="1">IF('PR-tampon'!$E30="","",IF('PR-tampon'!$E30=0,"",IF(INDIRECT(NOM_FR&amp;ADDRESS('PR-tampon'!$E30,COLUMN(REFERENCEMENT_ISOLANT[[#Headers],[DATE REFERENCEMENT]])))=0,"",INDIRECT(NOM_FR&amp;ADDRESS('PR-tampon'!$E30,COLUMN(REFERENCEMENT_ISOLANT[[#Headers],[DATE REFERENCEMENT]]))))))</f>
        <v>45218</v>
      </c>
      <c r="C67" s="86" t="str">
        <f ca="1">IF('PR-tampon'!$E30="","",IF('PR-tampon'!$E30=0,"",IF(INDIRECT(NOM_FR&amp;ADDRESS('PR-tampon'!$E30,COLUMN(REFERENCEMENT_ISOLANT[[#Headers],[TYPE DE PROCEDE]])))=0,"",INDIRECT(NOM_FR&amp;ADDRESS('PR-tampon'!$E30,COLUMN(REFERENCEMENT_ISOLANT[[#Headers],[TYPE DE PROCEDE]]))))))</f>
        <v>Panneaux ou rouleaux</v>
      </c>
      <c r="D67" s="86" t="str">
        <f ca="1">IF('PR-tampon'!$E30="","",IF('PR-tampon'!$E30=0,"",IF(INDIRECT(NOM_FR&amp;ADDRESS('PR-tampon'!$E30,COLUMN(REFERENCEMENT_ISOLANT[[#Headers],[MATIERE]])))=0,"",INDIRECT(NOM_FR&amp;ADDRESS('PR-tampon'!$E30,COLUMN(REFERENCEMENT_ISOLANT[[#Headers],[MATIERE]]))))))</f>
        <v>fibres de textiles issus de recyclage</v>
      </c>
      <c r="E67" s="3" t="str">
        <f ca="1">IF('PR-tampon'!$E30="","",IF('PR-tampon'!$E30=0,"",IF(INDIRECT(NOM_FR&amp;ADDRESS('PR-tampon'!$E30,COLUMN(REFERENCEMENT_ISOLANT[[#Headers],[NOM COMMERCIAL DU PROCEDE]])))=0,"",INDIRECT(NOM_FR&amp;ADDRESS('PR-tampon'!$E30,COLUMN(REFERENCEMENT_ISOLANT[[#Headers],[NOM COMMERCIAL DU PROCEDE]]))))))</f>
        <v>Métisse RT - Coton Pro P/R pour application en mur</v>
      </c>
      <c r="F67" s="3" t="str">
        <f ca="1">IF('PR-tampon'!$E30="","",IF('PR-tampon'!$E30=0,"",IF(INDIRECT(NOM_FR&amp;ADDRESS('PR-tampon'!$E30,COLUMN(REFERENCEMENT_ISOLANT[[#Headers],[FABRICANT / TITULAIRE / DISTRIBUTEUR]])))=0,"",INDIRECT(NOM_FR&amp;ADDRESS('PR-tampon'!$E30,COLUMN(REFERENCEMENT_ISOLANT[[#Headers],[FABRICANT / TITULAIRE / DISTRIBUTEUR]]))))))</f>
        <v>LE RELAIS METISSE</v>
      </c>
      <c r="G67" s="3" t="str">
        <f ca="1">IF('PR-tampon'!$E30="","",IF('PR-tampon'!$E30=0,"",IF(INDIRECT(NOM_FR&amp;ADDRESS('PR-tampon'!$E30,COLUMN(REFERENCEMENT_ISOLANT[[#Headers],[TYPE DE DOCUMENT DE REFERENCE]])))=0,"",INDIRECT(NOM_FR&amp;ADDRESS('PR-tampon'!$E30,COLUMN(REFERENCEMENT_ISOLANT[[#Headers],[TYPE DE DOCUMENT DE REFERENCE]]))))))</f>
        <v>Avis technique</v>
      </c>
      <c r="H67" s="3" t="str">
        <f ca="1">IF('PR-tampon'!$E30="","",IF('PR-tampon'!$E30=0,"",IF(INDIRECT(NOM_FR&amp;ADDRESS('PR-tampon'!$E30,COLUMN(REFERENCEMENT_ISOLANT[[#Headers],[REF]])))=0,"",INDIRECT(NOM_FR&amp;ADDRESS('PR-tampon'!$E30,COLUMN(REFERENCEMENT_ISOLANT[[#Headers],[REF]]))))))</f>
        <v>20/16-392_V2</v>
      </c>
      <c r="I67" s="80" t="str">
        <f ca="1">IF('PR-tampon'!$E30="","",IF('PR-tampon'!$E30=0,"",IF(INDIRECT(NOM_FR&amp;ADDRESS('PR-tampon'!$E30,COLUMN(REFERENCEMENT_ISOLANT[[#Headers],[AVIS LIMITE AU / VALIDITE]])))=0,"",INDIRECT(NOM_FR&amp;ADDRESS('PR-tampon'!$E30,COLUMN(REFERENCEMENT_ISOLANT[[#Headers],[AVIS LIMITE AU / VALIDITE]]))))))</f>
        <v>10/08/2030</v>
      </c>
      <c r="J67" s="3" t="str">
        <f ca="1">IF('PR-tampon'!$E30="","",IF('PR-tampon'!$E30=0,"",IF(INDIRECT(NOM_FR&amp;ADDRESS('PR-tampon'!$E30,COLUMN(REFERENCEMENT_ISOLANT[[#Headers],[TC/TNC
dans le domaine d''emploi visé]])))=0,"",INDIRECT(NOM_FR&amp;ADDRESS('PR-tampon'!$E30,COLUMN(REFERENCEMENT_ISOLANT[[#Headers],[TC/TNC
dans le domaine d''emploi visé]]))))))</f>
        <v>TC</v>
      </c>
      <c r="K67" s="110" t="str">
        <f ca="1">IF('PR-tampon'!$E30="","",IF('PR-tampon'!$E30=0,"",IF(INDIRECT(NOM_FR&amp;ADDRESS('PR-tampon'!$E30,COLUMN(REFERENCEMENT_ISOLANT[[#Headers],[SYNTHESE DES APPLICATIONS VISEES]])))=0,"",INDIRECT(NOM_FR&amp;ADDRESS('PR-tampon'!$E30,COLUMN(REFERENCEMENT_ISOLANT[[#Headers],[SYNTHESE DES APPLICATIONS VISEES]]))))))</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L67" s="82" t="str">
        <f ca="1">IF('PR-tampon'!$E30="","",IF('PR-tampon'!$E30=0,"",IF(INDIRECT(NOM_FR&amp;ADDRESS('PR-tampon'!$E30,COLUMN(REFERENCEMENT_ISOLANT[[#Headers],[CONCATENATION DES OBSERVATIONS]])))=0,"",INDIRECT(NOM_FR&amp;ADDRESS('PR-tampon'!$E30,COLUMN(REFERENCEMENT_ISOLANT[[#Headers],[CONCATENATION DES OBSERVATIONS]]))))))</f>
        <v xml:space="preserve">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67" s="3" t="str">
        <f ca="1">IF('PR-tampon'!$E30="","",IF('PR-tampon'!$E30=0,"",IF(INDIRECT(NOM_FR&amp;ADDRESS('PR-tampon'!$E30,COLUMN(REFERENCEMENT_ISOLANT[[#Headers],[Hygrométrie des locaux]])))=0,"",INDIRECT(NOM_FR&amp;ADDRESS('PR-tampon'!$E30,COLUMN(REFERENCEMENT_ISOLANT[[#Headers],[Hygrométrie des locaux]]))))))</f>
        <v>MOYENNE</v>
      </c>
      <c r="N67" s="3" t="str">
        <f ca="1">IF('PR-tampon'!$E30="","",IF('PR-tampon'!$E30=0,"",IF(INDIRECT(NOM_FR&amp;ADDRESS('PR-tampon'!$E30,COLUMN(REFERENCEMENT_ISOLANT[[#Headers],[classement locaux au sens 20.1 P3]])))=0,"",INDIRECT(NOM_FR&amp;ADDRESS('PR-tampon'!$E30,COLUMN(REFERENCEMENT_ISOLANT[[#Headers],[classement locaux au sens 20.1 P3]]))))))</f>
        <v>EB+ Locaux Privatifs</v>
      </c>
      <c r="O67" s="3" t="str">
        <f ca="1">IF('PR-tampon'!$E30="","",IF('PR-tampon'!$E30=0,"",IF(INDIRECT(NOM_FR&amp;ADDRESS('PR-tampon'!$E30,COLUMN(REFERENCEMENT_ISOLANT[[#Headers],[Climat max]])))=0,"",INDIRECT(NOM_FR&amp;ADDRESS('PR-tampon'!$E30,COLUMN(REFERENCEMENT_ISOLANT[[#Headers],[Climat max]]))))))</f>
        <v>MONTAGNE
(Altitude ≥ 900m &amp; En zone très froide)</v>
      </c>
      <c r="P67" s="3" t="str">
        <f ca="1">IF('PR-tampon'!$E30="","",IF('PR-tampon'!$E30=0,"",IF(INDIRECT(NOM_FR&amp;ADDRESS('PR-tampon'!$E30,COLUMN(REFERENCEMENT_ISOLANT[[#Headers],[Locaux climatisés ou raffraichis]])))=0,"",INDIRECT(NOM_FR&amp;ADDRESS('PR-tampon'!$E30,COLUMN(REFERENCEMENT_ISOLANT[[#Headers],[Locaux climatisés ou raffraichis]]))))))</f>
        <v>RAFRAICHIS</v>
      </c>
    </row>
    <row r="68" spans="1:16" ht="130.19999999999999" customHeight="1" x14ac:dyDescent="0.3">
      <c r="A68" s="3" t="e">
        <v>#VALUE!</v>
      </c>
      <c r="B68" s="86">
        <f ca="1">IF('PR-tampon'!$E31="","",IF('PR-tampon'!$E31=0,"",IF(INDIRECT(NOM_FR&amp;ADDRESS('PR-tampon'!$E31,COLUMN(REFERENCEMENT_ISOLANT[[#Headers],[DATE REFERENCEMENT]])))=0,"",INDIRECT(NOM_FR&amp;ADDRESS('PR-tampon'!$E31,COLUMN(REFERENCEMENT_ISOLANT[[#Headers],[DATE REFERENCEMENT]]))))))</f>
        <v>45218</v>
      </c>
      <c r="C68" s="86" t="str">
        <f ca="1">IF('PR-tampon'!$E31="","",IF('PR-tampon'!$E31=0,"",IF(INDIRECT(NOM_FR&amp;ADDRESS('PR-tampon'!$E31,COLUMN(REFERENCEMENT_ISOLANT[[#Headers],[TYPE DE PROCEDE]])))=0,"",INDIRECT(NOM_FR&amp;ADDRESS('PR-tampon'!$E31,COLUMN(REFERENCEMENT_ISOLANT[[#Headers],[TYPE DE PROCEDE]]))))))</f>
        <v>Panneaux ou rouleaux</v>
      </c>
      <c r="D68" s="86" t="str">
        <f ca="1">IF('PR-tampon'!$E31="","",IF('PR-tampon'!$E31=0,"",IF(INDIRECT(NOM_FR&amp;ADDRESS('PR-tampon'!$E31,COLUMN(REFERENCEMENT_ISOLANT[[#Headers],[MATIERE]])))=0,"",INDIRECT(NOM_FR&amp;ADDRESS('PR-tampon'!$E31,COLUMN(REFERENCEMENT_ISOLANT[[#Headers],[MATIERE]]))))))</f>
        <v>fibres de textiles issus de recyclage</v>
      </c>
      <c r="E68" s="3" t="str">
        <f ca="1">IF('PR-tampon'!$E31="","",IF('PR-tampon'!$E31=0,"",IF(INDIRECT(NOM_FR&amp;ADDRESS('PR-tampon'!$E31,COLUMN(REFERENCEMENT_ISOLANT[[#Headers],[NOM COMMERCIAL DU PROCEDE]])))=0,"",INDIRECT(NOM_FR&amp;ADDRESS('PR-tampon'!$E31,COLUMN(REFERENCEMENT_ISOLANT[[#Headers],[NOM COMMERCIAL DU PROCEDE]]))))))</f>
        <v>Métisse RT - Coton Pro P/R pour application en toiture</v>
      </c>
      <c r="F68" s="3" t="str">
        <f ca="1">IF('PR-tampon'!$E31="","",IF('PR-tampon'!$E31=0,"",IF(INDIRECT(NOM_FR&amp;ADDRESS('PR-tampon'!$E31,COLUMN(REFERENCEMENT_ISOLANT[[#Headers],[FABRICANT / TITULAIRE / DISTRIBUTEUR]])))=0,"",INDIRECT(NOM_FR&amp;ADDRESS('PR-tampon'!$E31,COLUMN(REFERENCEMENT_ISOLANT[[#Headers],[FABRICANT / TITULAIRE / DISTRIBUTEUR]]))))))</f>
        <v>LE RELAIS METISSE</v>
      </c>
      <c r="G68" s="3" t="str">
        <f ca="1">IF('PR-tampon'!$E31="","",IF('PR-tampon'!$E31=0,"",IF(INDIRECT(NOM_FR&amp;ADDRESS('PR-tampon'!$E31,COLUMN(REFERENCEMENT_ISOLANT[[#Headers],[TYPE DE DOCUMENT DE REFERENCE]])))=0,"",INDIRECT(NOM_FR&amp;ADDRESS('PR-tampon'!$E31,COLUMN(REFERENCEMENT_ISOLANT[[#Headers],[TYPE DE DOCUMENT DE REFERENCE]]))))))</f>
        <v>Avis technique</v>
      </c>
      <c r="H68" s="3" t="str">
        <f ca="1">IF('PR-tampon'!$E31="","",IF('PR-tampon'!$E31=0,"",IF(INDIRECT(NOM_FR&amp;ADDRESS('PR-tampon'!$E31,COLUMN(REFERENCEMENT_ISOLANT[[#Headers],[REF]])))=0,"",INDIRECT(NOM_FR&amp;ADDRESS('PR-tampon'!$E31,COLUMN(REFERENCEMENT_ISOLANT[[#Headers],[REF]]))))))</f>
        <v>20/16-393_V1</v>
      </c>
      <c r="I68" s="80">
        <f ca="1">IF('PR-tampon'!$E31="","",IF('PR-tampon'!$E31=0,"",IF(INDIRECT(NOM_FR&amp;ADDRESS('PR-tampon'!$E31,COLUMN(REFERENCEMENT_ISOLANT[[#Headers],[AVIS LIMITE AU / VALIDITE]])))=0,"",INDIRECT(NOM_FR&amp;ADDRESS('PR-tampon'!$E31,COLUMN(REFERENCEMENT_ISOLANT[[#Headers],[AVIS LIMITE AU / VALIDITE]]))))))</f>
        <v>47664</v>
      </c>
      <c r="J68" s="3" t="str">
        <f ca="1">IF('PR-tampon'!$E31="","",IF('PR-tampon'!$E31=0,"",IF(INDIRECT(NOM_FR&amp;ADDRESS('PR-tampon'!$E31,COLUMN(REFERENCEMENT_ISOLANT[[#Headers],[TC/TNC
dans le domaine d''emploi visé]])))=0,"",INDIRECT(NOM_FR&amp;ADDRESS('PR-tampon'!$E31,COLUMN(REFERENCEMENT_ISOLANT[[#Headers],[TC/TNC
dans le domaine d''emploi visé]]))))))</f>
        <v>TC</v>
      </c>
      <c r="K68" s="110" t="str">
        <f ca="1">IF('PR-tampon'!$E31="","",IF('PR-tampon'!$E31=0,"",IF(INDIRECT(NOM_FR&amp;ADDRESS('PR-tampon'!$E31,COLUMN(REFERENCEMENT_ISOLANT[[#Headers],[SYNTHESE DES APPLICATIONS VISEES]])))=0,"",INDIRECT(NOM_FR&amp;ADDRESS('PR-tampon'!$E31,COLUMN(REFERENCEMENT_ISOLANT[[#Headers],[SYNTHESE DES APPLICATIONS VISEES]]))))))</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L68" s="82" t="str">
        <f ca="1">IF('PR-tampon'!$E31="","",IF('PR-tampon'!$E31=0,"",IF(INDIRECT(NOM_FR&amp;ADDRESS('PR-tampon'!$E31,COLUMN(REFERENCEMENT_ISOLANT[[#Headers],[CONCATENATION DES OBSERVATIONS]])))=0,"",INDIRECT(NOM_FR&amp;ADDRESS('PR-tampon'!$E31,COLUMN(REFERENCEMENT_ISOLANT[[#Headers],[CONCATENATION DES OBSERVATIONS]]))))))</f>
        <v xml:space="preserve"> - Les bâtiments à ossatures porteuses métalliques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68" s="3" t="str">
        <f ca="1">IF('PR-tampon'!$E31="","",IF('PR-tampon'!$E31=0,"",IF(INDIRECT(NOM_FR&amp;ADDRESS('PR-tampon'!$E31,COLUMN(REFERENCEMENT_ISOLANT[[#Headers],[Hygrométrie des locaux]])))=0,"",INDIRECT(NOM_FR&amp;ADDRESS('PR-tampon'!$E31,COLUMN(REFERENCEMENT_ISOLANT[[#Headers],[Hygrométrie des locaux]]))))))</f>
        <v>MOYENNE</v>
      </c>
      <c r="N68" s="3" t="str">
        <f ca="1">IF('PR-tampon'!$E31="","",IF('PR-tampon'!$E31=0,"",IF(INDIRECT(NOM_FR&amp;ADDRESS('PR-tampon'!$E31,COLUMN(REFERENCEMENT_ISOLANT[[#Headers],[classement locaux au sens 20.1 P3]])))=0,"",INDIRECT(NOM_FR&amp;ADDRESS('PR-tampon'!$E31,COLUMN(REFERENCEMENT_ISOLANT[[#Headers],[classement locaux au sens 20.1 P3]]))))))</f>
        <v>EB+ Locaux Privatifs</v>
      </c>
      <c r="O68" s="3" t="str">
        <f ca="1">IF('PR-tampon'!$E31="","",IF('PR-tampon'!$E31=0,"",IF(INDIRECT(NOM_FR&amp;ADDRESS('PR-tampon'!$E31,COLUMN(REFERENCEMENT_ISOLANT[[#Headers],[Climat max]])))=0,"",INDIRECT(NOM_FR&amp;ADDRESS('PR-tampon'!$E31,COLUMN(REFERENCEMENT_ISOLANT[[#Headers],[Climat max]]))))))</f>
        <v>MONTAGNE
(Altitude ≥ 900m &amp; En zone très froide)</v>
      </c>
      <c r="P68" s="3" t="str">
        <f ca="1">IF('PR-tampon'!$E31="","",IF('PR-tampon'!$E31=0,"",IF(INDIRECT(NOM_FR&amp;ADDRESS('PR-tampon'!$E31,COLUMN(REFERENCEMENT_ISOLANT[[#Headers],[Locaux climatisés ou raffraichis]])))=0,"",INDIRECT(NOM_FR&amp;ADDRESS('PR-tampon'!$E31,COLUMN(REFERENCEMENT_ISOLANT[[#Headers],[Locaux climatisés ou raffraichis]]))))))</f>
        <v>RAFRAICHIS</v>
      </c>
    </row>
    <row r="69" spans="1:16" ht="130.19999999999999" customHeight="1" x14ac:dyDescent="0.3">
      <c r="A69" s="3" t="e">
        <v>#VALUE!</v>
      </c>
      <c r="B69" s="86">
        <f ca="1">IF('PR-tampon'!$E32="","",IF('PR-tampon'!$E32=0,"",IF(INDIRECT(NOM_FR&amp;ADDRESS('PR-tampon'!$E32,COLUMN(REFERENCEMENT_ISOLANT[[#Headers],[DATE REFERENCEMENT]])))=0,"",INDIRECT(NOM_FR&amp;ADDRESS('PR-tampon'!$E32,COLUMN(REFERENCEMENT_ISOLANT[[#Headers],[DATE REFERENCEMENT]]))))))</f>
        <v>45218</v>
      </c>
      <c r="C69" s="86" t="str">
        <f ca="1">IF('PR-tampon'!$E32="","",IF('PR-tampon'!$E32=0,"",IF(INDIRECT(NOM_FR&amp;ADDRESS('PR-tampon'!$E32,COLUMN(REFERENCEMENT_ISOLANT[[#Headers],[TYPE DE PROCEDE]])))=0,"",INDIRECT(NOM_FR&amp;ADDRESS('PR-tampon'!$E32,COLUMN(REFERENCEMENT_ISOLANT[[#Headers],[TYPE DE PROCEDE]]))))))</f>
        <v>Panneaux ou rouleaux</v>
      </c>
      <c r="D69" s="86" t="str">
        <f ca="1">IF('PR-tampon'!$E32="","",IF('PR-tampon'!$E32=0,"",IF(INDIRECT(NOM_FR&amp;ADDRESS('PR-tampon'!$E32,COLUMN(REFERENCEMENT_ISOLANT[[#Headers],[MATIERE]])))=0,"",INDIRECT(NOM_FR&amp;ADDRESS('PR-tampon'!$E32,COLUMN(REFERENCEMENT_ISOLANT[[#Headers],[MATIERE]]))))))</f>
        <v>fibres de bois</v>
      </c>
      <c r="E69" s="3" t="str">
        <f ca="1">IF('PR-tampon'!$E32="","",IF('PR-tampon'!$E32=0,"",IF(INDIRECT(NOM_FR&amp;ADDRESS('PR-tampon'!$E32,COLUMN(REFERENCEMENT_ISOLANT[[#Headers],[NOM COMMERCIAL DU PROCEDE]])))=0,"",INDIRECT(NOM_FR&amp;ADDRESS('PR-tampon'!$E32,COLUMN(REFERENCEMENT_ISOLANT[[#Headers],[NOM COMMERCIAL DU PROCEDE]]))))))</f>
        <v>STEICOflex</v>
      </c>
      <c r="F69" s="3" t="str">
        <f ca="1">IF('PR-tampon'!$E32="","",IF('PR-tampon'!$E32=0,"",IF(INDIRECT(NOM_FR&amp;ADDRESS('PR-tampon'!$E32,COLUMN(REFERENCEMENT_ISOLANT[[#Headers],[FABRICANT / TITULAIRE / DISTRIBUTEUR]])))=0,"",INDIRECT(NOM_FR&amp;ADDRESS('PR-tampon'!$E32,COLUMN(REFERENCEMENT_ISOLANT[[#Headers],[FABRICANT / TITULAIRE / DISTRIBUTEUR]]))))))</f>
        <v>STEICO SE
(FR)</v>
      </c>
      <c r="G69" s="3" t="str">
        <f ca="1">IF('PR-tampon'!$E32="","",IF('PR-tampon'!$E32=0,"",IF(INDIRECT(NOM_FR&amp;ADDRESS('PR-tampon'!$E32,COLUMN(REFERENCEMENT_ISOLANT[[#Headers],[TYPE DE DOCUMENT DE REFERENCE]])))=0,"",INDIRECT(NOM_FR&amp;ADDRESS('PR-tampon'!$E32,COLUMN(REFERENCEMENT_ISOLANT[[#Headers],[TYPE DE DOCUMENT DE REFERENCE]]))))))</f>
        <v>Avis technique</v>
      </c>
      <c r="H69" s="3" t="str">
        <f ca="1">IF('PR-tampon'!$E32="","",IF('PR-tampon'!$E32=0,"",IF(INDIRECT(NOM_FR&amp;ADDRESS('PR-tampon'!$E32,COLUMN(REFERENCEMENT_ISOLANT[[#Headers],[REF]])))=0,"",INDIRECT(NOM_FR&amp;ADDRESS('PR-tampon'!$E32,COLUMN(REFERENCEMENT_ISOLANT[[#Headers],[REF]]))))))</f>
        <v>20/20-468_V3</v>
      </c>
      <c r="I69" s="80">
        <f ca="1">IF('PR-tampon'!$E32="","",IF('PR-tampon'!$E32=0,"",IF(INDIRECT(NOM_FR&amp;ADDRESS('PR-tampon'!$E32,COLUMN(REFERENCEMENT_ISOLANT[[#Headers],[AVIS LIMITE AU / VALIDITE]])))=0,"",INDIRECT(NOM_FR&amp;ADDRESS('PR-tampon'!$E32,COLUMN(REFERENCEMENT_ISOLANT[[#Headers],[AVIS LIMITE AU / VALIDITE]]))))))</f>
        <v>47238</v>
      </c>
      <c r="J69" s="3" t="str">
        <f ca="1">IF('PR-tampon'!$E32="","",IF('PR-tampon'!$E32=0,"",IF(INDIRECT(NOM_FR&amp;ADDRESS('PR-tampon'!$E32,COLUMN(REFERENCEMENT_ISOLANT[[#Headers],[TC/TNC
dans le domaine d''emploi visé]])))=0,"",INDIRECT(NOM_FR&amp;ADDRESS('PR-tampon'!$E32,COLUMN(REFERENCEMENT_ISOLANT[[#Headers],[TC/TNC
dans le domaine d''emploi visé]]))))))</f>
        <v>TNC
(N'est pas sur liste verte de la C2p à date du référencement)</v>
      </c>
      <c r="K69" s="110" t="str">
        <f ca="1">IF('PR-tampon'!$E32="","",IF('PR-tampon'!$E32=0,"",IF(INDIRECT(NOM_FR&amp;ADDRESS('PR-tampon'!$E32,COLUMN(REFERENCEMENT_ISOLANT[[#Headers],[SYNTHESE DES APPLICATIONS VISEES]])))=0,"",INDIRECT(NOM_FR&amp;ADDRESS('PR-tampon'!$E32,COLUMN(REFERENCEMENT_ISOLANT[[#Headers],[SYNTHESE DES APPLICATIONS VISEES]]))))))</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v>
      </c>
      <c r="L69" s="82" t="str">
        <f ca="1">IF('PR-tampon'!$E32="","",IF('PR-tampon'!$E32=0,"",IF(INDIRECT(NOM_FR&amp;ADDRESS('PR-tampon'!$E32,COLUMN(REFERENCEMENT_ISOLANT[[#Headers],[CONCATENATION DES OBSERVATIONS]])))=0,"",INDIRECT(NOM_FR&amp;ADDRESS('PR-tampon'!$E32,COLUMN(REFERENCEMENT_ISOLANT[[#Headers],[CONCATENATION DES OBSERVATIONS]]))))))</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69" s="3" t="str">
        <f ca="1">IF('PR-tampon'!$E32="","",IF('PR-tampon'!$E32=0,"",IF(INDIRECT(NOM_FR&amp;ADDRESS('PR-tampon'!$E32,COLUMN(REFERENCEMENT_ISOLANT[[#Headers],[Hygrométrie des locaux]])))=0,"",INDIRECT(NOM_FR&amp;ADDRESS('PR-tampon'!$E32,COLUMN(REFERENCEMENT_ISOLANT[[#Headers],[Hygrométrie des locaux]]))))))</f>
        <v>MOYENNE</v>
      </c>
      <c r="N69" s="3" t="str">
        <f ca="1">IF('PR-tampon'!$E32="","",IF('PR-tampon'!$E32=0,"",IF(INDIRECT(NOM_FR&amp;ADDRESS('PR-tampon'!$E32,COLUMN(REFERENCEMENT_ISOLANT[[#Headers],[classement locaux au sens 20.1 P3]])))=0,"",INDIRECT(NOM_FR&amp;ADDRESS('PR-tampon'!$E32,COLUMN(REFERENCEMENT_ISOLANT[[#Headers],[classement locaux au sens 20.1 P3]]))))))</f>
        <v>EB+ Locaux Privatifs</v>
      </c>
      <c r="O69" s="3" t="str">
        <f ca="1">IF('PR-tampon'!$E32="","",IF('PR-tampon'!$E32=0,"",IF(INDIRECT(NOM_FR&amp;ADDRESS('PR-tampon'!$E32,COLUMN(REFERENCEMENT_ISOLANT[[#Headers],[Climat max]])))=0,"",INDIRECT(NOM_FR&amp;ADDRESS('PR-tampon'!$E32,COLUMN(REFERENCEMENT_ISOLANT[[#Headers],[Climat max]]))))))</f>
        <v>MONTAGNE
(Altitude ≥ 900m &amp; En zone très froide)</v>
      </c>
      <c r="P69" s="3" t="str">
        <f ca="1">IF('PR-tampon'!$E32="","",IF('PR-tampon'!$E32=0,"",IF(INDIRECT(NOM_FR&amp;ADDRESS('PR-tampon'!$E32,COLUMN(REFERENCEMENT_ISOLANT[[#Headers],[Locaux climatisés ou raffraichis]])))=0,"",INDIRECT(NOM_FR&amp;ADDRESS('PR-tampon'!$E32,COLUMN(REFERENCEMENT_ISOLANT[[#Headers],[Locaux climatisés ou raffraichis]]))))))</f>
        <v>RAFRAICHIS</v>
      </c>
    </row>
    <row r="70" spans="1:16" ht="130.19999999999999" customHeight="1" x14ac:dyDescent="0.3">
      <c r="A70" s="3" t="e">
        <v>#VALUE!</v>
      </c>
      <c r="B70" s="86">
        <f ca="1">IF('PR-tampon'!$E33="","",IF('PR-tampon'!$E33=0,"",IF(INDIRECT(NOM_FR&amp;ADDRESS('PR-tampon'!$E33,COLUMN(REFERENCEMENT_ISOLANT[[#Headers],[DATE REFERENCEMENT]])))=0,"",INDIRECT(NOM_FR&amp;ADDRESS('PR-tampon'!$E33,COLUMN(REFERENCEMENT_ISOLANT[[#Headers],[DATE REFERENCEMENT]]))))))</f>
        <v>45085</v>
      </c>
      <c r="C70" s="86" t="str">
        <f ca="1">IF('PR-tampon'!$E33="","",IF('PR-tampon'!$E33=0,"",IF(INDIRECT(NOM_FR&amp;ADDRESS('PR-tampon'!$E33,COLUMN(REFERENCEMENT_ISOLANT[[#Headers],[TYPE DE PROCEDE]])))=0,"",INDIRECT(NOM_FR&amp;ADDRESS('PR-tampon'!$E33,COLUMN(REFERENCEMENT_ISOLANT[[#Headers],[TYPE DE PROCEDE]]))))))</f>
        <v>Panneaux ou rouleaux</v>
      </c>
      <c r="D70" s="86" t="str">
        <f ca="1">IF('PR-tampon'!$E33="","",IF('PR-tampon'!$E33=0,"",IF(INDIRECT(NOM_FR&amp;ADDRESS('PR-tampon'!$E33,COLUMN(REFERENCEMENT_ISOLANT[[#Headers],[MATIERE]])))=0,"",INDIRECT(NOM_FR&amp;ADDRESS('PR-tampon'!$E33,COLUMN(REFERENCEMENT_ISOLANT[[#Headers],[MATIERE]]))))))</f>
        <v>fibres de chanvre, de lin et de coton</v>
      </c>
      <c r="E70" s="3" t="str">
        <f ca="1">IF('PR-tampon'!$E33="","",IF('PR-tampon'!$E33=0,"",IF(INDIRECT(NOM_FR&amp;ADDRESS('PR-tampon'!$E33,COLUMN(REFERENCEMENT_ISOLANT[[#Headers],[NOM COMMERCIAL DU PROCEDE]])))=0,"",INDIRECT(NOM_FR&amp;ADDRESS('PR-tampon'!$E33,COLUMN(REFERENCEMENT_ISOLANT[[#Headers],[NOM COMMERCIAL DU PROCEDE]]))))))</f>
        <v>Biofib’ Trio</v>
      </c>
      <c r="F70" s="3" t="str">
        <f ca="1">IF('PR-tampon'!$E33="","",IF('PR-tampon'!$E33=0,"",IF(INDIRECT(NOM_FR&amp;ADDRESS('PR-tampon'!$E33,COLUMN(REFERENCEMENT_ISOLANT[[#Headers],[FABRICANT / TITULAIRE / DISTRIBUTEUR]])))=0,"",INDIRECT(NOM_FR&amp;ADDRESS('PR-tampon'!$E33,COLUMN(REFERENCEMENT_ISOLANT[[#Headers],[FABRICANT / TITULAIRE / DISTRIBUTEUR]]))))))</f>
        <v>Cavac Biomatériaux
(FR)</v>
      </c>
      <c r="G70" s="3" t="str">
        <f ca="1">IF('PR-tampon'!$E33="","",IF('PR-tampon'!$E33=0,"",IF(INDIRECT(NOM_FR&amp;ADDRESS('PR-tampon'!$E33,COLUMN(REFERENCEMENT_ISOLANT[[#Headers],[TYPE DE DOCUMENT DE REFERENCE]])))=0,"",INDIRECT(NOM_FR&amp;ADDRESS('PR-tampon'!$E33,COLUMN(REFERENCEMENT_ISOLANT[[#Headers],[TYPE DE DOCUMENT DE REFERENCE]]))))))</f>
        <v>Avis Technique</v>
      </c>
      <c r="H70" s="3" t="str">
        <f ca="1">IF('PR-tampon'!$E33="","",IF('PR-tampon'!$E33=0,"",IF(INDIRECT(NOM_FR&amp;ADDRESS('PR-tampon'!$E33,COLUMN(REFERENCEMENT_ISOLANT[[#Headers],[REF]])))=0,"",INDIRECT(NOM_FR&amp;ADDRESS('PR-tampon'!$E33,COLUMN(REFERENCEMENT_ISOLANT[[#Headers],[REF]]))))))</f>
        <v>20/14-330_V2</v>
      </c>
      <c r="I70" s="80">
        <f ca="1">IF('PR-tampon'!$E33="","",IF('PR-tampon'!$E33=0,"",IF(INDIRECT(NOM_FR&amp;ADDRESS('PR-tampon'!$E33,COLUMN(REFERENCEMENT_ISOLANT[[#Headers],[AVIS LIMITE AU / VALIDITE]])))=0,"",INDIRECT(NOM_FR&amp;ADDRESS('PR-tampon'!$E33,COLUMN(REFERENCEMENT_ISOLANT[[#Headers],[AVIS LIMITE AU / VALIDITE]]))))))</f>
        <v>47514</v>
      </c>
      <c r="J70" s="3" t="str">
        <f ca="1">IF('PR-tampon'!$E33="","",IF('PR-tampon'!$E33=0,"",IF(INDIRECT(NOM_FR&amp;ADDRESS('PR-tampon'!$E33,COLUMN(REFERENCEMENT_ISOLANT[[#Headers],[TC/TNC
dans le domaine d''emploi visé]])))=0,"",INDIRECT(NOM_FR&amp;ADDRESS('PR-tampon'!$E33,COLUMN(REFERENCEMENT_ISOLANT[[#Headers],[TC/TNC
dans le domaine d''emploi visé]]))))))</f>
        <v>TC</v>
      </c>
      <c r="K70" s="110" t="str">
        <f ca="1">IF('PR-tampon'!$E33="","",IF('PR-tampon'!$E33=0,"",IF(INDIRECT(NOM_FR&amp;ADDRESS('PR-tampon'!$E33,COLUMN(REFERENCEMENT_ISOLANT[[#Headers],[SYNTHESE DES APPLICATIONS VISEES]])))=0,"",INDIRECT(NOM_FR&amp;ADDRESS('PR-tampon'!$E33,COLUMN(REFERENCEMENT_ISOLANT[[#Headers],[SYNTHESE DES APPLICATIONS VISEES]]))))))</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L70" s="82" t="str">
        <f ca="1">IF('PR-tampon'!$E33="","",IF('PR-tampon'!$E33=0,"",IF(INDIRECT(NOM_FR&amp;ADDRESS('PR-tampon'!$E33,COLUMN(REFERENCEMENT_ISOLANT[[#Headers],[CONCATENATION DES OBSERVATIONS]])))=0,"",INDIRECT(NOM_FR&amp;ADDRESS('PR-tampon'!$E33,COLUMN(REFERENCEMENT_ISOLANT[[#Headers],[CONCATENATION DES OBSERVATIONS]]))))))</f>
        <v xml:space="preserve"> - Les bâtiments à ossature porteuse métallique ne sont pas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70" s="3" t="str">
        <f ca="1">IF('PR-tampon'!$E33="","",IF('PR-tampon'!$E33=0,"",IF(INDIRECT(NOM_FR&amp;ADDRESS('PR-tampon'!$E33,COLUMN(REFERENCEMENT_ISOLANT[[#Headers],[Hygrométrie des locaux]])))=0,"",INDIRECT(NOM_FR&amp;ADDRESS('PR-tampon'!$E33,COLUMN(REFERENCEMENT_ISOLANT[[#Headers],[Hygrométrie des locaux]]))))))</f>
        <v>MOYENNE</v>
      </c>
      <c r="N70" s="3" t="str">
        <f ca="1">IF('PR-tampon'!$E33="","",IF('PR-tampon'!$E33=0,"",IF(INDIRECT(NOM_FR&amp;ADDRESS('PR-tampon'!$E33,COLUMN(REFERENCEMENT_ISOLANT[[#Headers],[classement locaux au sens 20.1 P3]])))=0,"",INDIRECT(NOM_FR&amp;ADDRESS('PR-tampon'!$E33,COLUMN(REFERENCEMENT_ISOLANT[[#Headers],[classement locaux au sens 20.1 P3]]))))))</f>
        <v>EB+ Locaux Collectifs</v>
      </c>
      <c r="O70" s="3" t="str">
        <f ca="1">IF('PR-tampon'!$E33="","",IF('PR-tampon'!$E33=0,"",IF(INDIRECT(NOM_FR&amp;ADDRESS('PR-tampon'!$E33,COLUMN(REFERENCEMENT_ISOLANT[[#Headers],[Climat max]])))=0,"",INDIRECT(NOM_FR&amp;ADDRESS('PR-tampon'!$E33,COLUMN(REFERENCEMENT_ISOLANT[[#Headers],[Climat max]]))))))</f>
        <v>MONTAGNE
(Altitude ≥ 900m &amp; En zone très froide)</v>
      </c>
      <c r="P70" s="3" t="str">
        <f ca="1">IF('PR-tampon'!$E33="","",IF('PR-tampon'!$E33=0,"",IF(INDIRECT(NOM_FR&amp;ADDRESS('PR-tampon'!$E33,COLUMN(REFERENCEMENT_ISOLANT[[#Headers],[Locaux climatisés ou raffraichis]])))=0,"",INDIRECT(NOM_FR&amp;ADDRESS('PR-tampon'!$E33,COLUMN(REFERENCEMENT_ISOLANT[[#Headers],[Locaux climatisés ou raffraichis]]))))))</f>
        <v>RAFRAICHIS</v>
      </c>
    </row>
    <row r="71" spans="1:16" ht="130.19999999999999" customHeight="1" x14ac:dyDescent="0.3">
      <c r="A71" s="3" t="e">
        <v>#VALUE!</v>
      </c>
      <c r="B71" s="86">
        <f ca="1">IF('PR-tampon'!$E34="","",IF('PR-tampon'!$E34=0,"",IF(INDIRECT(NOM_FR&amp;ADDRESS('PR-tampon'!$E34,COLUMN(REFERENCEMENT_ISOLANT[[#Headers],[DATE REFERENCEMENT]])))=0,"",INDIRECT(NOM_FR&amp;ADDRESS('PR-tampon'!$E34,COLUMN(REFERENCEMENT_ISOLANT[[#Headers],[DATE REFERENCEMENT]]))))))</f>
        <v>45085</v>
      </c>
      <c r="C71" s="86" t="str">
        <f ca="1">IF('PR-tampon'!$E34="","",IF('PR-tampon'!$E34=0,"",IF(INDIRECT(NOM_FR&amp;ADDRESS('PR-tampon'!$E34,COLUMN(REFERENCEMENT_ISOLANT[[#Headers],[TYPE DE PROCEDE]])))=0,"",INDIRECT(NOM_FR&amp;ADDRESS('PR-tampon'!$E34,COLUMN(REFERENCEMENT_ISOLANT[[#Headers],[TYPE DE PROCEDE]]))))))</f>
        <v>Panneaux ou rouleaux</v>
      </c>
      <c r="D71" s="86" t="str">
        <f ca="1">IF('PR-tampon'!$E34="","",IF('PR-tampon'!$E34=0,"",IF(INDIRECT(NOM_FR&amp;ADDRESS('PR-tampon'!$E34,COLUMN(REFERENCEMENT_ISOLANT[[#Headers],[MATIERE]])))=0,"",INDIRECT(NOM_FR&amp;ADDRESS('PR-tampon'!$E34,COLUMN(REFERENCEMENT_ISOLANT[[#Headers],[MATIERE]]))))))</f>
        <v>fibres de bois</v>
      </c>
      <c r="E71" s="3" t="str">
        <f ca="1">IF('PR-tampon'!$E34="","",IF('PR-tampon'!$E34=0,"",IF(INDIRECT(NOM_FR&amp;ADDRESS('PR-tampon'!$E34,COLUMN(REFERENCEMENT_ISOLANT[[#Headers],[NOM COMMERCIAL DU PROCEDE]])))=0,"",INDIRECT(NOM_FR&amp;ADDRESS('PR-tampon'!$E34,COLUMN(REFERENCEMENT_ISOLANT[[#Headers],[NOM COMMERCIAL DU PROCEDE]]))))))</f>
        <v>Pavaflex</v>
      </c>
      <c r="F71" s="3" t="str">
        <f ca="1">IF('PR-tampon'!$E34="","",IF('PR-tampon'!$E34=0,"",IF(INDIRECT(NOM_FR&amp;ADDRESS('PR-tampon'!$E34,COLUMN(REFERENCEMENT_ISOLANT[[#Headers],[FABRICANT / TITULAIRE / DISTRIBUTEUR]])))=0,"",INDIRECT(NOM_FR&amp;ADDRESS('PR-tampon'!$E34,COLUMN(REFERENCEMENT_ISOLANT[[#Headers],[FABRICANT / TITULAIRE / DISTRIBUTEUR]]))))))</f>
        <v>SOPREMA SAS 
(FR)</v>
      </c>
      <c r="G71" s="3" t="str">
        <f ca="1">IF('PR-tampon'!$E34="","",IF('PR-tampon'!$E34=0,"",IF(INDIRECT(NOM_FR&amp;ADDRESS('PR-tampon'!$E34,COLUMN(REFERENCEMENT_ISOLANT[[#Headers],[TYPE DE DOCUMENT DE REFERENCE]])))=0,"",INDIRECT(NOM_FR&amp;ADDRESS('PR-tampon'!$E34,COLUMN(REFERENCEMENT_ISOLANT[[#Headers],[TYPE DE DOCUMENT DE REFERENCE]]))))))</f>
        <v>Document d'Application Technique (DTA)</v>
      </c>
      <c r="H71" s="3" t="str">
        <f ca="1">IF('PR-tampon'!$E34="","",IF('PR-tampon'!$E34=0,"",IF(INDIRECT(NOM_FR&amp;ADDRESS('PR-tampon'!$E34,COLUMN(REFERENCEMENT_ISOLANT[[#Headers],[REF]])))=0,"",INDIRECT(NOM_FR&amp;ADDRESS('PR-tampon'!$E34,COLUMN(REFERENCEMENT_ISOLANT[[#Headers],[REF]]))))))</f>
        <v>20/20-467_V2</v>
      </c>
      <c r="I71" s="80">
        <f ca="1">IF('PR-tampon'!$E34="","",IF('PR-tampon'!$E34=0,"",IF(INDIRECT(NOM_FR&amp;ADDRESS('PR-tampon'!$E34,COLUMN(REFERENCEMENT_ISOLANT[[#Headers],[AVIS LIMITE AU / VALIDITE]])))=0,"",INDIRECT(NOM_FR&amp;ADDRESS('PR-tampon'!$E34,COLUMN(REFERENCEMENT_ISOLANT[[#Headers],[AVIS LIMITE AU / VALIDITE]]))))))</f>
        <v>45688</v>
      </c>
      <c r="J71" s="3" t="str">
        <f ca="1">IF('PR-tampon'!$E34="","",IF('PR-tampon'!$E34=0,"",IF(INDIRECT(NOM_FR&amp;ADDRESS('PR-tampon'!$E34,COLUMN(REFERENCEMENT_ISOLANT[[#Headers],[TC/TNC
dans le domaine d''emploi visé]])))=0,"",INDIRECT(NOM_FR&amp;ADDRESS('PR-tampon'!$E34,COLUMN(REFERENCEMENT_ISOLANT[[#Headers],[TC/TNC
dans le domaine d''emploi visé]]))))))</f>
        <v>TC</v>
      </c>
      <c r="K71" s="110" t="str">
        <f ca="1">IF('PR-tampon'!$E34="","",IF('PR-tampon'!$E34=0,"",IF(INDIRECT(NOM_FR&amp;ADDRESS('PR-tampon'!$E34,COLUMN(REFERENCEMENT_ISOLANT[[#Headers],[SYNTHESE DES APPLICATIONS VISEES]])))=0,"",INDIRECT(NOM_FR&amp;ADDRESS('PR-tampon'!$E34,COLUMN(REFERENCEMENT_ISOLANT[[#Headers],[SYNTHESE DES APPLICATIONS VISEES]]))))))</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L71" s="82" t="str">
        <f ca="1">IF('PR-tampon'!$E34="","",IF('PR-tampon'!$E34=0,"",IF(INDIRECT(NOM_FR&amp;ADDRESS('PR-tampon'!$E34,COLUMN(REFERENCEMENT_ISOLANT[[#Headers],[CONCATENATION DES OBSERVATIONS]])))=0,"",INDIRECT(NOM_FR&amp;ADDRESS('PR-tampon'!$E34,COLUMN(REFERENCEMENT_ISOLANT[[#Headers],[CONCATENATION DES OBSERVATIONS]]))))))</f>
        <v xml:space="preserve"> - Le procédé PAVAFLEX inclue 2 isolants, « PAVAFLEX® CONFORT » et « PAVAFLEX® CONFORT 36 »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71" s="3" t="str">
        <f ca="1">IF('PR-tampon'!$E34="","",IF('PR-tampon'!$E34=0,"",IF(INDIRECT(NOM_FR&amp;ADDRESS('PR-tampon'!$E34,COLUMN(REFERENCEMENT_ISOLANT[[#Headers],[Hygrométrie des locaux]])))=0,"",INDIRECT(NOM_FR&amp;ADDRESS('PR-tampon'!$E34,COLUMN(REFERENCEMENT_ISOLANT[[#Headers],[Hygrométrie des locaux]]))))))</f>
        <v>MOYENNE</v>
      </c>
      <c r="N71" s="3" t="str">
        <f ca="1">IF('PR-tampon'!$E34="","",IF('PR-tampon'!$E34=0,"",IF(INDIRECT(NOM_FR&amp;ADDRESS('PR-tampon'!$E34,COLUMN(REFERENCEMENT_ISOLANT[[#Headers],[classement locaux au sens 20.1 P3]])))=0,"",INDIRECT(NOM_FR&amp;ADDRESS('PR-tampon'!$E34,COLUMN(REFERENCEMENT_ISOLANT[[#Headers],[classement locaux au sens 20.1 P3]]))))))</f>
        <v>EB+ Locaux Privatifs</v>
      </c>
      <c r="O71" s="3" t="str">
        <f ca="1">IF('PR-tampon'!$E34="","",IF('PR-tampon'!$E34=0,"",IF(INDIRECT(NOM_FR&amp;ADDRESS('PR-tampon'!$E34,COLUMN(REFERENCEMENT_ISOLANT[[#Headers],[Climat max]])))=0,"",INDIRECT(NOM_FR&amp;ADDRESS('PR-tampon'!$E34,COLUMN(REFERENCEMENT_ISOLANT[[#Headers],[Climat max]]))))))</f>
        <v>MONTAGNE
(Altitude ≥ 900m &amp; En zone très froide)</v>
      </c>
      <c r="P71" s="3" t="str">
        <f ca="1">IF('PR-tampon'!$E34="","",IF('PR-tampon'!$E34=0,"",IF(INDIRECT(NOM_FR&amp;ADDRESS('PR-tampon'!$E34,COLUMN(REFERENCEMENT_ISOLANT[[#Headers],[Locaux climatisés ou raffraichis]])))=0,"",INDIRECT(NOM_FR&amp;ADDRESS('PR-tampon'!$E34,COLUMN(REFERENCEMENT_ISOLANT[[#Headers],[Locaux climatisés ou raffraichis]]))))))</f>
        <v>RAFRAICHIS</v>
      </c>
    </row>
    <row r="72" spans="1:16" ht="130.19999999999999" customHeight="1" x14ac:dyDescent="0.3">
      <c r="A72" s="3" t="e">
        <v>#VALUE!</v>
      </c>
      <c r="B72" s="86">
        <f ca="1">IF('PR-tampon'!$E35="","",IF('PR-tampon'!$E35=0,"",IF(INDIRECT(NOM_FR&amp;ADDRESS('PR-tampon'!$E35,COLUMN(REFERENCEMENT_ISOLANT[[#Headers],[DATE REFERENCEMENT]])))=0,"",INDIRECT(NOM_FR&amp;ADDRESS('PR-tampon'!$E35,COLUMN(REFERENCEMENT_ISOLANT[[#Headers],[DATE REFERENCEMENT]]))))))</f>
        <v>45085</v>
      </c>
      <c r="C72" s="86" t="str">
        <f ca="1">IF('PR-tampon'!$E35="","",IF('PR-tampon'!$E35=0,"",IF(INDIRECT(NOM_FR&amp;ADDRESS('PR-tampon'!$E35,COLUMN(REFERENCEMENT_ISOLANT[[#Headers],[TYPE DE PROCEDE]])))=0,"",INDIRECT(NOM_FR&amp;ADDRESS('PR-tampon'!$E35,COLUMN(REFERENCEMENT_ISOLANT[[#Headers],[TYPE DE PROCEDE]]))))))</f>
        <v>Panneaux ou rouleaux</v>
      </c>
      <c r="D72" s="86" t="str">
        <f ca="1">IF('PR-tampon'!$E35="","",IF('PR-tampon'!$E35=0,"",IF(INDIRECT(NOM_FR&amp;ADDRESS('PR-tampon'!$E35,COLUMN(REFERENCEMENT_ISOLANT[[#Headers],[MATIERE]])))=0,"",INDIRECT(NOM_FR&amp;ADDRESS('PR-tampon'!$E35,COLUMN(REFERENCEMENT_ISOLANT[[#Headers],[MATIERE]]))))))</f>
        <v>fibres de bois</v>
      </c>
      <c r="E72" s="3" t="str">
        <f ca="1">IF('PR-tampon'!$E35="","",IF('PR-tampon'!$E35=0,"",IF(INDIRECT(NOM_FR&amp;ADDRESS('PR-tampon'!$E35,COLUMN(REFERENCEMENT_ISOLANT[[#Headers],[NOM COMMERCIAL DU PROCEDE]])))=0,"",INDIRECT(NOM_FR&amp;ADDRESS('PR-tampon'!$E35,COLUMN(REFERENCEMENT_ISOLANT[[#Headers],[NOM COMMERCIAL DU PROCEDE]]))))))</f>
        <v>STEICOflex</v>
      </c>
      <c r="F72" s="3" t="str">
        <f ca="1">IF('PR-tampon'!$E35="","",IF('PR-tampon'!$E35=0,"",IF(INDIRECT(NOM_FR&amp;ADDRESS('PR-tampon'!$E35,COLUMN(REFERENCEMENT_ISOLANT[[#Headers],[FABRICANT / TITULAIRE / DISTRIBUTEUR]])))=0,"",INDIRECT(NOM_FR&amp;ADDRESS('PR-tampon'!$E35,COLUMN(REFERENCEMENT_ISOLANT[[#Headers],[FABRICANT / TITULAIRE / DISTRIBUTEUR]]))))))</f>
        <v>STEICO SE
(FR)</v>
      </c>
      <c r="G72" s="3" t="str">
        <f ca="1">IF('PR-tampon'!$E35="","",IF('PR-tampon'!$E35=0,"",IF(INDIRECT(NOM_FR&amp;ADDRESS('PR-tampon'!$E35,COLUMN(REFERENCEMENT_ISOLANT[[#Headers],[TYPE DE DOCUMENT DE REFERENCE]])))=0,"",INDIRECT(NOM_FR&amp;ADDRESS('PR-tampon'!$E35,COLUMN(REFERENCEMENT_ISOLANT[[#Headers],[TYPE DE DOCUMENT DE REFERENCE]]))))))</f>
        <v>Document d'Application Technique (DTA)</v>
      </c>
      <c r="H72" s="3" t="str">
        <f ca="1">IF('PR-tampon'!$E35="","",IF('PR-tampon'!$E35=0,"",IF(INDIRECT(NOM_FR&amp;ADDRESS('PR-tampon'!$E35,COLUMN(REFERENCEMENT_ISOLANT[[#Headers],[REF]])))=0,"",INDIRECT(NOM_FR&amp;ADDRESS('PR-tampon'!$E35,COLUMN(REFERENCEMENT_ISOLANT[[#Headers],[REF]]))))))</f>
        <v>20/20-469_V1</v>
      </c>
      <c r="I72" s="80">
        <f ca="1">IF('PR-tampon'!$E35="","",IF('PR-tampon'!$E35=0,"",IF(INDIRECT(NOM_FR&amp;ADDRESS('PR-tampon'!$E35,COLUMN(REFERENCEMENT_ISOLANT[[#Headers],[AVIS LIMITE AU / VALIDITE]])))=0,"",INDIRECT(NOM_FR&amp;ADDRESS('PR-tampon'!$E35,COLUMN(REFERENCEMENT_ISOLANT[[#Headers],[AVIS LIMITE AU / VALIDITE]]))))))</f>
        <v>45535</v>
      </c>
      <c r="J72" s="3" t="str">
        <f ca="1">IF('PR-tampon'!$E35="","",IF('PR-tampon'!$E35=0,"",IF(INDIRECT(NOM_FR&amp;ADDRESS('PR-tampon'!$E35,COLUMN(REFERENCEMENT_ISOLANT[[#Headers],[TC/TNC
dans le domaine d''emploi visé]])))=0,"",INDIRECT(NOM_FR&amp;ADDRESS('PR-tampon'!$E35,COLUMN(REFERENCEMENT_ISOLANT[[#Headers],[TC/TNC
dans le domaine d''emploi visé]]))))))</f>
        <v>TNC
(N'est pas sur liste verte de la C2p à date du référencement)</v>
      </c>
      <c r="K72" s="110" t="str">
        <f ca="1">IF('PR-tampon'!$E35="","",IF('PR-tampon'!$E35=0,"",IF(INDIRECT(NOM_FR&amp;ADDRESS('PR-tampon'!$E35,COLUMN(REFERENCEMENT_ISOLANT[[#Headers],[SYNTHESE DES APPLICATIONS VISEES]])))=0,"",INDIRECT(NOM_FR&amp;ADDRESS('PR-tampon'!$E35,COLUMN(REFERENCEMENT_ISOLANT[[#Headers],[SYNTHESE DES APPLICATIONS VISEES]]))))))</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L72" s="82" t="str">
        <f ca="1">IF('PR-tampon'!$E35="","",IF('PR-tampon'!$E35=0,"",IF(INDIRECT(NOM_FR&amp;ADDRESS('PR-tampon'!$E35,COLUMN(REFERENCEMENT_ISOLANT[[#Headers],[CONCATENATION DES OBSERVATIONS]])))=0,"",INDIRECT(NOM_FR&amp;ADDRESS('PR-tampon'!$E35,COLUMN(REFERENCEMENT_ISOLANT[[#Headers],[CONCATENATION DES OBSERVATIONS]]))))))</f>
        <v xml:space="preserve"> - Les bâtiments à ossature porteuse métallique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72" s="3" t="str">
        <f ca="1">IF('PR-tampon'!$E35="","",IF('PR-tampon'!$E35=0,"",IF(INDIRECT(NOM_FR&amp;ADDRESS('PR-tampon'!$E35,COLUMN(REFERENCEMENT_ISOLANT[[#Headers],[Hygrométrie des locaux]])))=0,"",INDIRECT(NOM_FR&amp;ADDRESS('PR-tampon'!$E35,COLUMN(REFERENCEMENT_ISOLANT[[#Headers],[Hygrométrie des locaux]]))))))</f>
        <v>MOYENNE</v>
      </c>
      <c r="N72" s="3" t="str">
        <f ca="1">IF('PR-tampon'!$E35="","",IF('PR-tampon'!$E35=0,"",IF(INDIRECT(NOM_FR&amp;ADDRESS('PR-tampon'!$E35,COLUMN(REFERENCEMENT_ISOLANT[[#Headers],[classement locaux au sens 20.1 P3]])))=0,"",INDIRECT(NOM_FR&amp;ADDRESS('PR-tampon'!$E35,COLUMN(REFERENCEMENT_ISOLANT[[#Headers],[classement locaux au sens 20.1 P3]]))))))</f>
        <v>EB+ Locaux Privatifs</v>
      </c>
      <c r="O72" s="3" t="str">
        <f ca="1">IF('PR-tampon'!$E35="","",IF('PR-tampon'!$E35=0,"",IF(INDIRECT(NOM_FR&amp;ADDRESS('PR-tampon'!$E35,COLUMN(REFERENCEMENT_ISOLANT[[#Headers],[Climat max]])))=0,"",INDIRECT(NOM_FR&amp;ADDRESS('PR-tampon'!$E35,COLUMN(REFERENCEMENT_ISOLANT[[#Headers],[Climat max]]))))))</f>
        <v>MONTAGNE
(Altitude ≥ 900m &amp; En zone très froide)</v>
      </c>
      <c r="P72" s="3" t="str">
        <f ca="1">IF('PR-tampon'!$E35="","",IF('PR-tampon'!$E35=0,"",IF(INDIRECT(NOM_FR&amp;ADDRESS('PR-tampon'!$E35,COLUMN(REFERENCEMENT_ISOLANT[[#Headers],[Locaux climatisés ou raffraichis]])))=0,"",INDIRECT(NOM_FR&amp;ADDRESS('PR-tampon'!$E35,COLUMN(REFERENCEMENT_ISOLANT[[#Headers],[Locaux climatisés ou raffraichis]]))))))</f>
        <v>RAFRAICHIS</v>
      </c>
    </row>
    <row r="73" spans="1:16" ht="130.19999999999999" customHeight="1" x14ac:dyDescent="0.3">
      <c r="A73" s="3" t="e">
        <v>#VALUE!</v>
      </c>
      <c r="B73" s="86">
        <f ca="1">IF('PR-tampon'!$E36="","",IF('PR-tampon'!$E36=0,"",IF(INDIRECT(NOM_FR&amp;ADDRESS('PR-tampon'!$E36,COLUMN(REFERENCEMENT_ISOLANT[[#Headers],[DATE REFERENCEMENT]])))=0,"",INDIRECT(NOM_FR&amp;ADDRESS('PR-tampon'!$E36,COLUMN(REFERENCEMENT_ISOLANT[[#Headers],[DATE REFERENCEMENT]]))))))</f>
        <v>45085</v>
      </c>
      <c r="C73" s="86" t="str">
        <f ca="1">IF('PR-tampon'!$E36="","",IF('PR-tampon'!$E36=0,"",IF(INDIRECT(NOM_FR&amp;ADDRESS('PR-tampon'!$E36,COLUMN(REFERENCEMENT_ISOLANT[[#Headers],[TYPE DE PROCEDE]])))=0,"",INDIRECT(NOM_FR&amp;ADDRESS('PR-tampon'!$E36,COLUMN(REFERENCEMENT_ISOLANT[[#Headers],[TYPE DE PROCEDE]]))))))</f>
        <v>Panneaux ou rouleaux</v>
      </c>
      <c r="D73" s="86" t="str">
        <f ca="1">IF('PR-tampon'!$E36="","",IF('PR-tampon'!$E36=0,"",IF(INDIRECT(NOM_FR&amp;ADDRESS('PR-tampon'!$E36,COLUMN(REFERENCEMENT_ISOLANT[[#Headers],[MATIERE]])))=0,"",INDIRECT(NOM_FR&amp;ADDRESS('PR-tampon'!$E36,COLUMN(REFERENCEMENT_ISOLANT[[#Headers],[MATIERE]]))))))</f>
        <v>fibres de bois</v>
      </c>
      <c r="E73" s="3" t="str">
        <f ca="1">IF('PR-tampon'!$E36="","",IF('PR-tampon'!$E36=0,"",IF(INDIRECT(NOM_FR&amp;ADDRESS('PR-tampon'!$E36,COLUMN(REFERENCEMENT_ISOLANT[[#Headers],[NOM COMMERCIAL DU PROCEDE]])))=0,"",INDIRECT(NOM_FR&amp;ADDRESS('PR-tampon'!$E36,COLUMN(REFERENCEMENT_ISOLANT[[#Headers],[NOM COMMERCIAL DU PROCEDE]]))))))</f>
        <v>Pavaflex</v>
      </c>
      <c r="F73" s="3" t="str">
        <f ca="1">IF('PR-tampon'!$E36="","",IF('PR-tampon'!$E36=0,"",IF(INDIRECT(NOM_FR&amp;ADDRESS('PR-tampon'!$E36,COLUMN(REFERENCEMENT_ISOLANT[[#Headers],[FABRICANT / TITULAIRE / DISTRIBUTEUR]])))=0,"",INDIRECT(NOM_FR&amp;ADDRESS('PR-tampon'!$E36,COLUMN(REFERENCEMENT_ISOLANT[[#Headers],[FABRICANT / TITULAIRE / DISTRIBUTEUR]]))))))</f>
        <v>SOPREMA SAS 
(FR)</v>
      </c>
      <c r="G73" s="3" t="str">
        <f ca="1">IF('PR-tampon'!$E36="","",IF('PR-tampon'!$E36=0,"",IF(INDIRECT(NOM_FR&amp;ADDRESS('PR-tampon'!$E36,COLUMN(REFERENCEMENT_ISOLANT[[#Headers],[TYPE DE DOCUMENT DE REFERENCE]])))=0,"",INDIRECT(NOM_FR&amp;ADDRESS('PR-tampon'!$E36,COLUMN(REFERENCEMENT_ISOLANT[[#Headers],[TYPE DE DOCUMENT DE REFERENCE]]))))))</f>
        <v>Document d'Application Technique (DTA)</v>
      </c>
      <c r="H73" s="3" t="str">
        <f ca="1">IF('PR-tampon'!$E36="","",IF('PR-tampon'!$E36=0,"",IF(INDIRECT(NOM_FR&amp;ADDRESS('PR-tampon'!$E36,COLUMN(REFERENCEMENT_ISOLANT[[#Headers],[REF]])))=0,"",INDIRECT(NOM_FR&amp;ADDRESS('PR-tampon'!$E36,COLUMN(REFERENCEMENT_ISOLANT[[#Headers],[REF]]))))))</f>
        <v>20/20-466_V1</v>
      </c>
      <c r="I73" s="80">
        <f ca="1">IF('PR-tampon'!$E36="","",IF('PR-tampon'!$E36=0,"",IF(INDIRECT(NOM_FR&amp;ADDRESS('PR-tampon'!$E36,COLUMN(REFERENCEMENT_ISOLANT[[#Headers],[AVIS LIMITE AU / VALIDITE]])))=0,"",INDIRECT(NOM_FR&amp;ADDRESS('PR-tampon'!$E36,COLUMN(REFERENCEMENT_ISOLANT[[#Headers],[AVIS LIMITE AU / VALIDITE]]))))))</f>
        <v>45688</v>
      </c>
      <c r="J73" s="3" t="str">
        <f ca="1">IF('PR-tampon'!$E36="","",IF('PR-tampon'!$E36=0,"",IF(INDIRECT(NOM_FR&amp;ADDRESS('PR-tampon'!$E36,COLUMN(REFERENCEMENT_ISOLANT[[#Headers],[TC/TNC
dans le domaine d''emploi visé]])))=0,"",INDIRECT(NOM_FR&amp;ADDRESS('PR-tampon'!$E36,COLUMN(REFERENCEMENT_ISOLANT[[#Headers],[TC/TNC
dans le domaine d''emploi visé]]))))))</f>
        <v>TNC
(N'est pas sur liste verte de la C2p à date du référencement)</v>
      </c>
      <c r="K73" s="110" t="str">
        <f ca="1">IF('PR-tampon'!$E36="","",IF('PR-tampon'!$E36=0,"",IF(INDIRECT(NOM_FR&amp;ADDRESS('PR-tampon'!$E36,COLUMN(REFERENCEMENT_ISOLANT[[#Headers],[SYNTHESE DES APPLICATIONS VISEES]])))=0,"",INDIRECT(NOM_FR&amp;ADDRESS('PR-tampon'!$E36,COLUMN(REFERENCEMENT_ISOLANT[[#Headers],[SYNTHESE DES APPLICATIONS VISEES]]))))))</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L73" s="82" t="str">
        <f ca="1">IF('PR-tampon'!$E36="","",IF('PR-tampon'!$E36=0,"",IF(INDIRECT(NOM_FR&amp;ADDRESS('PR-tampon'!$E36,COLUMN(REFERENCEMENT_ISOLANT[[#Headers],[CONCATENATION DES OBSERVATIONS]])))=0,"",INDIRECT(NOM_FR&amp;ADDRESS('PR-tampon'!$E36,COLUMN(REFERENCEMENT_ISOLANT[[#Headers],[CONCATENATION DES OBSERVATIONS]]))))))</f>
        <v xml:space="preserve"> - Le procédé PAVAFLEX inclue 2 isolants, « PAVAFLEX® CONFORT » et « PAVAFLEX® CONFORT 36 »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73" s="3" t="str">
        <f ca="1">IF('PR-tampon'!$E36="","",IF('PR-tampon'!$E36=0,"",IF(INDIRECT(NOM_FR&amp;ADDRESS('PR-tampon'!$E36,COLUMN(REFERENCEMENT_ISOLANT[[#Headers],[Hygrométrie des locaux]])))=0,"",INDIRECT(NOM_FR&amp;ADDRESS('PR-tampon'!$E36,COLUMN(REFERENCEMENT_ISOLANT[[#Headers],[Hygrométrie des locaux]]))))))</f>
        <v>MOYENNE</v>
      </c>
      <c r="N73" s="3" t="str">
        <f ca="1">IF('PR-tampon'!$E36="","",IF('PR-tampon'!$E36=0,"",IF(INDIRECT(NOM_FR&amp;ADDRESS('PR-tampon'!$E36,COLUMN(REFERENCEMENT_ISOLANT[[#Headers],[classement locaux au sens 20.1 P3]])))=0,"",INDIRECT(NOM_FR&amp;ADDRESS('PR-tampon'!$E36,COLUMN(REFERENCEMENT_ISOLANT[[#Headers],[classement locaux au sens 20.1 P3]]))))))</f>
        <v>EB+ Locaux Privatifs</v>
      </c>
      <c r="O73" s="3" t="str">
        <f ca="1">IF('PR-tampon'!$E36="","",IF('PR-tampon'!$E36=0,"",IF(INDIRECT(NOM_FR&amp;ADDRESS('PR-tampon'!$E36,COLUMN(REFERENCEMENT_ISOLANT[[#Headers],[Climat max]])))=0,"",INDIRECT(NOM_FR&amp;ADDRESS('PR-tampon'!$E36,COLUMN(REFERENCEMENT_ISOLANT[[#Headers],[Climat max]]))))))</f>
        <v>MONTAGNE
(Altitude ≥ 900m &amp; En zone très froide)</v>
      </c>
      <c r="P73" s="3" t="str">
        <f ca="1">IF('PR-tampon'!$E36="","",IF('PR-tampon'!$E36=0,"",IF(INDIRECT(NOM_FR&amp;ADDRESS('PR-tampon'!$E36,COLUMN(REFERENCEMENT_ISOLANT[[#Headers],[Locaux climatisés ou raffraichis]])))=0,"",INDIRECT(NOM_FR&amp;ADDRESS('PR-tampon'!$E36,COLUMN(REFERENCEMENT_ISOLANT[[#Headers],[Locaux climatisés ou raffraichis]]))))))</f>
        <v>RAFRAICHIS</v>
      </c>
    </row>
    <row r="74" spans="1:16" ht="130.19999999999999" customHeight="1" x14ac:dyDescent="0.3">
      <c r="A74" s="3" t="e">
        <v>#VALUE!</v>
      </c>
      <c r="B74" s="86">
        <f ca="1">IF('PR-tampon'!$E37="","",IF('PR-tampon'!$E37=0,"",IF(INDIRECT(NOM_FR&amp;ADDRESS('PR-tampon'!$E37,COLUMN(REFERENCEMENT_ISOLANT[[#Headers],[DATE REFERENCEMENT]])))=0,"",INDIRECT(NOM_FR&amp;ADDRESS('PR-tampon'!$E37,COLUMN(REFERENCEMENT_ISOLANT[[#Headers],[DATE REFERENCEMENT]]))))))</f>
        <v>44985</v>
      </c>
      <c r="C74" s="86" t="str">
        <f ca="1">IF('PR-tampon'!$E37="","",IF('PR-tampon'!$E37=0,"",IF(INDIRECT(NOM_FR&amp;ADDRESS('PR-tampon'!$E37,COLUMN(REFERENCEMENT_ISOLANT[[#Headers],[TYPE DE PROCEDE]])))=0,"",INDIRECT(NOM_FR&amp;ADDRESS('PR-tampon'!$E37,COLUMN(REFERENCEMENT_ISOLANT[[#Headers],[TYPE DE PROCEDE]]))))))</f>
        <v>Panneaux ou rouleaux</v>
      </c>
      <c r="D74" s="86" t="str">
        <f ca="1">IF('PR-tampon'!$E37="","",IF('PR-tampon'!$E37=0,"",IF(INDIRECT(NOM_FR&amp;ADDRESS('PR-tampon'!$E37,COLUMN(REFERENCEMENT_ISOLANT[[#Headers],[MATIERE]])))=0,"",INDIRECT(NOM_FR&amp;ADDRESS('PR-tampon'!$E37,COLUMN(REFERENCEMENT_ISOLANT[[#Headers],[MATIERE]]))))))</f>
        <v>fibres de bois</v>
      </c>
      <c r="E74" s="3" t="str">
        <f ca="1">IF('PR-tampon'!$E37="","",IF('PR-tampon'!$E37=0,"",IF(INDIRECT(NOM_FR&amp;ADDRESS('PR-tampon'!$E37,COLUMN(REFERENCEMENT_ISOLANT[[#Headers],[NOM COMMERCIAL DU PROCEDE]])))=0,"",INDIRECT(NOM_FR&amp;ADDRESS('PR-tampon'!$E37,COLUMN(REFERENCEMENT_ISOLANT[[#Headers],[NOM COMMERCIAL DU PROCEDE]]))))))</f>
        <v>GUTEX Thermoflex</v>
      </c>
      <c r="F74" s="3" t="str">
        <f ca="1">IF('PR-tampon'!$E37="","",IF('PR-tampon'!$E37=0,"",IF(INDIRECT(NOM_FR&amp;ADDRESS('PR-tampon'!$E37,COLUMN(REFERENCEMENT_ISOLANT[[#Headers],[FABRICANT / TITULAIRE / DISTRIBUTEUR]])))=0,"",INDIRECT(NOM_FR&amp;ADDRESS('PR-tampon'!$E37,COLUMN(REFERENCEMENT_ISOLANT[[#Headers],[FABRICANT / TITULAIRE / DISTRIBUTEUR]]))))))</f>
        <v>GUTEX Holzfaserplattenwerk H. Henselmann GmbH &amp; Co. KG</v>
      </c>
      <c r="G74" s="3" t="str">
        <f ca="1">IF('PR-tampon'!$E37="","",IF('PR-tampon'!$E37=0,"",IF(INDIRECT(NOM_FR&amp;ADDRESS('PR-tampon'!$E37,COLUMN(REFERENCEMENT_ISOLANT[[#Headers],[TYPE DE DOCUMENT DE REFERENCE]])))=0,"",INDIRECT(NOM_FR&amp;ADDRESS('PR-tampon'!$E37,COLUMN(REFERENCEMENT_ISOLANT[[#Headers],[TYPE DE DOCUMENT DE REFERENCE]]))))))</f>
        <v>Avis technique</v>
      </c>
      <c r="H74" s="3" t="str">
        <f ca="1">IF('PR-tampon'!$E37="","",IF('PR-tampon'!$E37=0,"",IF(INDIRECT(NOM_FR&amp;ADDRESS('PR-tampon'!$E37,COLUMN(REFERENCEMENT_ISOLANT[[#Headers],[REF]])))=0,"",INDIRECT(NOM_FR&amp;ADDRESS('PR-tampon'!$E37,COLUMN(REFERENCEMENT_ISOLANT[[#Headers],[REF]]))))))</f>
        <v>20/23-516_V1</v>
      </c>
      <c r="I74" s="80">
        <f ca="1">IF('PR-tampon'!$E37="","",IF('PR-tampon'!$E37=0,"",IF(INDIRECT(NOM_FR&amp;ADDRESS('PR-tampon'!$E37,COLUMN(REFERENCEMENT_ISOLANT[[#Headers],[AVIS LIMITE AU / VALIDITE]])))=0,"",INDIRECT(NOM_FR&amp;ADDRESS('PR-tampon'!$E37,COLUMN(REFERENCEMENT_ISOLANT[[#Headers],[AVIS LIMITE AU / VALIDITE]]))))))</f>
        <v>46377</v>
      </c>
      <c r="J74" s="3" t="str">
        <f ca="1">IF('PR-tampon'!$E37="","",IF('PR-tampon'!$E37=0,"",IF(INDIRECT(NOM_FR&amp;ADDRESS('PR-tampon'!$E37,COLUMN(REFERENCEMENT_ISOLANT[[#Headers],[TC/TNC
dans le domaine d''emploi visé]])))=0,"",INDIRECT(NOM_FR&amp;ADDRESS('PR-tampon'!$E37,COLUMN(REFERENCEMENT_ISOLANT[[#Headers],[TC/TNC
dans le domaine d''emploi visé]]))))))</f>
        <v>TNC
(N'est pas sur liste verte de la C2p à date de référencement / EVALUATION RECENTE)</v>
      </c>
      <c r="K74" s="110" t="str">
        <f ca="1">IF('PR-tampon'!$E37="","",IF('PR-tampon'!$E37=0,"",IF(INDIRECT(NOM_FR&amp;ADDRESS('PR-tampon'!$E37,COLUMN(REFERENCEMENT_ISOLANT[[#Headers],[SYNTHESE DES APPLICATIONS VISEES]])))=0,"",INDIRECT(NOM_FR&amp;ADDRESS('PR-tampon'!$E37,COLUMN(REFERENCEMENT_ISOLANT[[#Headers],[SYNTHESE DES APPLICATIONS VISEES]]))))))</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L74" s="82" t="str">
        <f ca="1">IF('PR-tampon'!$E37="","",IF('PR-tampon'!$E37=0,"",IF(INDIRECT(NOM_FR&amp;ADDRESS('PR-tampon'!$E37,COLUMN(REFERENCEMENT_ISOLANT[[#Headers],[CONCATENATION DES OBSERVATIONS]])))=0,"",INDIRECT(NOM_FR&amp;ADDRESS('PR-tampon'!$E37,COLUMN(REFERENCEMENT_ISOLANT[[#Headers],[CONCATENATION DES OBSERVATIONS]]))))))</f>
        <v xml:space="preserve"> - Les bâtiments à ossatures porteuses métalliques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74" s="3" t="str">
        <f ca="1">IF('PR-tampon'!$E37="","",IF('PR-tampon'!$E37=0,"",IF(INDIRECT(NOM_FR&amp;ADDRESS('PR-tampon'!$E37,COLUMN(REFERENCEMENT_ISOLANT[[#Headers],[Hygrométrie des locaux]])))=0,"",INDIRECT(NOM_FR&amp;ADDRESS('PR-tampon'!$E37,COLUMN(REFERENCEMENT_ISOLANT[[#Headers],[Hygrométrie des locaux]]))))))</f>
        <v>MOYENNE</v>
      </c>
      <c r="N74" s="3" t="str">
        <f ca="1">IF('PR-tampon'!$E37="","",IF('PR-tampon'!$E37=0,"",IF(INDIRECT(NOM_FR&amp;ADDRESS('PR-tampon'!$E37,COLUMN(REFERENCEMENT_ISOLANT[[#Headers],[classement locaux au sens 20.1 P3]])))=0,"",INDIRECT(NOM_FR&amp;ADDRESS('PR-tampon'!$E37,COLUMN(REFERENCEMENT_ISOLANT[[#Headers],[classement locaux au sens 20.1 P3]]))))))</f>
        <v>EB+ Locaux Privatifs</v>
      </c>
      <c r="O74" s="3" t="str">
        <f ca="1">IF('PR-tampon'!$E37="","",IF('PR-tampon'!$E37=0,"",IF(INDIRECT(NOM_FR&amp;ADDRESS('PR-tampon'!$E37,COLUMN(REFERENCEMENT_ISOLANT[[#Headers],[Climat max]])))=0,"",INDIRECT(NOM_FR&amp;ADDRESS('PR-tampon'!$E37,COLUMN(REFERENCEMENT_ISOLANT[[#Headers],[Climat max]]))))))</f>
        <v>MONTAGNE
(Altitude ≥ 900m &amp; En zone très froide)</v>
      </c>
      <c r="P74" s="3" t="str">
        <f ca="1">IF('PR-tampon'!$E37="","",IF('PR-tampon'!$E37=0,"",IF(INDIRECT(NOM_FR&amp;ADDRESS('PR-tampon'!$E37,COLUMN(REFERENCEMENT_ISOLANT[[#Headers],[Locaux climatisés ou raffraichis]])))=0,"",INDIRECT(NOM_FR&amp;ADDRESS('PR-tampon'!$E37,COLUMN(REFERENCEMENT_ISOLANT[[#Headers],[Locaux climatisés ou raffraichis]]))))))</f>
        <v>RAFRAICHIS</v>
      </c>
    </row>
    <row r="75" spans="1:16" ht="130.19999999999999" customHeight="1" x14ac:dyDescent="0.3">
      <c r="A75" s="3" t="e">
        <v>#VALUE!</v>
      </c>
      <c r="B75" s="86">
        <f ca="1">IF('PR-tampon'!$E38="","",IF('PR-tampon'!$E38=0,"",IF(INDIRECT(NOM_FR&amp;ADDRESS('PR-tampon'!$E38,COLUMN(REFERENCEMENT_ISOLANT[[#Headers],[DATE REFERENCEMENT]])))=0,"",INDIRECT(NOM_FR&amp;ADDRESS('PR-tampon'!$E38,COLUMN(REFERENCEMENT_ISOLANT[[#Headers],[DATE REFERENCEMENT]]))))))</f>
        <v>45320</v>
      </c>
      <c r="C75" s="86" t="str">
        <f ca="1">IF('PR-tampon'!$E38="","",IF('PR-tampon'!$E38=0,"",IF(INDIRECT(NOM_FR&amp;ADDRESS('PR-tampon'!$E38,COLUMN(REFERENCEMENT_ISOLANT[[#Headers],[TYPE DE PROCEDE]])))=0,"",INDIRECT(NOM_FR&amp;ADDRESS('PR-tampon'!$E38,COLUMN(REFERENCEMENT_ISOLANT[[#Headers],[TYPE DE PROCEDE]]))))))</f>
        <v>Système d'étanchiété à l'air</v>
      </c>
      <c r="D75" s="86" t="str">
        <f ca="1">IF('PR-tampon'!$E38="","",IF('PR-tampon'!$E38=0,"",IF(INDIRECT(NOM_FR&amp;ADDRESS('PR-tampon'!$E38,COLUMN(REFERENCEMENT_ISOLANT[[#Headers],[MATIERE]])))=0,"",INDIRECT(NOM_FR&amp;ADDRESS('PR-tampon'!$E38,COLUMN(REFERENCEMENT_ISOLANT[[#Headers],[MATIERE]]))))))</f>
        <v>Membrane hygro-régulante</v>
      </c>
      <c r="E75" s="3" t="str">
        <f ca="1">IF('PR-tampon'!$E38="","",IF('PR-tampon'!$E38=0,"",IF(INDIRECT(NOM_FR&amp;ADDRESS('PR-tampon'!$E38,COLUMN(REFERENCEMENT_ISOLANT[[#Headers],[NOM COMMERCIAL DU PROCEDE]])))=0,"",INDIRECT(NOM_FR&amp;ADDRESS('PR-tampon'!$E38,COLUMN(REFERENCEMENT_ISOLANT[[#Headers],[NOM COMMERCIAL DU PROCEDE]]))))))</f>
        <v>VARIO ® KM D UPLEX UV</v>
      </c>
      <c r="F75" s="3" t="str">
        <f ca="1">IF('PR-tampon'!$E38="","",IF('PR-tampon'!$E38=0,"",IF(INDIRECT(NOM_FR&amp;ADDRESS('PR-tampon'!$E38,COLUMN(REFERENCEMENT_ISOLANT[[#Headers],[FABRICANT / TITULAIRE / DISTRIBUTEUR]])))=0,"",INDIRECT(NOM_FR&amp;ADDRESS('PR-tampon'!$E38,COLUMN(REFERENCEMENT_ISOLANT[[#Headers],[FABRICANT / TITULAIRE / DISTRIBUTEUR]]))))))</f>
        <v>Saint Gobain Isover</v>
      </c>
      <c r="G75" s="3" t="str">
        <f ca="1">IF('PR-tampon'!$E38="","",IF('PR-tampon'!$E38=0,"",IF(INDIRECT(NOM_FR&amp;ADDRESS('PR-tampon'!$E38,COLUMN(REFERENCEMENT_ISOLANT[[#Headers],[TYPE DE DOCUMENT DE REFERENCE]])))=0,"",INDIRECT(NOM_FR&amp;ADDRESS('PR-tampon'!$E38,COLUMN(REFERENCEMENT_ISOLANT[[#Headers],[TYPE DE DOCUMENT DE REFERENCE]]))))))</f>
        <v>Avis technique</v>
      </c>
      <c r="H75" s="3" t="str">
        <f ca="1">IF('PR-tampon'!$E38="","",IF('PR-tampon'!$E38=0,"",IF(INDIRECT(NOM_FR&amp;ADDRESS('PR-tampon'!$E38,COLUMN(REFERENCEMENT_ISOLANT[[#Headers],[REF]])))=0,"",INDIRECT(NOM_FR&amp;ADDRESS('PR-tampon'!$E38,COLUMN(REFERENCEMENT_ISOLANT[[#Headers],[REF]]))))))</f>
        <v>20/14-318_V2</v>
      </c>
      <c r="I75" s="80">
        <f ca="1">IF('PR-tampon'!$E38="","",IF('PR-tampon'!$E38=0,"",IF(INDIRECT(NOM_FR&amp;ADDRESS('PR-tampon'!$E38,COLUMN(REFERENCEMENT_ISOLANT[[#Headers],[AVIS LIMITE AU / VALIDITE]])))=0,"",INDIRECT(NOM_FR&amp;ADDRESS('PR-tampon'!$E38,COLUMN(REFERENCEMENT_ISOLANT[[#Headers],[AVIS LIMITE AU / VALIDITE]]))))))</f>
        <v>46873</v>
      </c>
      <c r="J75" s="3" t="str">
        <f ca="1">IF('PR-tampon'!$E38="","",IF('PR-tampon'!$E38=0,"",IF(INDIRECT(NOM_FR&amp;ADDRESS('PR-tampon'!$E38,COLUMN(REFERENCEMENT_ISOLANT[[#Headers],[TC/TNC
dans le domaine d''emploi visé]])))=0,"",INDIRECT(NOM_FR&amp;ADDRESS('PR-tampon'!$E38,COLUMN(REFERENCEMENT_ISOLANT[[#Headers],[TC/TNC
dans le domaine d''emploi visé]]))))))</f>
        <v>TC</v>
      </c>
      <c r="K75" s="110" t="str">
        <f ca="1">IF('PR-tampon'!$E38="","",IF('PR-tampon'!$E38=0,"",IF(INDIRECT(NOM_FR&amp;ADDRESS('PR-tampon'!$E38,COLUMN(REFERENCEMENT_ISOLANT[[#Headers],[SYNTHESE DES APPLICATIONS VISEES]])))=0,"",INDIRECT(NOM_FR&amp;ADDRESS('PR-tampon'!$E38,COLUMN(REFERENCEMENT_ISOLANT[[#Headers],[SYNTHESE DES APPLICATIONS VISEES]]))))))</f>
        <v xml:space="preserve"> - MUR EXTERIEUR : ISOLATION ENTRE MONTANTS DE MUR CONFORME AU NF DTU 31.2 AVEC PAREMENT EXTERIEUR VENTILE</v>
      </c>
      <c r="L75" s="82" t="str">
        <f ca="1">IF('PR-tampon'!$E38="","",IF('PR-tampon'!$E38=0,"",IF(INDIRECT(NOM_FR&amp;ADDRESS('PR-tampon'!$E38,COLUMN(REFERENCEMENT_ISOLANT[[#Headers],[CONCATENATION DES OBSERVATIONS]])))=0,"",INDIRECT(NOM_FR&amp;ADDRESS('PR-tampon'!$E38,COLUMN(REFERENCEMENT_ISOLANT[[#Headers],[CONCATENATION DES OBSERVATIONS]]))))))</f>
        <v xml:space="preserve"> - L'emploi en locaux classés EB+privatifs doit être réalisé conformément aux dispositions particulières dudit procédé.
 - Le domaine d'emploi est valable pour les procédés d'isolation sous AT/DTA visant le domaine d'emploi recherché et la pose avec une membrane hygro-régulante sous AT/DTA. 
 - Des dispositions particulières peuvent être nécessaires pour atteindre le domaine d'emploi indiqué ci-contre. Se référer audit AT/DTA du système d'étanchéité à l'air pour connaître les dispositions particulières de mise en œuvre et éventuelles limites de domaines d'emploi complémentaires.</v>
      </c>
      <c r="M75" s="3" t="str">
        <f ca="1">IF('PR-tampon'!$E38="","",IF('PR-tampon'!$E38=0,"",IF(INDIRECT(NOM_FR&amp;ADDRESS('PR-tampon'!$E38,COLUMN(REFERENCEMENT_ISOLANT[[#Headers],[Hygrométrie des locaux]])))=0,"",INDIRECT(NOM_FR&amp;ADDRESS('PR-tampon'!$E38,COLUMN(REFERENCEMENT_ISOLANT[[#Headers],[Hygrométrie des locaux]]))))))</f>
        <v>MOYENNE</v>
      </c>
      <c r="N75" s="3" t="str">
        <f ca="1">IF('PR-tampon'!$E38="","",IF('PR-tampon'!$E38=0,"",IF(INDIRECT(NOM_FR&amp;ADDRESS('PR-tampon'!$E38,COLUMN(REFERENCEMENT_ISOLANT[[#Headers],[classement locaux au sens 20.1 P3]])))=0,"",INDIRECT(NOM_FR&amp;ADDRESS('PR-tampon'!$E38,COLUMN(REFERENCEMENT_ISOLANT[[#Headers],[classement locaux au sens 20.1 P3]]))))))</f>
        <v>EB+ Locaux Privatifs</v>
      </c>
      <c r="O75" s="3" t="str">
        <f ca="1">IF('PR-tampon'!$E38="","",IF('PR-tampon'!$E38=0,"",IF(INDIRECT(NOM_FR&amp;ADDRESS('PR-tampon'!$E38,COLUMN(REFERENCEMENT_ISOLANT[[#Headers],[Climat max]])))=0,"",INDIRECT(NOM_FR&amp;ADDRESS('PR-tampon'!$E38,COLUMN(REFERENCEMENT_ISOLANT[[#Headers],[Climat max]]))))))</f>
        <v>PLAINE (Altitude ≤ 900m)
Hors zone très froide</v>
      </c>
      <c r="P75" s="3" t="str">
        <f ca="1">IF('PR-tampon'!$E38="","",IF('PR-tampon'!$E38=0,"",IF(INDIRECT(NOM_FR&amp;ADDRESS('PR-tampon'!$E38,COLUMN(REFERENCEMENT_ISOLANT[[#Headers],[Locaux climatisés ou raffraichis]])))=0,"",INDIRECT(NOM_FR&amp;ADDRESS('PR-tampon'!$E38,COLUMN(REFERENCEMENT_ISOLANT[[#Headers],[Locaux climatisés ou raffraichis]]))))))</f>
        <v>RAFRAICHIS</v>
      </c>
    </row>
    <row r="76" spans="1:16" ht="130.19999999999999" customHeight="1" x14ac:dyDescent="0.3">
      <c r="A76" s="3" t="e">
        <v>#VALUE!</v>
      </c>
      <c r="B76" s="86">
        <f ca="1">IF('PR-tampon'!$E39="","",IF('PR-tampon'!$E39=0,"",IF(INDIRECT(NOM_FR&amp;ADDRESS('PR-tampon'!$E39,COLUMN(REFERENCEMENT_ISOLANT[[#Headers],[DATE REFERENCEMENT]])))=0,"",INDIRECT(NOM_FR&amp;ADDRESS('PR-tampon'!$E39,COLUMN(REFERENCEMENT_ISOLANT[[#Headers],[DATE REFERENCEMENT]]))))))</f>
        <v>45320</v>
      </c>
      <c r="C76" s="86" t="str">
        <f ca="1">IF('PR-tampon'!$E39="","",IF('PR-tampon'!$E39=0,"",IF(INDIRECT(NOM_FR&amp;ADDRESS('PR-tampon'!$E39,COLUMN(REFERENCEMENT_ISOLANT[[#Headers],[TYPE DE PROCEDE]])))=0,"",INDIRECT(NOM_FR&amp;ADDRESS('PR-tampon'!$E39,COLUMN(REFERENCEMENT_ISOLANT[[#Headers],[TYPE DE PROCEDE]]))))))</f>
        <v>Système d'étanchiété à l'air</v>
      </c>
      <c r="D76" s="86" t="str">
        <f ca="1">IF('PR-tampon'!$E39="","",IF('PR-tampon'!$E39=0,"",IF(INDIRECT(NOM_FR&amp;ADDRESS('PR-tampon'!$E39,COLUMN(REFERENCEMENT_ISOLANT[[#Headers],[MATIERE]])))=0,"",INDIRECT(NOM_FR&amp;ADDRESS('PR-tampon'!$E39,COLUMN(REFERENCEMENT_ISOLANT[[#Headers],[MATIERE]]))))))</f>
        <v>Membrane hygro-régulante</v>
      </c>
      <c r="E76" s="3" t="str">
        <f ca="1">IF('PR-tampon'!$E39="","",IF('PR-tampon'!$E39=0,"",IF(INDIRECT(NOM_FR&amp;ADDRESS('PR-tampon'!$E39,COLUMN(REFERENCEMENT_ISOLANT[[#Headers],[NOM COMMERCIAL DU PROCEDE]])))=0,"",INDIRECT(NOM_FR&amp;ADDRESS('PR-tampon'!$E39,COLUMN(REFERENCEMENT_ISOLANT[[#Headers],[NOM COMMERCIAL DU PROCEDE]]))))))</f>
        <v>VARIO ® XTRA / VARIO® XTRA FAST</v>
      </c>
      <c r="F76" s="3" t="str">
        <f ca="1">IF('PR-tampon'!$E39="","",IF('PR-tampon'!$E39=0,"",IF(INDIRECT(NOM_FR&amp;ADDRESS('PR-tampon'!$E39,COLUMN(REFERENCEMENT_ISOLANT[[#Headers],[FABRICANT / TITULAIRE / DISTRIBUTEUR]])))=0,"",INDIRECT(NOM_FR&amp;ADDRESS('PR-tampon'!$E39,COLUMN(REFERENCEMENT_ISOLANT[[#Headers],[FABRICANT / TITULAIRE / DISTRIBUTEUR]]))))))</f>
        <v>Saint Gobain Isover</v>
      </c>
      <c r="G76" s="3" t="str">
        <f ca="1">IF('PR-tampon'!$E39="","",IF('PR-tampon'!$E39=0,"",IF(INDIRECT(NOM_FR&amp;ADDRESS('PR-tampon'!$E39,COLUMN(REFERENCEMENT_ISOLANT[[#Headers],[TYPE DE DOCUMENT DE REFERENCE]])))=0,"",INDIRECT(NOM_FR&amp;ADDRESS('PR-tampon'!$E39,COLUMN(REFERENCEMENT_ISOLANT[[#Headers],[TYPE DE DOCUMENT DE REFERENCE]]))))))</f>
        <v>Avis technique</v>
      </c>
      <c r="H76" s="3" t="str">
        <f ca="1">IF('PR-tampon'!$E39="","",IF('PR-tampon'!$E39=0,"",IF(INDIRECT(NOM_FR&amp;ADDRESS('PR-tampon'!$E39,COLUMN(REFERENCEMENT_ISOLANT[[#Headers],[REF]])))=0,"",INDIRECT(NOM_FR&amp;ADDRESS('PR-tampon'!$E39,COLUMN(REFERENCEMENT_ISOLANT[[#Headers],[REF]]))))))</f>
        <v>20/14-318_V2</v>
      </c>
      <c r="I76" s="80">
        <f ca="1">IF('PR-tampon'!$E39="","",IF('PR-tampon'!$E39=0,"",IF(INDIRECT(NOM_FR&amp;ADDRESS('PR-tampon'!$E39,COLUMN(REFERENCEMENT_ISOLANT[[#Headers],[AVIS LIMITE AU / VALIDITE]])))=0,"",INDIRECT(NOM_FR&amp;ADDRESS('PR-tampon'!$E39,COLUMN(REFERENCEMENT_ISOLANT[[#Headers],[AVIS LIMITE AU / VALIDITE]]))))))</f>
        <v>46873</v>
      </c>
      <c r="J76" s="3" t="str">
        <f ca="1">IF('PR-tampon'!$E39="","",IF('PR-tampon'!$E39=0,"",IF(INDIRECT(NOM_FR&amp;ADDRESS('PR-tampon'!$E39,COLUMN(REFERENCEMENT_ISOLANT[[#Headers],[TC/TNC
dans le domaine d''emploi visé]])))=0,"",INDIRECT(NOM_FR&amp;ADDRESS('PR-tampon'!$E39,COLUMN(REFERENCEMENT_ISOLANT[[#Headers],[TC/TNC
dans le domaine d''emploi visé]]))))))</f>
        <v>TC</v>
      </c>
      <c r="K76" s="110" t="str">
        <f ca="1">IF('PR-tampon'!$E39="","",IF('PR-tampon'!$E39=0,"",IF(INDIRECT(NOM_FR&amp;ADDRESS('PR-tampon'!$E39,COLUMN(REFERENCEMENT_ISOLANT[[#Headers],[SYNTHESE DES APPLICATIONS VISEES]])))=0,"",INDIRECT(NOM_FR&amp;ADDRESS('PR-tampon'!$E39,COLUMN(REFERENCEMENT_ISOLANT[[#Headers],[SYNTHESE DES APPLICATIONS VISEES]]))))))</f>
        <v xml:space="preserve"> - MUR EXTERIEUR : ISOLATION ENTRE MONTANTS DE MUR CONFORME AU NF DTU 31.2 AVEC PAREMENT EXTERIEUR VENTILE
 - MUR EXTERIEUR : ISOLATION ENTRE MONTANTS DE MUR CONFORME AU NF DTU 31.2 AVEC PAREMENT EXTERIEUR ENDUIT DE TYPE ETICS</v>
      </c>
      <c r="L76" s="82" t="str">
        <f ca="1">IF('PR-tampon'!$E39="","",IF('PR-tampon'!$E39=0,"",IF(INDIRECT(NOM_FR&amp;ADDRESS('PR-tampon'!$E39,COLUMN(REFERENCEMENT_ISOLANT[[#Headers],[CONCATENATION DES OBSERVATIONS]])))=0,"",INDIRECT(NOM_FR&amp;ADDRESS('PR-tampon'!$E39,COLUMN(REFERENCEMENT_ISOLANT[[#Headers],[CONCATENATION DES OBSERVATIONS]]))))))</f>
        <v xml:space="preserve"> - L'emploi en locaux classés EB+privatifs doit être réalisé conformément aux dispositions particulières dudit procédé.
 - Le domaine d'emploi est valable pour les procédés d'isolation sous AT/DTA visant le domaine d'emploi recherché et la pose avec une membrane hygro-régulante sous AT/DTA. 
 - Des dispositions particulières peuvent être nécessaires pour atteindre le domaine d'emploi indiqué ci-contre. Se référer audit AT/DTA du système d'étanchéité à l'air pour connaître les dispositions particulières de mise en œuvre et éventuelles limites de domaines d'emploi complémentaires.</v>
      </c>
      <c r="M76" s="3" t="str">
        <f ca="1">IF('PR-tampon'!$E39="","",IF('PR-tampon'!$E39=0,"",IF(INDIRECT(NOM_FR&amp;ADDRESS('PR-tampon'!$E39,COLUMN(REFERENCEMENT_ISOLANT[[#Headers],[Hygrométrie des locaux]])))=0,"",INDIRECT(NOM_FR&amp;ADDRESS('PR-tampon'!$E39,COLUMN(REFERENCEMENT_ISOLANT[[#Headers],[Hygrométrie des locaux]]))))))</f>
        <v>MOYENNE</v>
      </c>
      <c r="N76" s="3" t="str">
        <f ca="1">IF('PR-tampon'!$E39="","",IF('PR-tampon'!$E39=0,"",IF(INDIRECT(NOM_FR&amp;ADDRESS('PR-tampon'!$E39,COLUMN(REFERENCEMENT_ISOLANT[[#Headers],[classement locaux au sens 20.1 P3]])))=0,"",INDIRECT(NOM_FR&amp;ADDRESS('PR-tampon'!$E39,COLUMN(REFERENCEMENT_ISOLANT[[#Headers],[classement locaux au sens 20.1 P3]]))))))</f>
        <v>EB+ Locaux Privatifs</v>
      </c>
      <c r="O76" s="3" t="str">
        <f ca="1">IF('PR-tampon'!$E39="","",IF('PR-tampon'!$E39=0,"",IF(INDIRECT(NOM_FR&amp;ADDRESS('PR-tampon'!$E39,COLUMN(REFERENCEMENT_ISOLANT[[#Headers],[Climat max]])))=0,"",INDIRECT(NOM_FR&amp;ADDRESS('PR-tampon'!$E39,COLUMN(REFERENCEMENT_ISOLANT[[#Headers],[Climat max]]))))))</f>
        <v>MONTAGNE
(Altitude ≥ 900m &amp; En zone très froide)</v>
      </c>
      <c r="P76" s="3" t="str">
        <f ca="1">IF('PR-tampon'!$E39="","",IF('PR-tampon'!$E39=0,"",IF(INDIRECT(NOM_FR&amp;ADDRESS('PR-tampon'!$E39,COLUMN(REFERENCEMENT_ISOLANT[[#Headers],[Locaux climatisés ou raffraichis]])))=0,"",INDIRECT(NOM_FR&amp;ADDRESS('PR-tampon'!$E39,COLUMN(REFERENCEMENT_ISOLANT[[#Headers],[Locaux climatisés ou raffraichis]]))))))</f>
        <v>CLIMATISE</v>
      </c>
    </row>
    <row r="77" spans="1:16" ht="130.19999999999999" customHeight="1" x14ac:dyDescent="0.3">
      <c r="A77" s="3" t="e">
        <v>#VALUE!</v>
      </c>
      <c r="B77" s="86">
        <f ca="1">IF('PR-tampon'!$E40="","",IF('PR-tampon'!$E40=0,"",IF(INDIRECT(NOM_FR&amp;ADDRESS('PR-tampon'!$E40,COLUMN(REFERENCEMENT_ISOLANT[[#Headers],[DATE REFERENCEMENT]])))=0,"",INDIRECT(NOM_FR&amp;ADDRESS('PR-tampon'!$E40,COLUMN(REFERENCEMENT_ISOLANT[[#Headers],[DATE REFERENCEMENT]]))))))</f>
        <v>45320</v>
      </c>
      <c r="C77" s="86" t="str">
        <f ca="1">IF('PR-tampon'!$E40="","",IF('PR-tampon'!$E40=0,"",IF(INDIRECT(NOM_FR&amp;ADDRESS('PR-tampon'!$E40,COLUMN(REFERENCEMENT_ISOLANT[[#Headers],[TYPE DE PROCEDE]])))=0,"",INDIRECT(NOM_FR&amp;ADDRESS('PR-tampon'!$E40,COLUMN(REFERENCEMENT_ISOLANT[[#Headers],[TYPE DE PROCEDE]]))))))</f>
        <v>Système d'étanchiété à l'air</v>
      </c>
      <c r="D77" s="86" t="str">
        <f ca="1">IF('PR-tampon'!$E40="","",IF('PR-tampon'!$E40=0,"",IF(INDIRECT(NOM_FR&amp;ADDRESS('PR-tampon'!$E40,COLUMN(REFERENCEMENT_ISOLANT[[#Headers],[MATIERE]])))=0,"",INDIRECT(NOM_FR&amp;ADDRESS('PR-tampon'!$E40,COLUMN(REFERENCEMENT_ISOLANT[[#Headers],[MATIERE]]))))))</f>
        <v>Membrane pare-vapeur</v>
      </c>
      <c r="E77" s="3" t="str">
        <f ca="1">IF('PR-tampon'!$E40="","",IF('PR-tampon'!$E40=0,"",IF(INDIRECT(NOM_FR&amp;ADDRESS('PR-tampon'!$E40,COLUMN(REFERENCEMENT_ISOLANT[[#Headers],[NOM COMMERCIAL DU PROCEDE]])))=0,"",INDIRECT(NOM_FR&amp;ADDRESS('PR-tampon'!$E40,COLUMN(REFERENCEMENT_ISOLANT[[#Headers],[NOM COMMERCIAL DU PROCEDE]]))))))</f>
        <v>STOPVAP / STOPVAP FAST</v>
      </c>
      <c r="F77" s="3" t="str">
        <f ca="1">IF('PR-tampon'!$E40="","",IF('PR-tampon'!$E40=0,"",IF(INDIRECT(NOM_FR&amp;ADDRESS('PR-tampon'!$E40,COLUMN(REFERENCEMENT_ISOLANT[[#Headers],[FABRICANT / TITULAIRE / DISTRIBUTEUR]])))=0,"",INDIRECT(NOM_FR&amp;ADDRESS('PR-tampon'!$E40,COLUMN(REFERENCEMENT_ISOLANT[[#Headers],[FABRICANT / TITULAIRE / DISTRIBUTEUR]]))))))</f>
        <v>Saint Gobain Isover</v>
      </c>
      <c r="G77" s="3" t="str">
        <f ca="1">IF('PR-tampon'!$E40="","",IF('PR-tampon'!$E40=0,"",IF(INDIRECT(NOM_FR&amp;ADDRESS('PR-tampon'!$E40,COLUMN(REFERENCEMENT_ISOLANT[[#Headers],[TYPE DE DOCUMENT DE REFERENCE]])))=0,"",INDIRECT(NOM_FR&amp;ADDRESS('PR-tampon'!$E40,COLUMN(REFERENCEMENT_ISOLANT[[#Headers],[TYPE DE DOCUMENT DE REFERENCE]]))))))</f>
        <v>Avis technique</v>
      </c>
      <c r="H77" s="3" t="str">
        <f ca="1">IF('PR-tampon'!$E40="","",IF('PR-tampon'!$E40=0,"",IF(INDIRECT(NOM_FR&amp;ADDRESS('PR-tampon'!$E40,COLUMN(REFERENCEMENT_ISOLANT[[#Headers],[REF]])))=0,"",INDIRECT(NOM_FR&amp;ADDRESS('PR-tampon'!$E40,COLUMN(REFERENCEMENT_ISOLANT[[#Headers],[REF]]))))))</f>
        <v>20/14-318_V2</v>
      </c>
      <c r="I77" s="80">
        <f ca="1">IF('PR-tampon'!$E40="","",IF('PR-tampon'!$E40=0,"",IF(INDIRECT(NOM_FR&amp;ADDRESS('PR-tampon'!$E40,COLUMN(REFERENCEMENT_ISOLANT[[#Headers],[AVIS LIMITE AU / VALIDITE]])))=0,"",INDIRECT(NOM_FR&amp;ADDRESS('PR-tampon'!$E40,COLUMN(REFERENCEMENT_ISOLANT[[#Headers],[AVIS LIMITE AU / VALIDITE]]))))))</f>
        <v>46873</v>
      </c>
      <c r="J77" s="3" t="str">
        <f ca="1">IF('PR-tampon'!$E40="","",IF('PR-tampon'!$E40=0,"",IF(INDIRECT(NOM_FR&amp;ADDRESS('PR-tampon'!$E40,COLUMN(REFERENCEMENT_ISOLANT[[#Headers],[TC/TNC
dans le domaine d''emploi visé]])))=0,"",INDIRECT(NOM_FR&amp;ADDRESS('PR-tampon'!$E40,COLUMN(REFERENCEMENT_ISOLANT[[#Headers],[TC/TNC
dans le domaine d''emploi visé]]))))))</f>
        <v>TC</v>
      </c>
      <c r="K77" s="110" t="str">
        <f ca="1">IF('PR-tampon'!$E40="","",IF('PR-tampon'!$E40=0,"",IF(INDIRECT(NOM_FR&amp;ADDRESS('PR-tampon'!$E40,COLUMN(REFERENCEMENT_ISOLANT[[#Headers],[SYNTHESE DES APPLICATIONS VISEES]])))=0,"",INDIRECT(NOM_FR&amp;ADDRESS('PR-tampon'!$E40,COLUMN(REFERENCEMENT_ISOLANT[[#Headers],[SYNTHESE DES APPLICATIONS VISEES]]))))))</f>
        <v xml:space="preserve"> - MUR EXTERIEUR : ISOLATION ENTRE MONTANTS DE MUR CONFORME AU NF DTU 31.2 AVEC PAREMENT EXTERIEUR VENTILE</v>
      </c>
      <c r="L77" s="82" t="str">
        <f ca="1">IF('PR-tampon'!$E40="","",IF('PR-tampon'!$E40=0,"",IF(INDIRECT(NOM_FR&amp;ADDRESS('PR-tampon'!$E40,COLUMN(REFERENCEMENT_ISOLANT[[#Headers],[CONCATENATION DES OBSERVATIONS]])))=0,"",INDIRECT(NOM_FR&amp;ADDRESS('PR-tampon'!$E40,COLUMN(REFERENCEMENT_ISOLANT[[#Headers],[CONCATENATION DES OBSERVATIONS]]))))))</f>
        <v xml:space="preserve"> - L'emploi en locaux classés EB+privatifs doit être réalisé conformément aux dispositions particulières dudit procédé.
 - Le domaine d'emploi est valable pour les procédés d'isolation sous AT/DTA visant le domaine d'emploi recherché et la pose avec une membrane pare-vapeur sous AT/DTA. 
 - Des dispositions particulières peuvent être nécessaires pour atteindre le domaine d'emploi indiqué ci-contre. Se référer audit AT/DTA du système d'étanchéité à l'air pour connaître les dispositions particulières de mise en œuvre et éventuelles limites de domaines d'emploi complémentaires.</v>
      </c>
      <c r="M77" s="3" t="str">
        <f ca="1">IF('PR-tampon'!$E40="","",IF('PR-tampon'!$E40=0,"",IF(INDIRECT(NOM_FR&amp;ADDRESS('PR-tampon'!$E40,COLUMN(REFERENCEMENT_ISOLANT[[#Headers],[Hygrométrie des locaux]])))=0,"",INDIRECT(NOM_FR&amp;ADDRESS('PR-tampon'!$E40,COLUMN(REFERENCEMENT_ISOLANT[[#Headers],[Hygrométrie des locaux]]))))))</f>
        <v>MOYENNE</v>
      </c>
      <c r="N77" s="3" t="str">
        <f ca="1">IF('PR-tampon'!$E40="","",IF('PR-tampon'!$E40=0,"",IF(INDIRECT(NOM_FR&amp;ADDRESS('PR-tampon'!$E40,COLUMN(REFERENCEMENT_ISOLANT[[#Headers],[classement locaux au sens 20.1 P3]])))=0,"",INDIRECT(NOM_FR&amp;ADDRESS('PR-tampon'!$E40,COLUMN(REFERENCEMENT_ISOLANT[[#Headers],[classement locaux au sens 20.1 P3]]))))))</f>
        <v>EB+ Locaux Privatifs</v>
      </c>
      <c r="O77" s="3" t="str">
        <f ca="1">IF('PR-tampon'!$E40="","",IF('PR-tampon'!$E40=0,"",IF(INDIRECT(NOM_FR&amp;ADDRESS('PR-tampon'!$E40,COLUMN(REFERENCEMENT_ISOLANT[[#Headers],[Climat max]])))=0,"",INDIRECT(NOM_FR&amp;ADDRESS('PR-tampon'!$E40,COLUMN(REFERENCEMENT_ISOLANT[[#Headers],[Climat max]]))))))</f>
        <v>MONTAGNE
(Altitude ≥ 900m &amp; En zone très froide)</v>
      </c>
      <c r="P77" s="3" t="str">
        <f ca="1">IF('PR-tampon'!$E40="","",IF('PR-tampon'!$E40=0,"",IF(INDIRECT(NOM_FR&amp;ADDRESS('PR-tampon'!$E40,COLUMN(REFERENCEMENT_ISOLANT[[#Headers],[Locaux climatisés ou raffraichis]])))=0,"",INDIRECT(NOM_FR&amp;ADDRESS('PR-tampon'!$E40,COLUMN(REFERENCEMENT_ISOLANT[[#Headers],[Locaux climatisés ou raffraichis]]))))))</f>
        <v>RAFRAICHIS</v>
      </c>
    </row>
    <row r="78" spans="1:16" ht="130.19999999999999" customHeight="1" x14ac:dyDescent="0.3">
      <c r="A78" s="3" t="e">
        <v>#VALUE!</v>
      </c>
      <c r="B78" s="86">
        <f ca="1">IF('PR-tampon'!$E41="","",IF('PR-tampon'!$E41=0,"",IF(INDIRECT(NOM_FR&amp;ADDRESS('PR-tampon'!$E41,COLUMN(REFERENCEMENT_ISOLANT[[#Headers],[DATE REFERENCEMENT]])))=0,"",INDIRECT(NOM_FR&amp;ADDRESS('PR-tampon'!$E41,COLUMN(REFERENCEMENT_ISOLANT[[#Headers],[DATE REFERENCEMENT]]))))))</f>
        <v>45320</v>
      </c>
      <c r="C78" s="86" t="str">
        <f ca="1">IF('PR-tampon'!$E41="","",IF('PR-tampon'!$E41=0,"",IF(INDIRECT(NOM_FR&amp;ADDRESS('PR-tampon'!$E41,COLUMN(REFERENCEMENT_ISOLANT[[#Headers],[TYPE DE PROCEDE]])))=0,"",INDIRECT(NOM_FR&amp;ADDRESS('PR-tampon'!$E41,COLUMN(REFERENCEMENT_ISOLANT[[#Headers],[TYPE DE PROCEDE]]))))))</f>
        <v>Système d'étanchiété à l'air</v>
      </c>
      <c r="D78" s="86" t="str">
        <f ca="1">IF('PR-tampon'!$E41="","",IF('PR-tampon'!$E41=0,"",IF(INDIRECT(NOM_FR&amp;ADDRESS('PR-tampon'!$E41,COLUMN(REFERENCEMENT_ISOLANT[[#Headers],[MATIERE]])))=0,"",INDIRECT(NOM_FR&amp;ADDRESS('PR-tampon'!$E41,COLUMN(REFERENCEMENT_ISOLANT[[#Headers],[MATIERE]]))))))</f>
        <v>Membrane pare-vapeur</v>
      </c>
      <c r="E78" s="3" t="str">
        <f ca="1">IF('PR-tampon'!$E41="","",IF('PR-tampon'!$E41=0,"",IF(INDIRECT(NOM_FR&amp;ADDRESS('PR-tampon'!$E41,COLUMN(REFERENCEMENT_ISOLANT[[#Headers],[NOM COMMERCIAL DU PROCEDE]])))=0,"",INDIRECT(NOM_FR&amp;ADDRESS('PR-tampon'!$E41,COLUMN(REFERENCEMENT_ISOLANT[[#Headers],[NOM COMMERCIAL DU PROCEDE]]))))))</f>
        <v>STOPVAP 90</v>
      </c>
      <c r="F78" s="3" t="str">
        <f ca="1">IF('PR-tampon'!$E41="","",IF('PR-tampon'!$E41=0,"",IF(INDIRECT(NOM_FR&amp;ADDRESS('PR-tampon'!$E41,COLUMN(REFERENCEMENT_ISOLANT[[#Headers],[FABRICANT / TITULAIRE / DISTRIBUTEUR]])))=0,"",INDIRECT(NOM_FR&amp;ADDRESS('PR-tampon'!$E41,COLUMN(REFERENCEMENT_ISOLANT[[#Headers],[FABRICANT / TITULAIRE / DISTRIBUTEUR]]))))))</f>
        <v>Saint Gobain Isover</v>
      </c>
      <c r="G78" s="3" t="str">
        <f ca="1">IF('PR-tampon'!$E41="","",IF('PR-tampon'!$E41=0,"",IF(INDIRECT(NOM_FR&amp;ADDRESS('PR-tampon'!$E41,COLUMN(REFERENCEMENT_ISOLANT[[#Headers],[TYPE DE DOCUMENT DE REFERENCE]])))=0,"",INDIRECT(NOM_FR&amp;ADDRESS('PR-tampon'!$E41,COLUMN(REFERENCEMENT_ISOLANT[[#Headers],[TYPE DE DOCUMENT DE REFERENCE]]))))))</f>
        <v>Avis technique</v>
      </c>
      <c r="H78" s="3" t="str">
        <f ca="1">IF('PR-tampon'!$E41="","",IF('PR-tampon'!$E41=0,"",IF(INDIRECT(NOM_FR&amp;ADDRESS('PR-tampon'!$E41,COLUMN(REFERENCEMENT_ISOLANT[[#Headers],[REF]])))=0,"",INDIRECT(NOM_FR&amp;ADDRESS('PR-tampon'!$E41,COLUMN(REFERENCEMENT_ISOLANT[[#Headers],[REF]]))))))</f>
        <v>20/14-318_V2</v>
      </c>
      <c r="I78" s="80">
        <f ca="1">IF('PR-tampon'!$E41="","",IF('PR-tampon'!$E41=0,"",IF(INDIRECT(NOM_FR&amp;ADDRESS('PR-tampon'!$E41,COLUMN(REFERENCEMENT_ISOLANT[[#Headers],[AVIS LIMITE AU / VALIDITE]])))=0,"",INDIRECT(NOM_FR&amp;ADDRESS('PR-tampon'!$E41,COLUMN(REFERENCEMENT_ISOLANT[[#Headers],[AVIS LIMITE AU / VALIDITE]]))))))</f>
        <v>46873</v>
      </c>
      <c r="J78" s="3" t="str">
        <f ca="1">IF('PR-tampon'!$E41="","",IF('PR-tampon'!$E41=0,"",IF(INDIRECT(NOM_FR&amp;ADDRESS('PR-tampon'!$E41,COLUMN(REFERENCEMENT_ISOLANT[[#Headers],[TC/TNC
dans le domaine d''emploi visé]])))=0,"",INDIRECT(NOM_FR&amp;ADDRESS('PR-tampon'!$E41,COLUMN(REFERENCEMENT_ISOLANT[[#Headers],[TC/TNC
dans le domaine d''emploi visé]]))))))</f>
        <v>TC</v>
      </c>
      <c r="K78" s="110" t="str">
        <f ca="1">IF('PR-tampon'!$E41="","",IF('PR-tampon'!$E41=0,"",IF(INDIRECT(NOM_FR&amp;ADDRESS('PR-tampon'!$E41,COLUMN(REFERENCEMENT_ISOLANT[[#Headers],[SYNTHESE DES APPLICATIONS VISEES]])))=0,"",INDIRECT(NOM_FR&amp;ADDRESS('PR-tampon'!$E41,COLUMN(REFERENCEMENT_ISOLANT[[#Headers],[SYNTHESE DES APPLICATIONS VISEES]]))))))</f>
        <v xml:space="preserve"> - MUR EXTERIEUR : ISOLATION ENTRE MONTANTS DE MUR CONFORME AU NF DTU 31.2 AVEC PAREMENT EXTERIEUR VENTILE
 - MUR EXTERIEUR : ISOLATION ENTRE MONTANTS DE MUR CONFORME AU NF DTU 31.2 AVEC PAREMENT EXTERIEUR ENDUIT DE TYPE ETICS</v>
      </c>
      <c r="L78" s="82" t="str">
        <f ca="1">IF('PR-tampon'!$E41="","",IF('PR-tampon'!$E41=0,"",IF(INDIRECT(NOM_FR&amp;ADDRESS('PR-tampon'!$E41,COLUMN(REFERENCEMENT_ISOLANT[[#Headers],[CONCATENATION DES OBSERVATIONS]])))=0,"",INDIRECT(NOM_FR&amp;ADDRESS('PR-tampon'!$E41,COLUMN(REFERENCEMENT_ISOLANT[[#Headers],[CONCATENATION DES OBSERVATIONS]]))))))</f>
        <v xml:space="preserve"> - L'emploi en locaux classés EB+privatifs doit être réalisé conformément aux dispositions particulières dudit procédé.
 - Le domaine d'emploi est valable pour les procédés d'isolation sous AT/DTA visant le domaine d'emploi recherché et la pose avec une membrane pare-vapeur sous AT/DTA. 
 - Des dispositions particulières peuvent être nécessaires pour atteindre le domaine d'emploi indiqué ci-contre. Se référer audit AT/DTA du système d'étanchéité à l'air pour connaître les dispositions particulières de mise en œuvre et éventuelles limites de domaines d'emploi complémentaires.</v>
      </c>
      <c r="M78" s="3" t="str">
        <f ca="1">IF('PR-tampon'!$E41="","",IF('PR-tampon'!$E41=0,"",IF(INDIRECT(NOM_FR&amp;ADDRESS('PR-tampon'!$E41,COLUMN(REFERENCEMENT_ISOLANT[[#Headers],[Hygrométrie des locaux]])))=0,"",INDIRECT(NOM_FR&amp;ADDRESS('PR-tampon'!$E41,COLUMN(REFERENCEMENT_ISOLANT[[#Headers],[Hygrométrie des locaux]]))))))</f>
        <v>MOYENNE</v>
      </c>
      <c r="N78" s="3" t="str">
        <f ca="1">IF('PR-tampon'!$E41="","",IF('PR-tampon'!$E41=0,"",IF(INDIRECT(NOM_FR&amp;ADDRESS('PR-tampon'!$E41,COLUMN(REFERENCEMENT_ISOLANT[[#Headers],[classement locaux au sens 20.1 P3]])))=0,"",INDIRECT(NOM_FR&amp;ADDRESS('PR-tampon'!$E41,COLUMN(REFERENCEMENT_ISOLANT[[#Headers],[classement locaux au sens 20.1 P3]]))))))</f>
        <v>EB+ Locaux Privatifs</v>
      </c>
      <c r="O78" s="3" t="str">
        <f ca="1">IF('PR-tampon'!$E41="","",IF('PR-tampon'!$E41=0,"",IF(INDIRECT(NOM_FR&amp;ADDRESS('PR-tampon'!$E41,COLUMN(REFERENCEMENT_ISOLANT[[#Headers],[Climat max]])))=0,"",INDIRECT(NOM_FR&amp;ADDRESS('PR-tampon'!$E41,COLUMN(REFERENCEMENT_ISOLANT[[#Headers],[Climat max]]))))))</f>
        <v>MONTAGNE
(Altitude ≥ 900m &amp; En zone très froide)</v>
      </c>
      <c r="P78" s="3" t="str">
        <f ca="1">IF('PR-tampon'!$E41="","",IF('PR-tampon'!$E41=0,"",IF(INDIRECT(NOM_FR&amp;ADDRESS('PR-tampon'!$E41,COLUMN(REFERENCEMENT_ISOLANT[[#Headers],[Locaux climatisés ou raffraichis]])))=0,"",INDIRECT(NOM_FR&amp;ADDRESS('PR-tampon'!$E41,COLUMN(REFERENCEMENT_ISOLANT[[#Headers],[Locaux climatisés ou raffraichis]]))))))</f>
        <v>RAFRAICHIS</v>
      </c>
    </row>
    <row r="79" spans="1:16" ht="130.19999999999999" customHeight="1" x14ac:dyDescent="0.3">
      <c r="A79" s="3" t="e">
        <v>#VALUE!</v>
      </c>
      <c r="B79" s="86">
        <f ca="1">IF('PR-tampon'!$E42="","",IF('PR-tampon'!$E42=0,"",IF(INDIRECT(NOM_FR&amp;ADDRESS('PR-tampon'!$E42,COLUMN(REFERENCEMENT_ISOLANT[[#Headers],[DATE REFERENCEMENT]])))=0,"",INDIRECT(NOM_FR&amp;ADDRESS('PR-tampon'!$E42,COLUMN(REFERENCEMENT_ISOLANT[[#Headers],[DATE REFERENCEMENT]]))))))</f>
        <v>45469</v>
      </c>
      <c r="C79" s="86" t="str">
        <f ca="1">IF('PR-tampon'!$E42="","",IF('PR-tampon'!$E42=0,"",IF(INDIRECT(NOM_FR&amp;ADDRESS('PR-tampon'!$E42,COLUMN(REFERENCEMENT_ISOLANT[[#Headers],[TYPE DE PROCEDE]])))=0,"",INDIRECT(NOM_FR&amp;ADDRESS('PR-tampon'!$E42,COLUMN(REFERENCEMENT_ISOLANT[[#Headers],[TYPE DE PROCEDE]]))))))</f>
        <v>Vrac</v>
      </c>
      <c r="D79" s="86" t="str">
        <f ca="1">IF('PR-tampon'!$E42="","",IF('PR-tampon'!$E42=0,"",IF(INDIRECT(NOM_FR&amp;ADDRESS('PR-tampon'!$E42,COLUMN(REFERENCEMENT_ISOLANT[[#Headers],[MATIERE]])))=0,"",INDIRECT(NOM_FR&amp;ADDRESS('PR-tampon'!$E42,COLUMN(REFERENCEMENT_ISOLANT[[#Headers],[MATIERE]]))))))</f>
        <v>Paille hâchée</v>
      </c>
      <c r="E79" s="3" t="str">
        <f ca="1">IF('PR-tampon'!$E42="","",IF('PR-tampon'!$E42=0,"",IF(INDIRECT(NOM_FR&amp;ADDRESS('PR-tampon'!$E42,COLUMN(REFERENCEMENT_ISOLANT[[#Headers],[NOM COMMERCIAL DU PROCEDE]])))=0,"",INDIRECT(NOM_FR&amp;ADDRESS('PR-tampon'!$E42,COLUMN(REFERENCEMENT_ISOLANT[[#Headers],[NOM COMMERCIAL DU PROCEDE]]))))))</f>
        <v xml:space="preserve">Isolant thermique de parois verticales à base de Paille Hachée ielo </v>
      </c>
      <c r="F79" s="3" t="str">
        <f ca="1">IF('PR-tampon'!$E42="","",IF('PR-tampon'!$E42=0,"",IF(INDIRECT(NOM_FR&amp;ADDRESS('PR-tampon'!$E42,COLUMN(REFERENCEMENT_ISOLANT[[#Headers],[FABRICANT / TITULAIRE / DISTRIBUTEUR]])))=0,"",INDIRECT(NOM_FR&amp;ADDRESS('PR-tampon'!$E42,COLUMN(REFERENCEMENT_ISOLANT[[#Headers],[FABRICANT / TITULAIRE / DISTRIBUTEUR]]))))))</f>
        <v>SCIC SA IELO</v>
      </c>
      <c r="G79" s="3" t="str">
        <f ca="1">IF('PR-tampon'!$E42="","",IF('PR-tampon'!$E42=0,"",IF(INDIRECT(NOM_FR&amp;ADDRESS('PR-tampon'!$E42,COLUMN(REFERENCEMENT_ISOLANT[[#Headers],[TYPE DE DOCUMENT DE REFERENCE]])))=0,"",INDIRECT(NOM_FR&amp;ADDRESS('PR-tampon'!$E42,COLUMN(REFERENCEMENT_ISOLANT[[#Headers],[TYPE DE DOCUMENT DE REFERENCE]]))))))</f>
        <v>Appréciation Technique d'Expérimentation (ATEx cas a)</v>
      </c>
      <c r="H79" s="3" t="str">
        <f ca="1">IF('PR-tampon'!$E42="","",IF('PR-tampon'!$E42=0,"",IF(INDIRECT(NOM_FR&amp;ADDRESS('PR-tampon'!$E42,COLUMN(REFERENCEMENT_ISOLANT[[#Headers],[REF]])))=0,"",INDIRECT(NOM_FR&amp;ADDRESS('PR-tampon'!$E42,COLUMN(REFERENCEMENT_ISOLANT[[#Headers],[REF]]))))))</f>
        <v>3219_v2</v>
      </c>
      <c r="I79" s="80">
        <f ca="1">IF('PR-tampon'!$E42="","",IF('PR-tampon'!$E42=0,"",IF(INDIRECT(NOM_FR&amp;ADDRESS('PR-tampon'!$E42,COLUMN(REFERENCEMENT_ISOLANT[[#Headers],[AVIS LIMITE AU / VALIDITE]])))=0,"",INDIRECT(NOM_FR&amp;ADDRESS('PR-tampon'!$E42,COLUMN(REFERENCEMENT_ISOLANT[[#Headers],[AVIS LIMITE AU / VALIDITE]]))))))</f>
        <v>46370</v>
      </c>
      <c r="J79" s="3" t="str">
        <f ca="1">IF('PR-tampon'!$E42="","",IF('PR-tampon'!$E42=0,"",IF(INDIRECT(NOM_FR&amp;ADDRESS('PR-tampon'!$E42,COLUMN(REFERENCEMENT_ISOLANT[[#Headers],[TC/TNC
dans le domaine d''emploi visé]])))=0,"",INDIRECT(NOM_FR&amp;ADDRESS('PR-tampon'!$E42,COLUMN(REFERENCEMENT_ISOLANT[[#Headers],[TC/TNC
dans le domaine d''emploi visé]]))))))</f>
        <v>TC</v>
      </c>
      <c r="K79" s="110" t="str">
        <f ca="1">IF('PR-tampon'!$E42="","",IF('PR-tampon'!$E42=0,"",IF(INDIRECT(NOM_FR&amp;ADDRESS('PR-tampon'!$E42,COLUMN(REFERENCEMENT_ISOLANT[[#Headers],[SYNTHESE DES APPLICATIONS VISEES]])))=0,"",INDIRECT(NOM_FR&amp;ADDRESS('PR-tampon'!$E42,COLUMN(REFERENCEMENT_ISOLANT[[#Headers],[SYNTHESE DES APPLICATIONS VISEES]]))))))</f>
        <v xml:space="preserve"> - MUR EXTERIEUR : ISOLATION ENTRE MONTANTS DE MUR CONFORME AU NF DTU 31.2 AVEC PAREMENT EXTERIEUR VENTILE
 - FACADE :  ISOLATION ENTRE MONTANTS DE FACADE CONFORME AU NF DTU 31.4 AVEC PAREMENT EXTERIEUR VENTILE</v>
      </c>
      <c r="L79" s="82" t="str">
        <f ca="1">IF('PR-tampon'!$E42="","",IF('PR-tampon'!$E42=0,"",IF(INDIRECT(NOM_FR&amp;ADDRESS('PR-tampon'!$E42,COLUMN(REFERENCEMENT_ISOLANT[[#Headers],[CONCATENATION DES OBSERVATIONS]])))=0,"",INDIRECT(NOM_FR&amp;ADDRESS('PR-tampon'!$E42,COLUMN(REFERENCEMENT_ISOLANT[[#Headers],[CONCATENATION DES OBSERVATIONS]]))))))</f>
        <v>Les bâtiments agroalimentaires, de process industriel, frigorifiques, à ambiances corrosives ne sont pas visés.</v>
      </c>
      <c r="M79" s="3" t="str">
        <f ca="1">IF('PR-tampon'!$E42="","",IF('PR-tampon'!$E42=0,"",IF(INDIRECT(NOM_FR&amp;ADDRESS('PR-tampon'!$E42,COLUMN(REFERENCEMENT_ISOLANT[[#Headers],[Hygrométrie des locaux]])))=0,"",INDIRECT(NOM_FR&amp;ADDRESS('PR-tampon'!$E42,COLUMN(REFERENCEMENT_ISOLANT[[#Headers],[Hygrométrie des locaux]]))))))</f>
        <v>MOYENNE</v>
      </c>
      <c r="N79" s="3" t="str">
        <f ca="1">IF('PR-tampon'!$E42="","",IF('PR-tampon'!$E42=0,"",IF(INDIRECT(NOM_FR&amp;ADDRESS('PR-tampon'!$E42,COLUMN(REFERENCEMENT_ISOLANT[[#Headers],[classement locaux au sens 20.1 P3]])))=0,"",INDIRECT(NOM_FR&amp;ADDRESS('PR-tampon'!$E42,COLUMN(REFERENCEMENT_ISOLANT[[#Headers],[classement locaux au sens 20.1 P3]]))))))</f>
        <v>EB+ Locaux Privatifs</v>
      </c>
      <c r="O79" s="3" t="str">
        <f ca="1">IF('PR-tampon'!$E42="","",IF('PR-tampon'!$E42=0,"",IF(INDIRECT(NOM_FR&amp;ADDRESS('PR-tampon'!$E42,COLUMN(REFERENCEMENT_ISOLANT[[#Headers],[Climat max]])))=0,"",INDIRECT(NOM_FR&amp;ADDRESS('PR-tampon'!$E42,COLUMN(REFERENCEMENT_ISOLANT[[#Headers],[Climat max]]))))))</f>
        <v>MONTAGNE
(Altitude ≥ 900m &amp; En zone très froide)</v>
      </c>
      <c r="P79" s="3" t="str">
        <f ca="1">IF('PR-tampon'!$E42="","",IF('PR-tampon'!$E42=0,"",IF(INDIRECT(NOM_FR&amp;ADDRESS('PR-tampon'!$E42,COLUMN(REFERENCEMENT_ISOLANT[[#Headers],[Locaux climatisés ou raffraichis]])))=0,"",INDIRECT(NOM_FR&amp;ADDRESS('PR-tampon'!$E42,COLUMN(REFERENCEMENT_ISOLANT[[#Headers],[Locaux climatisés ou raffraichis]]))))))</f>
        <v>RAFRAICHIS</v>
      </c>
    </row>
    <row r="80" spans="1:16" ht="130.19999999999999" customHeight="1" x14ac:dyDescent="0.3">
      <c r="A80" s="3" t="e">
        <v>#VALUE!</v>
      </c>
      <c r="B80" s="86">
        <f ca="1">IF('PR-tampon'!$E43="","",IF('PR-tampon'!$E43=0,"",IF(INDIRECT(NOM_FR&amp;ADDRESS('PR-tampon'!$E43,COLUMN(REFERENCEMENT_ISOLANT[[#Headers],[DATE REFERENCEMENT]])))=0,"",INDIRECT(NOM_FR&amp;ADDRESS('PR-tampon'!$E43,COLUMN(REFERENCEMENT_ISOLANT[[#Headers],[DATE REFERENCEMENT]]))))))</f>
        <v>45442</v>
      </c>
      <c r="C80" s="86" t="str">
        <f ca="1">IF('PR-tampon'!$E43="","",IF('PR-tampon'!$E43=0,"",IF(INDIRECT(NOM_FR&amp;ADDRESS('PR-tampon'!$E43,COLUMN(REFERENCEMENT_ISOLANT[[#Headers],[TYPE DE PROCEDE]])))=0,"",INDIRECT(NOM_FR&amp;ADDRESS('PR-tampon'!$E43,COLUMN(REFERENCEMENT_ISOLANT[[#Headers],[TYPE DE PROCEDE]]))))))</f>
        <v>Vrac</v>
      </c>
      <c r="D80" s="86" t="str">
        <f ca="1">IF('PR-tampon'!$E43="","",IF('PR-tampon'!$E43=0,"",IF(INDIRECT(NOM_FR&amp;ADDRESS('PR-tampon'!$E43,COLUMN(REFERENCEMENT_ISOLANT[[#Headers],[MATIERE]])))=0,"",INDIRECT(NOM_FR&amp;ADDRESS('PR-tampon'!$E43,COLUMN(REFERENCEMENT_ISOLANT[[#Headers],[MATIERE]]))))))</f>
        <v>fibres de cellulose de papier journal recyclé</v>
      </c>
      <c r="E80" s="3" t="str">
        <f ca="1">IF('PR-tampon'!$E43="","",IF('PR-tampon'!$E43=0,"",IF(INDIRECT(NOM_FR&amp;ADDRESS('PR-tampon'!$E43,COLUMN(REFERENCEMENT_ISOLANT[[#Headers],[NOM COMMERCIAL DU PROCEDE]])))=0,"",INDIRECT(NOM_FR&amp;ADDRESS('PR-tampon'!$E43,COLUMN(REFERENCEMENT_ISOLANT[[#Headers],[NOM COMMERCIAL DU PROCEDE]]))))))</f>
        <v>CELLAOUATE en rampants de toitures</v>
      </c>
      <c r="F80" s="3" t="str">
        <f ca="1">IF('PR-tampon'!$E43="","",IF('PR-tampon'!$E43=0,"",IF(INDIRECT(NOM_FR&amp;ADDRESS('PR-tampon'!$E43,COLUMN(REFERENCEMENT_ISOLANT[[#Headers],[FABRICANT / TITULAIRE / DISTRIBUTEUR]])))=0,"",INDIRECT(NOM_FR&amp;ADDRESS('PR-tampon'!$E43,COLUMN(REFERENCEMENT_ISOLANT[[#Headers],[FABRICANT / TITULAIRE / DISTRIBUTEUR]]))))))</f>
        <v>CELLAOUATE SAS</v>
      </c>
      <c r="G80" s="3" t="str">
        <f ca="1">IF('PR-tampon'!$E43="","",IF('PR-tampon'!$E43=0,"",IF(INDIRECT(NOM_FR&amp;ADDRESS('PR-tampon'!$E43,COLUMN(REFERENCEMENT_ISOLANT[[#Headers],[TYPE DE DOCUMENT DE REFERENCE]])))=0,"",INDIRECT(NOM_FR&amp;ADDRESS('PR-tampon'!$E43,COLUMN(REFERENCEMENT_ISOLANT[[#Headers],[TYPE DE DOCUMENT DE REFERENCE]]))))))</f>
        <v>Document d'Application Technique (DTA)</v>
      </c>
      <c r="H80" s="3" t="str">
        <f ca="1">IF('PR-tampon'!$E43="","",IF('PR-tampon'!$E43=0,"",IF(INDIRECT(NOM_FR&amp;ADDRESS('PR-tampon'!$E43,COLUMN(REFERENCEMENT_ISOLANT[[#Headers],[REF]])))=0,"",INDIRECT(NOM_FR&amp;ADDRESS('PR-tampon'!$E43,COLUMN(REFERENCEMENT_ISOLANT[[#Headers],[REF]]))))))</f>
        <v>20/23-520_V1</v>
      </c>
      <c r="I80" s="80">
        <f ca="1">IF('PR-tampon'!$E43="","",IF('PR-tampon'!$E43=0,"",IF(INDIRECT(NOM_FR&amp;ADDRESS('PR-tampon'!$E43,COLUMN(REFERENCEMENT_ISOLANT[[#Headers],[AVIS LIMITE AU / VALIDITE]])))=0,"",INDIRECT(NOM_FR&amp;ADDRESS('PR-tampon'!$E43,COLUMN(REFERENCEMENT_ISOLANT[[#Headers],[AVIS LIMITE AU / VALIDITE]]))))))</f>
        <v>46203</v>
      </c>
      <c r="J80" s="3" t="str">
        <f ca="1">IF('PR-tampon'!$E43="","",IF('PR-tampon'!$E43=0,"",IF(INDIRECT(NOM_FR&amp;ADDRESS('PR-tampon'!$E43,COLUMN(REFERENCEMENT_ISOLANT[[#Headers],[TC/TNC
dans le domaine d''emploi visé]])))=0,"",INDIRECT(NOM_FR&amp;ADDRESS('PR-tampon'!$E43,COLUMN(REFERENCEMENT_ISOLANT[[#Headers],[TC/TNC
dans le domaine d''emploi visé]]))))))</f>
        <v>TC</v>
      </c>
      <c r="K80" s="110" t="str">
        <f ca="1">IF('PR-tampon'!$E43="","",IF('PR-tampon'!$E43=0,"",IF(INDIRECT(NOM_FR&amp;ADDRESS('PR-tampon'!$E43,COLUMN(REFERENCEMENT_ISOLANT[[#Headers],[SYNTHESE DES APPLICATIONS VISEES]])))=0,"",INDIRECT(NOM_FR&amp;ADDRESS('PR-tampon'!$E43,COLUMN(REFERENCEMENT_ISOLANT[[#Headers],[SYNTHESE DES APPLICATIONS VISEES]]))))))</f>
        <v xml:space="preserve"> - TOITURE VENTILEE : ISOLATION DE TOITURE EN RAMPANT (CHARPENTES DU DTU 31.1 ou DTU 31.2 ou DTU 31.3)</v>
      </c>
      <c r="L80" s="82" t="str">
        <f ca="1">IF('PR-tampon'!$E43="","",IF('PR-tampon'!$E43=0,"",IF(INDIRECT(NOM_FR&amp;ADDRESS('PR-tampon'!$E43,COLUMN(REFERENCEMENT_ISOLANT[[#Headers],[CONCATENATION DES OBSERVATIONS]])))=0,"",INDIRECT(NOM_FR&amp;ADDRESS('PR-tampon'!$E43,COLUMN(REFERENCEMENT_ISOLANT[[#Headers],[CONCATENATION DES OBSERVATIONS]]))))))</f>
        <v xml:space="preserve"> - Les bâtiments de process industriel, agricole, agroalimentaire, frigorifique, à ambiance corrosive et à ossatures porteuses métalliques sont exclus.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80" s="3" t="str">
        <f ca="1">IF('PR-tampon'!$E43="","",IF('PR-tampon'!$E43=0,"",IF(INDIRECT(NOM_FR&amp;ADDRESS('PR-tampon'!$E43,COLUMN(REFERENCEMENT_ISOLANT[[#Headers],[Hygrométrie des locaux]])))=0,"",INDIRECT(NOM_FR&amp;ADDRESS('PR-tampon'!$E43,COLUMN(REFERENCEMENT_ISOLANT[[#Headers],[Hygrométrie des locaux]]))))))</f>
        <v>MOYENNE</v>
      </c>
      <c r="N80" s="3" t="str">
        <f ca="1">IF('PR-tampon'!$E43="","",IF('PR-tampon'!$E43=0,"",IF(INDIRECT(NOM_FR&amp;ADDRESS('PR-tampon'!$E43,COLUMN(REFERENCEMENT_ISOLANT[[#Headers],[classement locaux au sens 20.1 P3]])))=0,"",INDIRECT(NOM_FR&amp;ADDRESS('PR-tampon'!$E43,COLUMN(REFERENCEMENT_ISOLANT[[#Headers],[classement locaux au sens 20.1 P3]]))))))</f>
        <v>EB+ Locaux Privatifs</v>
      </c>
      <c r="O80" s="3" t="str">
        <f ca="1">IF('PR-tampon'!$E43="","",IF('PR-tampon'!$E43=0,"",IF(INDIRECT(NOM_FR&amp;ADDRESS('PR-tampon'!$E43,COLUMN(REFERENCEMENT_ISOLANT[[#Headers],[Climat max]])))=0,"",INDIRECT(NOM_FR&amp;ADDRESS('PR-tampon'!$E43,COLUMN(REFERENCEMENT_ISOLANT[[#Headers],[Climat max]]))))))</f>
        <v>MONTAGNE
(Altitude ≥ 900m &amp; En zone très froide)</v>
      </c>
      <c r="P80" s="3" t="str">
        <f ca="1">IF('PR-tampon'!$E43="","",IF('PR-tampon'!$E43=0,"",IF(INDIRECT(NOM_FR&amp;ADDRESS('PR-tampon'!$E43,COLUMN(REFERENCEMENT_ISOLANT[[#Headers],[Locaux climatisés ou raffraichis]])))=0,"",INDIRECT(NOM_FR&amp;ADDRESS('PR-tampon'!$E43,COLUMN(REFERENCEMENT_ISOLANT[[#Headers],[Locaux climatisés ou raffraichis]]))))))</f>
        <v>RAFRAICHIS</v>
      </c>
    </row>
    <row r="81" spans="1:16" ht="130.19999999999999" customHeight="1" x14ac:dyDescent="0.3">
      <c r="A81" s="3" t="e">
        <v>#VALUE!</v>
      </c>
      <c r="B81" s="86">
        <f ca="1">IF('PR-tampon'!$E44="","",IF('PR-tampon'!$E44=0,"",IF(INDIRECT(NOM_FR&amp;ADDRESS('PR-tampon'!$E44,COLUMN(REFERENCEMENT_ISOLANT[[#Headers],[DATE REFERENCEMENT]])))=0,"",INDIRECT(NOM_FR&amp;ADDRESS('PR-tampon'!$E44,COLUMN(REFERENCEMENT_ISOLANT[[#Headers],[DATE REFERENCEMENT]]))))))</f>
        <v>45442</v>
      </c>
      <c r="C81" s="86" t="str">
        <f ca="1">IF('PR-tampon'!$E44="","",IF('PR-tampon'!$E44=0,"",IF(INDIRECT(NOM_FR&amp;ADDRESS('PR-tampon'!$E44,COLUMN(REFERENCEMENT_ISOLANT[[#Headers],[TYPE DE PROCEDE]])))=0,"",INDIRECT(NOM_FR&amp;ADDRESS('PR-tampon'!$E44,COLUMN(REFERENCEMENT_ISOLANT[[#Headers],[TYPE DE PROCEDE]]))))))</f>
        <v>Vrac</v>
      </c>
      <c r="D81" s="86" t="str">
        <f ca="1">IF('PR-tampon'!$E44="","",IF('PR-tampon'!$E44=0,"",IF(INDIRECT(NOM_FR&amp;ADDRESS('PR-tampon'!$E44,COLUMN(REFERENCEMENT_ISOLANT[[#Headers],[MATIERE]])))=0,"",INDIRECT(NOM_FR&amp;ADDRESS('PR-tampon'!$E44,COLUMN(REFERENCEMENT_ISOLANT[[#Headers],[MATIERE]]))))))</f>
        <v>fibres de textiles issus de recyclage</v>
      </c>
      <c r="E81" s="3" t="str">
        <f ca="1">IF('PR-tampon'!$E44="","",IF('PR-tampon'!$E44=0,"",IF(INDIRECT(NOM_FR&amp;ADDRESS('PR-tampon'!$E44,COLUMN(REFERENCEMENT_ISOLANT[[#Headers],[NOM COMMERCIAL DU PROCEDE]])))=0,"",INDIRECT(NOM_FR&amp;ADDRESS('PR-tampon'!$E44,COLUMN(REFERENCEMENT_ISOLANT[[#Headers],[NOM COMMERCIAL DU PROCEDE]]))))))</f>
        <v>DAGOVRAC</v>
      </c>
      <c r="F81" s="3" t="str">
        <f ca="1">IF('PR-tampon'!$E44="","",IF('PR-tampon'!$E44=0,"",IF(INDIRECT(NOM_FR&amp;ADDRESS('PR-tampon'!$E44,COLUMN(REFERENCEMENT_ISOLANT[[#Headers],[FABRICANT / TITULAIRE / DISTRIBUTEUR]])))=0,"",INDIRECT(NOM_FR&amp;ADDRESS('PR-tampon'!$E44,COLUMN(REFERENCEMENT_ISOLANT[[#Headers],[FABRICANT / TITULAIRE / DISTRIBUTEUR]]))))))</f>
        <v>DAGOBAIRE</v>
      </c>
      <c r="G81" s="3" t="str">
        <f ca="1">IF('PR-tampon'!$E44="","",IF('PR-tampon'!$E44=0,"",IF(INDIRECT(NOM_FR&amp;ADDRESS('PR-tampon'!$E44,COLUMN(REFERENCEMENT_ISOLANT[[#Headers],[TYPE DE DOCUMENT DE REFERENCE]])))=0,"",INDIRECT(NOM_FR&amp;ADDRESS('PR-tampon'!$E44,COLUMN(REFERENCEMENT_ISOLANT[[#Headers],[TYPE DE DOCUMENT DE REFERENCE]]))))))</f>
        <v>Appréciation Technique d'Expérimentation (ATEx cas a)</v>
      </c>
      <c r="H81" s="3" t="str">
        <f ca="1">IF('PR-tampon'!$E44="","",IF('PR-tampon'!$E44=0,"",IF(INDIRECT(NOM_FR&amp;ADDRESS('PR-tampon'!$E44,COLUMN(REFERENCEMENT_ISOLANT[[#Headers],[REF]])))=0,"",INDIRECT(NOM_FR&amp;ADDRESS('PR-tampon'!$E44,COLUMN(REFERENCEMENT_ISOLANT[[#Headers],[REF]]))))))</f>
        <v>3058_v1</v>
      </c>
      <c r="I81" s="80">
        <f ca="1">IF('PR-tampon'!$E44="","",IF('PR-tampon'!$E44=0,"",IF(INDIRECT(NOM_FR&amp;ADDRESS('PR-tampon'!$E44,COLUMN(REFERENCEMENT_ISOLANT[[#Headers],[AVIS LIMITE AU / VALIDITE]])))=0,"",INDIRECT(NOM_FR&amp;ADDRESS('PR-tampon'!$E44,COLUMN(REFERENCEMENT_ISOLANT[[#Headers],[AVIS LIMITE AU / VALIDITE]]))))))</f>
        <v>46444</v>
      </c>
      <c r="J81" s="3" t="str">
        <f ca="1">IF('PR-tampon'!$E44="","",IF('PR-tampon'!$E44=0,"",IF(INDIRECT(NOM_FR&amp;ADDRESS('PR-tampon'!$E44,COLUMN(REFERENCEMENT_ISOLANT[[#Headers],[TC/TNC
dans le domaine d''emploi visé]])))=0,"",INDIRECT(NOM_FR&amp;ADDRESS('PR-tampon'!$E44,COLUMN(REFERENCEMENT_ISOLANT[[#Headers],[TC/TNC
dans le domaine d''emploi visé]]))))))</f>
        <v>TC</v>
      </c>
      <c r="K81" s="110" t="str">
        <f ca="1">IF('PR-tampon'!$E44="","",IF('PR-tampon'!$E44=0,"",IF(INDIRECT(NOM_FR&amp;ADDRESS('PR-tampon'!$E44,COLUMN(REFERENCEMENT_ISOLANT[[#Headers],[SYNTHESE DES APPLICATIONS VISEES]])))=0,"",INDIRECT(NOM_FR&amp;ADDRESS('PR-tampon'!$E44,COLUMN(REFERENCEMENT_ISOLANT[[#Headers],[SYNTHESE DES APPLICATIONS VISEES]]))))))</f>
        <v xml:space="preserve"> - COMBLES PERDUS : ISOLATION DE PLANCHER DE COMBLES PERDUS</v>
      </c>
      <c r="L81" s="82" t="str">
        <f ca="1">IF('PR-tampon'!$E44="","",IF('PR-tampon'!$E44=0,"",IF(INDIRECT(NOM_FR&amp;ADDRESS('PR-tampon'!$E44,COLUMN(REFERENCEMENT_ISOLANT[[#Headers],[CONCATENATION DES OBSERVATIONS]])))=0,"",INDIRECT(NOM_FR&amp;ADDRESS('PR-tampon'!$E44,COLUMN(REFERENCEMENT_ISOLANT[[#Headers],[CONCATENATION DES OBSERVATIONS]]))))))</f>
        <v/>
      </c>
      <c r="M81" s="3" t="str">
        <f ca="1">IF('PR-tampon'!$E44="","",IF('PR-tampon'!$E44=0,"",IF(INDIRECT(NOM_FR&amp;ADDRESS('PR-tampon'!$E44,COLUMN(REFERENCEMENT_ISOLANT[[#Headers],[Hygrométrie des locaux]])))=0,"",INDIRECT(NOM_FR&amp;ADDRESS('PR-tampon'!$E44,COLUMN(REFERENCEMENT_ISOLANT[[#Headers],[Hygrométrie des locaux]]))))))</f>
        <v>MOYENNE</v>
      </c>
      <c r="N81" s="3" t="str">
        <f ca="1">IF('PR-tampon'!$E44="","",IF('PR-tampon'!$E44=0,"",IF(INDIRECT(NOM_FR&amp;ADDRESS('PR-tampon'!$E44,COLUMN(REFERENCEMENT_ISOLANT[[#Headers],[classement locaux au sens 20.1 P3]])))=0,"",INDIRECT(NOM_FR&amp;ADDRESS('PR-tampon'!$E44,COLUMN(REFERENCEMENT_ISOLANT[[#Headers],[classement locaux au sens 20.1 P3]]))))))</f>
        <v>EB+ Locaux Privatifs</v>
      </c>
      <c r="O81" s="3" t="str">
        <f ca="1">IF('PR-tampon'!$E44="","",IF('PR-tampon'!$E44=0,"",IF(INDIRECT(NOM_FR&amp;ADDRESS('PR-tampon'!$E44,COLUMN(REFERENCEMENT_ISOLANT[[#Headers],[Climat max]])))=0,"",INDIRECT(NOM_FR&amp;ADDRESS('PR-tampon'!$E44,COLUMN(REFERENCEMENT_ISOLANT[[#Headers],[Climat max]]))))))</f>
        <v>MONTAGNE
(Altitude ≥ 900m &amp; En zone très froide)</v>
      </c>
      <c r="P81" s="3" t="str">
        <f ca="1">IF('PR-tampon'!$E44="","",IF('PR-tampon'!$E44=0,"",IF(INDIRECT(NOM_FR&amp;ADDRESS('PR-tampon'!$E44,COLUMN(REFERENCEMENT_ISOLANT[[#Headers],[Locaux climatisés ou raffraichis]])))=0,"",INDIRECT(NOM_FR&amp;ADDRESS('PR-tampon'!$E44,COLUMN(REFERENCEMENT_ISOLANT[[#Headers],[Locaux climatisés ou raffraichis]]))))))</f>
        <v>RAFRAICHIS</v>
      </c>
    </row>
    <row r="82" spans="1:16" ht="130.19999999999999" customHeight="1" x14ac:dyDescent="0.3">
      <c r="A82" s="3" t="e">
        <v>#VALUE!</v>
      </c>
      <c r="B82" s="86">
        <f ca="1">IF('PR-tampon'!$E45="","",IF('PR-tampon'!$E45=0,"",IF(INDIRECT(NOM_FR&amp;ADDRESS('PR-tampon'!$E45,COLUMN(REFERENCEMENT_ISOLANT[[#Headers],[DATE REFERENCEMENT]])))=0,"",INDIRECT(NOM_FR&amp;ADDRESS('PR-tampon'!$E45,COLUMN(REFERENCEMENT_ISOLANT[[#Headers],[DATE REFERENCEMENT]]))))))</f>
        <v>45370</v>
      </c>
      <c r="C82" s="86" t="str">
        <f ca="1">IF('PR-tampon'!$E45="","",IF('PR-tampon'!$E45=0,"",IF(INDIRECT(NOM_FR&amp;ADDRESS('PR-tampon'!$E45,COLUMN(REFERENCEMENT_ISOLANT[[#Headers],[TYPE DE PROCEDE]])))=0,"",INDIRECT(NOM_FR&amp;ADDRESS('PR-tampon'!$E45,COLUMN(REFERENCEMENT_ISOLANT[[#Headers],[TYPE DE PROCEDE]]))))))</f>
        <v>Vrac</v>
      </c>
      <c r="D82" s="86" t="str">
        <f ca="1">IF('PR-tampon'!$E45="","",IF('PR-tampon'!$E45=0,"",IF(INDIRECT(NOM_FR&amp;ADDRESS('PR-tampon'!$E45,COLUMN(REFERENCEMENT_ISOLANT[[#Headers],[MATIERE]])))=0,"",INDIRECT(NOM_FR&amp;ADDRESS('PR-tampon'!$E45,COLUMN(REFERENCEMENT_ISOLANT[[#Headers],[MATIERE]]))))))</f>
        <v>fibres de textiles issus de recyclage</v>
      </c>
      <c r="E82" s="3" t="str">
        <f ca="1">IF('PR-tampon'!$E45="","",IF('PR-tampon'!$E45=0,"",IF(INDIRECT(NOM_FR&amp;ADDRESS('PR-tampon'!$E45,COLUMN(REFERENCEMENT_ISOLANT[[#Headers],[NOM COMMERCIAL DU PROCEDE]])))=0,"",INDIRECT(NOM_FR&amp;ADDRESS('PR-tampon'!$E45,COLUMN(REFERENCEMENT_ISOLANT[[#Headers],[NOM COMMERCIAL DU PROCEDE]]))))))</f>
        <v>STYLE</v>
      </c>
      <c r="F82" s="3" t="str">
        <f ca="1">IF('PR-tampon'!$E45="","",IF('PR-tampon'!$E45=0,"",IF(INDIRECT(NOM_FR&amp;ADDRESS('PR-tampon'!$E45,COLUMN(REFERENCEMENT_ISOLANT[[#Headers],[FABRICANT / TITULAIRE / DISTRIBUTEUR]])))=0,"",INDIRECT(NOM_FR&amp;ADDRESS('PR-tampon'!$E45,COLUMN(REFERENCEMENT_ISOLANT[[#Headers],[FABRICANT / TITULAIRE / DISTRIBUTEUR]]))))))</f>
        <v>BUITEX INDUSTRIE
(FR)</v>
      </c>
      <c r="G82" s="3" t="str">
        <f ca="1">IF('PR-tampon'!$E45="","",IF('PR-tampon'!$E45=0,"",IF(INDIRECT(NOM_FR&amp;ADDRESS('PR-tampon'!$E45,COLUMN(REFERENCEMENT_ISOLANT[[#Headers],[TYPE DE DOCUMENT DE REFERENCE]])))=0,"",INDIRECT(NOM_FR&amp;ADDRESS('PR-tampon'!$E45,COLUMN(REFERENCEMENT_ISOLANT[[#Headers],[TYPE DE DOCUMENT DE REFERENCE]]))))))</f>
        <v>Avis technique</v>
      </c>
      <c r="H82" s="3" t="str">
        <f ca="1">IF('PR-tampon'!$E45="","",IF('PR-tampon'!$E45=0,"",IF(INDIRECT(NOM_FR&amp;ADDRESS('PR-tampon'!$E45,COLUMN(REFERENCEMENT_ISOLANT[[#Headers],[REF]])))=0,"",INDIRECT(NOM_FR&amp;ADDRESS('PR-tampon'!$E45,COLUMN(REFERENCEMENT_ISOLANT[[#Headers],[REF]]))))))</f>
        <v>20/17-398_V2-E1</v>
      </c>
      <c r="I82" s="80">
        <f ca="1">IF('PR-tampon'!$E45="","",IF('PR-tampon'!$E45=0,"",IF(INDIRECT(NOM_FR&amp;ADDRESS('PR-tampon'!$E45,COLUMN(REFERENCEMENT_ISOLANT[[#Headers],[AVIS LIMITE AU / VALIDITE]])))=0,"",INDIRECT(NOM_FR&amp;ADDRESS('PR-tampon'!$E45,COLUMN(REFERENCEMENT_ISOLANT[[#Headers],[AVIS LIMITE AU / VALIDITE]]))))))</f>
        <v>47573</v>
      </c>
      <c r="J82" s="3" t="str">
        <f ca="1">IF('PR-tampon'!$E45="","",IF('PR-tampon'!$E45=0,"",IF(INDIRECT(NOM_FR&amp;ADDRESS('PR-tampon'!$E45,COLUMN(REFERENCEMENT_ISOLANT[[#Headers],[TC/TNC
dans le domaine d''emploi visé]])))=0,"",INDIRECT(NOM_FR&amp;ADDRESS('PR-tampon'!$E45,COLUMN(REFERENCEMENT_ISOLANT[[#Headers],[TC/TNC
dans le domaine d''emploi visé]]))))))</f>
        <v>TC</v>
      </c>
      <c r="K82" s="110" t="str">
        <f ca="1">IF('PR-tampon'!$E45="","",IF('PR-tampon'!$E45=0,"",IF(INDIRECT(NOM_FR&amp;ADDRESS('PR-tampon'!$E45,COLUMN(REFERENCEMENT_ISOLANT[[#Headers],[SYNTHESE DES APPLICATIONS VISEES]])))=0,"",INDIRECT(NOM_FR&amp;ADDRESS('PR-tampon'!$E45,COLUMN(REFERENCEMENT_ISOLANT[[#Headers],[SYNTHESE DES APPLICATIONS VISEES]]))))))</f>
        <v xml:space="preserve"> - COMBLES PERDUS : ISOLATION DE PLANCHER DE COMBLES PERDUS</v>
      </c>
      <c r="L82" s="82" t="str">
        <f ca="1">IF('PR-tampon'!$E45="","",IF('PR-tampon'!$E45=0,"",IF(INDIRECT(NOM_FR&amp;ADDRESS('PR-tampon'!$E45,COLUMN(REFERENCEMENT_ISOLANT[[#Headers],[CONCATENATION DES OBSERVATIONS]])))=0,"",INDIRECT(NOM_FR&amp;ADDRESS('PR-tampon'!$E45,COLUMN(REFERENCEMENT_ISOLANT[[#Headers],[CONCATENATION DES OBSERVATIONS]]))))))</f>
        <v xml:space="preserve"> - Les bâtiments à ossature porteuse métallique ne sont pas visés. 
 - La limite d'emploi donnée en locaux rafraichis est induite par celle donnée dans le référentiel du support.</v>
      </c>
      <c r="M82" s="3" t="str">
        <f ca="1">IF('PR-tampon'!$E45="","",IF('PR-tampon'!$E45=0,"",IF(INDIRECT(NOM_FR&amp;ADDRESS('PR-tampon'!$E45,COLUMN(REFERENCEMENT_ISOLANT[[#Headers],[Hygrométrie des locaux]])))=0,"",INDIRECT(NOM_FR&amp;ADDRESS('PR-tampon'!$E45,COLUMN(REFERENCEMENT_ISOLANT[[#Headers],[Hygrométrie des locaux]]))))))</f>
        <v>MOYENNE</v>
      </c>
      <c r="N82" s="3" t="str">
        <f ca="1">IF('PR-tampon'!$E45="","",IF('PR-tampon'!$E45=0,"",IF(INDIRECT(NOM_FR&amp;ADDRESS('PR-tampon'!$E45,COLUMN(REFERENCEMENT_ISOLANT[[#Headers],[classement locaux au sens 20.1 P3]])))=0,"",INDIRECT(NOM_FR&amp;ADDRESS('PR-tampon'!$E45,COLUMN(REFERENCEMENT_ISOLANT[[#Headers],[classement locaux au sens 20.1 P3]]))))))</f>
        <v>EB+ Locaux Privatifs</v>
      </c>
      <c r="O82" s="3" t="str">
        <f ca="1">IF('PR-tampon'!$E45="","",IF('PR-tampon'!$E45=0,"",IF(INDIRECT(NOM_FR&amp;ADDRESS('PR-tampon'!$E45,COLUMN(REFERENCEMENT_ISOLANT[[#Headers],[Climat max]])))=0,"",INDIRECT(NOM_FR&amp;ADDRESS('PR-tampon'!$E45,COLUMN(REFERENCEMENT_ISOLANT[[#Headers],[Climat max]]))))))</f>
        <v>MONTAGNE
(Altitude ≥ 900m &amp; En zone très froide)</v>
      </c>
      <c r="P82" s="3" t="str">
        <f ca="1">IF('PR-tampon'!$E45="","",IF('PR-tampon'!$E45=0,"",IF(INDIRECT(NOM_FR&amp;ADDRESS('PR-tampon'!$E45,COLUMN(REFERENCEMENT_ISOLANT[[#Headers],[Locaux climatisés ou raffraichis]])))=0,"",INDIRECT(NOM_FR&amp;ADDRESS('PR-tampon'!$E45,COLUMN(REFERENCEMENT_ISOLANT[[#Headers],[Locaux climatisés ou raffraichis]]))))))</f>
        <v>RAFRAICHIS</v>
      </c>
    </row>
    <row r="83" spans="1:16" ht="130.19999999999999" customHeight="1" x14ac:dyDescent="0.3">
      <c r="A83" s="3" t="e">
        <v>#VALUE!</v>
      </c>
      <c r="B83" s="86">
        <f ca="1">IF('PR-tampon'!$E46="","",IF('PR-tampon'!$E46=0,"",IF(INDIRECT(NOM_FR&amp;ADDRESS('PR-tampon'!$E46,COLUMN(REFERENCEMENT_ISOLANT[[#Headers],[DATE REFERENCEMENT]])))=0,"",INDIRECT(NOM_FR&amp;ADDRESS('PR-tampon'!$E46,COLUMN(REFERENCEMENT_ISOLANT[[#Headers],[DATE REFERENCEMENT]]))))))</f>
        <v>45306</v>
      </c>
      <c r="C83" s="86" t="str">
        <f ca="1">IF('PR-tampon'!$E46="","",IF('PR-tampon'!$E46=0,"",IF(INDIRECT(NOM_FR&amp;ADDRESS('PR-tampon'!$E46,COLUMN(REFERENCEMENT_ISOLANT[[#Headers],[TYPE DE PROCEDE]])))=0,"",INDIRECT(NOM_FR&amp;ADDRESS('PR-tampon'!$E46,COLUMN(REFERENCEMENT_ISOLANT[[#Headers],[TYPE DE PROCEDE]]))))))</f>
        <v>Vrac</v>
      </c>
      <c r="D83" s="86" t="str">
        <f ca="1">IF('PR-tampon'!$E46="","",IF('PR-tampon'!$E46=0,"",IF(INDIRECT(NOM_FR&amp;ADDRESS('PR-tampon'!$E46,COLUMN(REFERENCEMENT_ISOLANT[[#Headers],[MATIERE]])))=0,"",INDIRECT(NOM_FR&amp;ADDRESS('PR-tampon'!$E46,COLUMN(REFERENCEMENT_ISOLANT[[#Headers],[MATIERE]]))))))</f>
        <v>fibres de textiles issus de recyclage</v>
      </c>
      <c r="E83" s="3" t="str">
        <f ca="1">IF('PR-tampon'!$E46="","",IF('PR-tampon'!$E46=0,"",IF(INDIRECT(NOM_FR&amp;ADDRESS('PR-tampon'!$E46,COLUMN(REFERENCEMENT_ISOLANT[[#Headers],[NOM COMMERCIAL DU PROCEDE]])))=0,"",INDIRECT(NOM_FR&amp;ADDRESS('PR-tampon'!$E46,COLUMN(REFERENCEMENT_ISOLANT[[#Headers],[NOM COMMERCIAL DU PROCEDE]]))))))</f>
        <v>METISSE FLOCON - COTON PRO OUATE -
Soufflage sur plancher de combles</v>
      </c>
      <c r="F83" s="3" t="str">
        <f ca="1">IF('PR-tampon'!$E46="","",IF('PR-tampon'!$E46=0,"",IF(INDIRECT(NOM_FR&amp;ADDRESS('PR-tampon'!$E46,COLUMN(REFERENCEMENT_ISOLANT[[#Headers],[FABRICANT / TITULAIRE / DISTRIBUTEUR]])))=0,"",INDIRECT(NOM_FR&amp;ADDRESS('PR-tampon'!$E46,COLUMN(REFERENCEMENT_ISOLANT[[#Headers],[FABRICANT / TITULAIRE / DISTRIBUTEUR]]))))))</f>
        <v>LE RELAIS METISSE</v>
      </c>
      <c r="G83" s="3" t="str">
        <f ca="1">IF('PR-tampon'!$E46="","",IF('PR-tampon'!$E46=0,"",IF(INDIRECT(NOM_FR&amp;ADDRESS('PR-tampon'!$E46,COLUMN(REFERENCEMENT_ISOLANT[[#Headers],[TYPE DE DOCUMENT DE REFERENCE]])))=0,"",INDIRECT(NOM_FR&amp;ADDRESS('PR-tampon'!$E46,COLUMN(REFERENCEMENT_ISOLANT[[#Headers],[TYPE DE DOCUMENT DE REFERENCE]]))))))</f>
        <v>Avis technique</v>
      </c>
      <c r="H83" s="3" t="str">
        <f ca="1">IF('PR-tampon'!$E46="","",IF('PR-tampon'!$E46=0,"",IF(INDIRECT(NOM_FR&amp;ADDRESS('PR-tampon'!$E46,COLUMN(REFERENCEMENT_ISOLANT[[#Headers],[REF]])))=0,"",INDIRECT(NOM_FR&amp;ADDRESS('PR-tampon'!$E46,COLUMN(REFERENCEMENT_ISOLANT[[#Headers],[REF]]))))))</f>
        <v>20/16-385_V2</v>
      </c>
      <c r="I83" s="80">
        <f ca="1">IF('PR-tampon'!$E46="","",IF('PR-tampon'!$E46=0,"",IF(INDIRECT(NOM_FR&amp;ADDRESS('PR-tampon'!$E46,COLUMN(REFERENCEMENT_ISOLANT[[#Headers],[AVIS LIMITE AU / VALIDITE]])))=0,"",INDIRECT(NOM_FR&amp;ADDRESS('PR-tampon'!$E46,COLUMN(REFERENCEMENT_ISOLANT[[#Headers],[AVIS LIMITE AU / VALIDITE]]))))))</f>
        <v>46965</v>
      </c>
      <c r="J83" s="3" t="str">
        <f ca="1">IF('PR-tampon'!$E46="","",IF('PR-tampon'!$E46=0,"",IF(INDIRECT(NOM_FR&amp;ADDRESS('PR-tampon'!$E46,COLUMN(REFERENCEMENT_ISOLANT[[#Headers],[TC/TNC
dans le domaine d''emploi visé]])))=0,"",INDIRECT(NOM_FR&amp;ADDRESS('PR-tampon'!$E46,COLUMN(REFERENCEMENT_ISOLANT[[#Headers],[TC/TNC
dans le domaine d''emploi visé]]))))))</f>
        <v>TC</v>
      </c>
      <c r="K83" s="110" t="str">
        <f ca="1">IF('PR-tampon'!$E46="","",IF('PR-tampon'!$E46=0,"",IF(INDIRECT(NOM_FR&amp;ADDRESS('PR-tampon'!$E46,COLUMN(REFERENCEMENT_ISOLANT[[#Headers],[SYNTHESE DES APPLICATIONS VISEES]])))=0,"",INDIRECT(NOM_FR&amp;ADDRESS('PR-tampon'!$E46,COLUMN(REFERENCEMENT_ISOLANT[[#Headers],[SYNTHESE DES APPLICATIONS VISEES]]))))))</f>
        <v xml:space="preserve"> - COMBLES PERDUS : ISOLATION DE PLANCHER DE COMBLES PERDUS</v>
      </c>
      <c r="L83" s="82" t="str">
        <f ca="1">IF('PR-tampon'!$E46="","",IF('PR-tampon'!$E46=0,"",IF(INDIRECT(NOM_FR&amp;ADDRESS('PR-tampon'!$E46,COLUMN(REFERENCEMENT_ISOLANT[[#Headers],[CONCATENATION DES OBSERVATIONS]])))=0,"",INDIRECT(NOM_FR&amp;ADDRESS('PR-tampon'!$E46,COLUMN(REFERENCEMENT_ISOLANT[[#Headers],[CONCATENATION DES OBSERVATIONS]]))))))</f>
        <v xml:space="preserve"> - Les bâtiments à ossatures porteuses métalliques ne sont pas visés.</v>
      </c>
      <c r="M83" s="3" t="str">
        <f ca="1">IF('PR-tampon'!$E46="","",IF('PR-tampon'!$E46=0,"",IF(INDIRECT(NOM_FR&amp;ADDRESS('PR-tampon'!$E46,COLUMN(REFERENCEMENT_ISOLANT[[#Headers],[Hygrométrie des locaux]])))=0,"",INDIRECT(NOM_FR&amp;ADDRESS('PR-tampon'!$E46,COLUMN(REFERENCEMENT_ISOLANT[[#Headers],[Hygrométrie des locaux]]))))))</f>
        <v>MOYENNE</v>
      </c>
      <c r="N83" s="3" t="str">
        <f ca="1">IF('PR-tampon'!$E46="","",IF('PR-tampon'!$E46=0,"",IF(INDIRECT(NOM_FR&amp;ADDRESS('PR-tampon'!$E46,COLUMN(REFERENCEMENT_ISOLANT[[#Headers],[classement locaux au sens 20.1 P3]])))=0,"",INDIRECT(NOM_FR&amp;ADDRESS('PR-tampon'!$E46,COLUMN(REFERENCEMENT_ISOLANT[[#Headers],[classement locaux au sens 20.1 P3]]))))))</f>
        <v>EB+ Locaux Privatifs</v>
      </c>
      <c r="O83" s="3" t="str">
        <f ca="1">IF('PR-tampon'!$E46="","",IF('PR-tampon'!$E46=0,"",IF(INDIRECT(NOM_FR&amp;ADDRESS('PR-tampon'!$E46,COLUMN(REFERENCEMENT_ISOLANT[[#Headers],[Climat max]])))=0,"",INDIRECT(NOM_FR&amp;ADDRESS('PR-tampon'!$E46,COLUMN(REFERENCEMENT_ISOLANT[[#Headers],[Climat max]]))))))</f>
        <v>MONTAGNE
(Altitude ≥ 900m &amp; En zone très froide)</v>
      </c>
      <c r="P83" s="3" t="str">
        <f ca="1">IF('PR-tampon'!$E46="","",IF('PR-tampon'!$E46=0,"",IF(INDIRECT(NOM_FR&amp;ADDRESS('PR-tampon'!$E46,COLUMN(REFERENCEMENT_ISOLANT[[#Headers],[Locaux climatisés ou raffraichis]])))=0,"",INDIRECT(NOM_FR&amp;ADDRESS('PR-tampon'!$E46,COLUMN(REFERENCEMENT_ISOLANT[[#Headers],[Locaux climatisés ou raffraichis]]))))))</f>
        <v>RAFRAICHIS</v>
      </c>
    </row>
    <row r="84" spans="1:16" ht="130.19999999999999" customHeight="1" x14ac:dyDescent="0.3">
      <c r="A84" s="3" t="e">
        <v>#VALUE!</v>
      </c>
      <c r="B84" s="86">
        <f ca="1">IF('PR-tampon'!$E47="","",IF('PR-tampon'!$E47=0,"",IF(INDIRECT(NOM_FR&amp;ADDRESS('PR-tampon'!$E47,COLUMN(REFERENCEMENT_ISOLANT[[#Headers],[DATE REFERENCEMENT]])))=0,"",INDIRECT(NOM_FR&amp;ADDRESS('PR-tampon'!$E47,COLUMN(REFERENCEMENT_ISOLANT[[#Headers],[DATE REFERENCEMENT]]))))))</f>
        <v>45085</v>
      </c>
      <c r="C84" s="86" t="str">
        <f ca="1">IF('PR-tampon'!$E47="","",IF('PR-tampon'!$E47=0,"",IF(INDIRECT(NOM_FR&amp;ADDRESS('PR-tampon'!$E47,COLUMN(REFERENCEMENT_ISOLANT[[#Headers],[TYPE DE PROCEDE]])))=0,"",INDIRECT(NOM_FR&amp;ADDRESS('PR-tampon'!$E47,COLUMN(REFERENCEMENT_ISOLANT[[#Headers],[TYPE DE PROCEDE]]))))))</f>
        <v>Vrac</v>
      </c>
      <c r="D84" s="86" t="str">
        <f ca="1">IF('PR-tampon'!$E47="","",IF('PR-tampon'!$E47=0,"",IF(INDIRECT(NOM_FR&amp;ADDRESS('PR-tampon'!$E47,COLUMN(REFERENCEMENT_ISOLANT[[#Headers],[MATIERE]])))=0,"",INDIRECT(NOM_FR&amp;ADDRESS('PR-tampon'!$E47,COLUMN(REFERENCEMENT_ISOLANT[[#Headers],[MATIERE]]))))))</f>
        <v>fibres de textiles issus de recyclage</v>
      </c>
      <c r="E84" s="3" t="str">
        <f ca="1">IF('PR-tampon'!$E47="","",IF('PR-tampon'!$E47=0,"",IF(INDIRECT(NOM_FR&amp;ADDRESS('PR-tampon'!$E47,COLUMN(REFERENCEMENT_ISOLANT[[#Headers],[NOM COMMERCIAL DU PROCEDE]])))=0,"",INDIRECT(NOM_FR&amp;ADDRESS('PR-tampon'!$E47,COLUMN(REFERENCEMENT_ISOLANT[[#Headers],[NOM COMMERCIAL DU PROCEDE]]))))))</f>
        <v>COTONWOOL® - BRICO-OUATE® - THERMOFEEL®</v>
      </c>
      <c r="F84" s="3" t="str">
        <f ca="1">IF('PR-tampon'!$E47="","",IF('PR-tampon'!$E47=0,"",IF(INDIRECT(NOM_FR&amp;ADDRESS('PR-tampon'!$E47,COLUMN(REFERENCEMENT_ISOLANT[[#Headers],[FABRICANT / TITULAIRE / DISTRIBUTEUR]])))=0,"",INDIRECT(NOM_FR&amp;ADDRESS('PR-tampon'!$E47,COLUMN(REFERENCEMENT_ISOLANT[[#Headers],[FABRICANT / TITULAIRE / DISTRIBUTEUR]]))))))</f>
        <v>BUITEX INDUSTRIE
(FR)</v>
      </c>
      <c r="G84" s="3" t="str">
        <f ca="1">IF('PR-tampon'!$E47="","",IF('PR-tampon'!$E47=0,"",IF(INDIRECT(NOM_FR&amp;ADDRESS('PR-tampon'!$E47,COLUMN(REFERENCEMENT_ISOLANT[[#Headers],[TYPE DE DOCUMENT DE REFERENCE]])))=0,"",INDIRECT(NOM_FR&amp;ADDRESS('PR-tampon'!$E47,COLUMN(REFERENCEMENT_ISOLANT[[#Headers],[TYPE DE DOCUMENT DE REFERENCE]]))))))</f>
        <v>Avis technique</v>
      </c>
      <c r="H84" s="3" t="str">
        <f ca="1">IF('PR-tampon'!$E47="","",IF('PR-tampon'!$E47=0,"",IF(INDIRECT(NOM_FR&amp;ADDRESS('PR-tampon'!$E47,COLUMN(REFERENCEMENT_ISOLANT[[#Headers],[REF]])))=0,"",INDIRECT(NOM_FR&amp;ADDRESS('PR-tampon'!$E47,COLUMN(REFERENCEMENT_ISOLANT[[#Headers],[REF]]))))))</f>
        <v>20/17-398_V2</v>
      </c>
      <c r="I84" s="80">
        <f ca="1">IF('PR-tampon'!$E47="","",IF('PR-tampon'!$E47=0,"",IF(INDIRECT(NOM_FR&amp;ADDRESS('PR-tampon'!$E47,COLUMN(REFERENCEMENT_ISOLANT[[#Headers],[AVIS LIMITE AU / VALIDITE]])))=0,"",INDIRECT(NOM_FR&amp;ADDRESS('PR-tampon'!$E47,COLUMN(REFERENCEMENT_ISOLANT[[#Headers],[AVIS LIMITE AU / VALIDITE]]))))))</f>
        <v>47573</v>
      </c>
      <c r="J84" s="3" t="str">
        <f ca="1">IF('PR-tampon'!$E47="","",IF('PR-tampon'!$E47=0,"",IF(INDIRECT(NOM_FR&amp;ADDRESS('PR-tampon'!$E47,COLUMN(REFERENCEMENT_ISOLANT[[#Headers],[TC/TNC
dans le domaine d''emploi visé]])))=0,"",INDIRECT(NOM_FR&amp;ADDRESS('PR-tampon'!$E47,COLUMN(REFERENCEMENT_ISOLANT[[#Headers],[TC/TNC
dans le domaine d''emploi visé]]))))))</f>
        <v>TC</v>
      </c>
      <c r="K84" s="110" t="str">
        <f ca="1">IF('PR-tampon'!$E47="","",IF('PR-tampon'!$E47=0,"",IF(INDIRECT(NOM_FR&amp;ADDRESS('PR-tampon'!$E47,COLUMN(REFERENCEMENT_ISOLANT[[#Headers],[SYNTHESE DES APPLICATIONS VISEES]])))=0,"",INDIRECT(NOM_FR&amp;ADDRESS('PR-tampon'!$E47,COLUMN(REFERENCEMENT_ISOLANT[[#Headers],[SYNTHESE DES APPLICATIONS VISEES]]))))))</f>
        <v xml:space="preserve"> - COMBLES PERDUS : ISOLATION DE PLANCHER DE COMBLES PERDUS</v>
      </c>
      <c r="L84" s="82" t="str">
        <f ca="1">IF('PR-tampon'!$E47="","",IF('PR-tampon'!$E47=0,"",IF(INDIRECT(NOM_FR&amp;ADDRESS('PR-tampon'!$E47,COLUMN(REFERENCEMENT_ISOLANT[[#Headers],[CONCATENATION DES OBSERVATIONS]])))=0,"",INDIRECT(NOM_FR&amp;ADDRESS('PR-tampon'!$E47,COLUMN(REFERENCEMENT_ISOLANT[[#Headers],[CONCATENATION DES OBSERVATIONS]]))))))</f>
        <v xml:space="preserve"> - Les bâtiments à ossature porteuse métallique ne sont pas visés. 
 - La limite d'emploi donnée en locaux rafraichis est induite par celle donnée dans le référentiel du support.</v>
      </c>
      <c r="M84" s="3" t="str">
        <f ca="1">IF('PR-tampon'!$E47="","",IF('PR-tampon'!$E47=0,"",IF(INDIRECT(NOM_FR&amp;ADDRESS('PR-tampon'!$E47,COLUMN(REFERENCEMENT_ISOLANT[[#Headers],[Hygrométrie des locaux]])))=0,"",INDIRECT(NOM_FR&amp;ADDRESS('PR-tampon'!$E47,COLUMN(REFERENCEMENT_ISOLANT[[#Headers],[Hygrométrie des locaux]]))))))</f>
        <v>MOYENNE</v>
      </c>
      <c r="N84" s="3" t="str">
        <f ca="1">IF('PR-tampon'!$E47="","",IF('PR-tampon'!$E47=0,"",IF(INDIRECT(NOM_FR&amp;ADDRESS('PR-tampon'!$E47,COLUMN(REFERENCEMENT_ISOLANT[[#Headers],[classement locaux au sens 20.1 P3]])))=0,"",INDIRECT(NOM_FR&amp;ADDRESS('PR-tampon'!$E47,COLUMN(REFERENCEMENT_ISOLANT[[#Headers],[classement locaux au sens 20.1 P3]]))))))</f>
        <v>EB+ Locaux Privatifs</v>
      </c>
      <c r="O84" s="3" t="str">
        <f ca="1">IF('PR-tampon'!$E47="","",IF('PR-tampon'!$E47=0,"",IF(INDIRECT(NOM_FR&amp;ADDRESS('PR-tampon'!$E47,COLUMN(REFERENCEMENT_ISOLANT[[#Headers],[Climat max]])))=0,"",INDIRECT(NOM_FR&amp;ADDRESS('PR-tampon'!$E47,COLUMN(REFERENCEMENT_ISOLANT[[#Headers],[Climat max]]))))))</f>
        <v>MONTAGNE
(Altitude ≥ 900m &amp; En zone très froide)</v>
      </c>
      <c r="P84" s="3" t="str">
        <f ca="1">IF('PR-tampon'!$E47="","",IF('PR-tampon'!$E47=0,"",IF(INDIRECT(NOM_FR&amp;ADDRESS('PR-tampon'!$E47,COLUMN(REFERENCEMENT_ISOLANT[[#Headers],[Locaux climatisés ou raffraichis]])))=0,"",INDIRECT(NOM_FR&amp;ADDRESS('PR-tampon'!$E47,COLUMN(REFERENCEMENT_ISOLANT[[#Headers],[Locaux climatisés ou raffraichis]]))))))</f>
        <v>RAFRAICHIS</v>
      </c>
    </row>
    <row r="85" spans="1:16" ht="130.19999999999999" customHeight="1" x14ac:dyDescent="0.3">
      <c r="A85" s="3" t="e">
        <v>#VALUE!</v>
      </c>
      <c r="B85" s="86">
        <f ca="1">IF('PR-tampon'!$E48="","",IF('PR-tampon'!$E48=0,"",IF(INDIRECT(NOM_FR&amp;ADDRESS('PR-tampon'!$E48,COLUMN(REFERENCEMENT_ISOLANT[[#Headers],[DATE REFERENCEMENT]])))=0,"",INDIRECT(NOM_FR&amp;ADDRESS('PR-tampon'!$E48,COLUMN(REFERENCEMENT_ISOLANT[[#Headers],[DATE REFERENCEMENT]]))))))</f>
        <v>45085</v>
      </c>
      <c r="C85" s="86" t="str">
        <f ca="1">IF('PR-tampon'!$E48="","",IF('PR-tampon'!$E48=0,"",IF(INDIRECT(NOM_FR&amp;ADDRESS('PR-tampon'!$E48,COLUMN(REFERENCEMENT_ISOLANT[[#Headers],[TYPE DE PROCEDE]])))=0,"",INDIRECT(NOM_FR&amp;ADDRESS('PR-tampon'!$E48,COLUMN(REFERENCEMENT_ISOLANT[[#Headers],[TYPE DE PROCEDE]]))))))</f>
        <v>Vrac</v>
      </c>
      <c r="D85" s="86" t="str">
        <f ca="1">IF('PR-tampon'!$E48="","",IF('PR-tampon'!$E48=0,"",IF(INDIRECT(NOM_FR&amp;ADDRESS('PR-tampon'!$E48,COLUMN(REFERENCEMENT_ISOLANT[[#Headers],[MATIERE]])))=0,"",INDIRECT(NOM_FR&amp;ADDRESS('PR-tampon'!$E48,COLUMN(REFERENCEMENT_ISOLANT[[#Headers],[MATIERE]]))))))</f>
        <v>fibres de cellulose</v>
      </c>
      <c r="E85" s="3" t="str">
        <f ca="1">IF('PR-tampon'!$E48="","",IF('PR-tampon'!$E48=0,"",IF(INDIRECT(NOM_FR&amp;ADDRESS('PR-tampon'!$E48,COLUMN(REFERENCEMENT_ISOLANT[[#Headers],[NOM COMMERCIAL DU PROCEDE]])))=0,"",INDIRECT(NOM_FR&amp;ADDRESS('PR-tampon'!$E48,COLUMN(REFERENCEMENT_ISOLANT[[#Headers],[NOM COMMERCIAL DU PROCEDE]]))))))</f>
        <v>Jetfib'Ouate - Applications par insufflation ou
projection humide en mur</v>
      </c>
      <c r="F85" s="3" t="str">
        <f ca="1">IF('PR-tampon'!$E48="","",IF('PR-tampon'!$E48=0,"",IF(INDIRECT(NOM_FR&amp;ADDRESS('PR-tampon'!$E48,COLUMN(REFERENCEMENT_ISOLANT[[#Headers],[FABRICANT / TITULAIRE / DISTRIBUTEUR]])))=0,"",INDIRECT(NOM_FR&amp;ADDRESS('PR-tampon'!$E48,COLUMN(REFERENCEMENT_ISOLANT[[#Headers],[FABRICANT / TITULAIRE / DISTRIBUTEUR]]))))))</f>
        <v>CAVAC Biomatériaux
(FR)</v>
      </c>
      <c r="G85" s="3" t="str">
        <f ca="1">IF('PR-tampon'!$E48="","",IF('PR-tampon'!$E48=0,"",IF(INDIRECT(NOM_FR&amp;ADDRESS('PR-tampon'!$E48,COLUMN(REFERENCEMENT_ISOLANT[[#Headers],[TYPE DE DOCUMENT DE REFERENCE]])))=0,"",INDIRECT(NOM_FR&amp;ADDRESS('PR-tampon'!$E48,COLUMN(REFERENCEMENT_ISOLANT[[#Headers],[TYPE DE DOCUMENT DE REFERENCE]]))))))</f>
        <v>Avis technique</v>
      </c>
      <c r="H85" s="3" t="str">
        <f ca="1">IF('PR-tampon'!$E48="","",IF('PR-tampon'!$E48=0,"",IF(INDIRECT(NOM_FR&amp;ADDRESS('PR-tampon'!$E48,COLUMN(REFERENCEMENT_ISOLANT[[#Headers],[REF]])))=0,"",INDIRECT(NOM_FR&amp;ADDRESS('PR-tampon'!$E48,COLUMN(REFERENCEMENT_ISOLANT[[#Headers],[REF]]))))))</f>
        <v>20/13-289_V4-E1</v>
      </c>
      <c r="I85" s="80">
        <f ca="1">IF('PR-tampon'!$E48="","",IF('PR-tampon'!$E48=0,"",IF(INDIRECT(NOM_FR&amp;ADDRESS('PR-tampon'!$E48,COLUMN(REFERENCEMENT_ISOLANT[[#Headers],[AVIS LIMITE AU / VALIDITE]])))=0,"",INDIRECT(NOM_FR&amp;ADDRESS('PR-tampon'!$E48,COLUMN(REFERENCEMENT_ISOLANT[[#Headers],[AVIS LIMITE AU / VALIDITE]]))))))</f>
        <v>46568</v>
      </c>
      <c r="J85" s="3" t="str">
        <f ca="1">IF('PR-tampon'!$E48="","",IF('PR-tampon'!$E48=0,"",IF(INDIRECT(NOM_FR&amp;ADDRESS('PR-tampon'!$E48,COLUMN(REFERENCEMENT_ISOLANT[[#Headers],[TC/TNC
dans le domaine d''emploi visé]])))=0,"",INDIRECT(NOM_FR&amp;ADDRESS('PR-tampon'!$E48,COLUMN(REFERENCEMENT_ISOLANT[[#Headers],[TC/TNC
dans le domaine d''emploi visé]]))))))</f>
        <v>TNC
(N'est pas sur liste verte de la C2p à date du référencement)</v>
      </c>
      <c r="K85" s="110" t="str">
        <f ca="1">IF('PR-tampon'!$E48="","",IF('PR-tampon'!$E48=0,"",IF(INDIRECT(NOM_FR&amp;ADDRESS('PR-tampon'!$E48,COLUMN(REFERENCEMENT_ISOLANT[[#Headers],[SYNTHESE DES APPLICATIONS VISEES]])))=0,"",INDIRECT(NOM_FR&amp;ADDRESS('PR-tampon'!$E48,COLUMN(REFERENCEMENT_ISOLANT[[#Headers],[SYNTHESE DES APPLICATIONS VISEES]]))))))</f>
        <v xml:space="preserve"> - MUR EXTERIEUR : ISOLATION ENTRE MONTANTS DE MUR CONFORME AU NF DTU 31.2 AVEC PAREMENT EXTERIEUR VENTILE</v>
      </c>
      <c r="L85" s="82" t="str">
        <f ca="1">IF('PR-tampon'!$E48="","",IF('PR-tampon'!$E48=0,"",IF(INDIRECT(NOM_FR&amp;ADDRESS('PR-tampon'!$E48,COLUMN(REFERENCEMENT_ISOLANT[[#Headers],[CONCATENATION DES OBSERVATIONS]])))=0,"",INDIRECT(NOM_FR&amp;ADDRESS('PR-tampon'!$E48,COLUMN(REFERENCEMENT_ISOLANT[[#Headers],[CONCATENATION DES OBSERVATIONS]]))))))</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85" s="3" t="str">
        <f ca="1">IF('PR-tampon'!$E48="","",IF('PR-tampon'!$E48=0,"",IF(INDIRECT(NOM_FR&amp;ADDRESS('PR-tampon'!$E48,COLUMN(REFERENCEMENT_ISOLANT[[#Headers],[Hygrométrie des locaux]])))=0,"",INDIRECT(NOM_FR&amp;ADDRESS('PR-tampon'!$E48,COLUMN(REFERENCEMENT_ISOLANT[[#Headers],[Hygrométrie des locaux]]))))))</f>
        <v>MOYENNE</v>
      </c>
      <c r="N85" s="3" t="str">
        <f ca="1">IF('PR-tampon'!$E48="","",IF('PR-tampon'!$E48=0,"",IF(INDIRECT(NOM_FR&amp;ADDRESS('PR-tampon'!$E48,COLUMN(REFERENCEMENT_ISOLANT[[#Headers],[classement locaux au sens 20.1 P3]])))=0,"",INDIRECT(NOM_FR&amp;ADDRESS('PR-tampon'!$E48,COLUMN(REFERENCEMENT_ISOLANT[[#Headers],[classement locaux au sens 20.1 P3]]))))))</f>
        <v>EB+ Locaux Privatifs</v>
      </c>
      <c r="O85" s="3" t="str">
        <f ca="1">IF('PR-tampon'!$E48="","",IF('PR-tampon'!$E48=0,"",IF(INDIRECT(NOM_FR&amp;ADDRESS('PR-tampon'!$E48,COLUMN(REFERENCEMENT_ISOLANT[[#Headers],[Climat max]])))=0,"",INDIRECT(NOM_FR&amp;ADDRESS('PR-tampon'!$E48,COLUMN(REFERENCEMENT_ISOLANT[[#Headers],[Climat max]]))))))</f>
        <v>MONTAGNE
(Altitude ≥ 900m &amp; En zone très froide)</v>
      </c>
      <c r="P85" s="3" t="str">
        <f ca="1">IF('PR-tampon'!$E48="","",IF('PR-tampon'!$E48=0,"",IF(INDIRECT(NOM_FR&amp;ADDRESS('PR-tampon'!$E48,COLUMN(REFERENCEMENT_ISOLANT[[#Headers],[Locaux climatisés ou raffraichis]])))=0,"",INDIRECT(NOM_FR&amp;ADDRESS('PR-tampon'!$E48,COLUMN(REFERENCEMENT_ISOLANT[[#Headers],[Locaux climatisés ou raffraichis]]))))))</f>
        <v>RAFRAICHIS</v>
      </c>
    </row>
    <row r="86" spans="1:16" ht="130.19999999999999" customHeight="1" x14ac:dyDescent="0.3">
      <c r="A86" s="3" t="e">
        <v>#VALUE!</v>
      </c>
      <c r="B86" s="86">
        <f ca="1">IF('PR-tampon'!$E49="","",IF('PR-tampon'!$E49=0,"",IF(INDIRECT(NOM_FR&amp;ADDRESS('PR-tampon'!$E49,COLUMN(REFERENCEMENT_ISOLANT[[#Headers],[DATE REFERENCEMENT]])))=0,"",INDIRECT(NOM_FR&amp;ADDRESS('PR-tampon'!$E49,COLUMN(REFERENCEMENT_ISOLANT[[#Headers],[DATE REFERENCEMENT]]))))))</f>
        <v>45085</v>
      </c>
      <c r="C86" s="86" t="str">
        <f ca="1">IF('PR-tampon'!$E49="","",IF('PR-tampon'!$E49=0,"",IF(INDIRECT(NOM_FR&amp;ADDRESS('PR-tampon'!$E49,COLUMN(REFERENCEMENT_ISOLANT[[#Headers],[TYPE DE PROCEDE]])))=0,"",INDIRECT(NOM_FR&amp;ADDRESS('PR-tampon'!$E49,COLUMN(REFERENCEMENT_ISOLANT[[#Headers],[TYPE DE PROCEDE]]))))))</f>
        <v>Vrac</v>
      </c>
      <c r="D86" s="86" t="str">
        <f ca="1">IF('PR-tampon'!$E49="","",IF('PR-tampon'!$E49=0,"",IF(INDIRECT(NOM_FR&amp;ADDRESS('PR-tampon'!$E49,COLUMN(REFERENCEMENT_ISOLANT[[#Headers],[MATIERE]])))=0,"",INDIRECT(NOM_FR&amp;ADDRESS('PR-tampon'!$E49,COLUMN(REFERENCEMENT_ISOLANT[[#Headers],[MATIERE]]))))))</f>
        <v>fibres de cellulose</v>
      </c>
      <c r="E86" s="3" t="str">
        <f ca="1">IF('PR-tampon'!$E49="","",IF('PR-tampon'!$E49=0,"",IF(INDIRECT(NOM_FR&amp;ADDRESS('PR-tampon'!$E49,COLUMN(REFERENCEMENT_ISOLANT[[#Headers],[NOM COMMERCIAL DU PROCEDE]])))=0,"",INDIRECT(NOM_FR&amp;ADDRESS('PR-tampon'!$E49,COLUMN(REFERENCEMENT_ISOLANT[[#Headers],[NOM COMMERCIAL DU PROCEDE]]))))))</f>
        <v>Isocell F, Trendisol F, Dobry-Ekovilla F, France Cellulose F</v>
      </c>
      <c r="F86" s="3" t="str">
        <f ca="1">IF('PR-tampon'!$E49="","",IF('PR-tampon'!$E49=0,"",IF(INDIRECT(NOM_FR&amp;ADDRESS('PR-tampon'!$E49,COLUMN(REFERENCEMENT_ISOLANT[[#Headers],[FABRICANT / TITULAIRE / DISTRIBUTEUR]])))=0,"",INDIRECT(NOM_FR&amp;ADDRESS('PR-tampon'!$E49,COLUMN(REFERENCEMENT_ISOLANT[[#Headers],[FABRICANT / TITULAIRE / DISTRIBUTEUR]]))))))</f>
        <v>ISOCELL
(FR)</v>
      </c>
      <c r="G86" s="3" t="str">
        <f ca="1">IF('PR-tampon'!$E49="","",IF('PR-tampon'!$E49=0,"",IF(INDIRECT(NOM_FR&amp;ADDRESS('PR-tampon'!$E49,COLUMN(REFERENCEMENT_ISOLANT[[#Headers],[TYPE DE DOCUMENT DE REFERENCE]])))=0,"",INDIRECT(NOM_FR&amp;ADDRESS('PR-tampon'!$E49,COLUMN(REFERENCEMENT_ISOLANT[[#Headers],[TYPE DE DOCUMENT DE REFERENCE]]))))))</f>
        <v>Avis technique</v>
      </c>
      <c r="H86" s="3" t="str">
        <f ca="1">IF('PR-tampon'!$E49="","",IF('PR-tampon'!$E49=0,"",IF(INDIRECT(NOM_FR&amp;ADDRESS('PR-tampon'!$E49,COLUMN(REFERENCEMENT_ISOLANT[[#Headers],[REF]])))=0,"",INDIRECT(NOM_FR&amp;ADDRESS('PR-tampon'!$E49,COLUMN(REFERENCEMENT_ISOLANT[[#Headers],[REF]]))))))</f>
        <v>20/13-289_V4</v>
      </c>
      <c r="I86" s="80">
        <f ca="1">IF('PR-tampon'!$E49="","",IF('PR-tampon'!$E49=0,"",IF(INDIRECT(NOM_FR&amp;ADDRESS('PR-tampon'!$E49,COLUMN(REFERENCEMENT_ISOLANT[[#Headers],[AVIS LIMITE AU / VALIDITE]])))=0,"",INDIRECT(NOM_FR&amp;ADDRESS('PR-tampon'!$E49,COLUMN(REFERENCEMENT_ISOLANT[[#Headers],[AVIS LIMITE AU / VALIDITE]]))))))</f>
        <v>46568</v>
      </c>
      <c r="J86" s="3" t="str">
        <f ca="1">IF('PR-tampon'!$E49="","",IF('PR-tampon'!$E49=0,"",IF(INDIRECT(NOM_FR&amp;ADDRESS('PR-tampon'!$E49,COLUMN(REFERENCEMENT_ISOLANT[[#Headers],[TC/TNC
dans le domaine d''emploi visé]])))=0,"",INDIRECT(NOM_FR&amp;ADDRESS('PR-tampon'!$E49,COLUMN(REFERENCEMENT_ISOLANT[[#Headers],[TC/TNC
dans le domaine d''emploi visé]]))))))</f>
        <v>TC</v>
      </c>
      <c r="K86" s="110" t="str">
        <f ca="1">IF('PR-tampon'!$E49="","",IF('PR-tampon'!$E49=0,"",IF(INDIRECT(NOM_FR&amp;ADDRESS('PR-tampon'!$E49,COLUMN(REFERENCEMENT_ISOLANT[[#Headers],[SYNTHESE DES APPLICATIONS VISEES]])))=0,"",INDIRECT(NOM_FR&amp;ADDRESS('PR-tampon'!$E49,COLUMN(REFERENCEMENT_ISOLANT[[#Headers],[SYNTHESE DES APPLICATIONS VISEES]]))))))</f>
        <v xml:space="preserve"> - MUR EXTERIEUR : ISOLATION ENTRE MONTANTS DE MUR CONFORME AU NF DTU 31.2 AVEC PAREMENT EXTERIEUR VENTILE</v>
      </c>
      <c r="L86" s="82" t="str">
        <f ca="1">IF('PR-tampon'!$E49="","",IF('PR-tampon'!$E49=0,"",IF(INDIRECT(NOM_FR&amp;ADDRESS('PR-tampon'!$E49,COLUMN(REFERENCEMENT_ISOLANT[[#Headers],[CONCATENATION DES OBSERVATIONS]])))=0,"",INDIRECT(NOM_FR&amp;ADDRESS('PR-tampon'!$E49,COLUMN(REFERENCEMENT_ISOLANT[[#Headers],[CONCATENATION DES OBSERVATIONS]]))))))</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86" s="3" t="str">
        <f ca="1">IF('PR-tampon'!$E49="","",IF('PR-tampon'!$E49=0,"",IF(INDIRECT(NOM_FR&amp;ADDRESS('PR-tampon'!$E49,COLUMN(REFERENCEMENT_ISOLANT[[#Headers],[Hygrométrie des locaux]])))=0,"",INDIRECT(NOM_FR&amp;ADDRESS('PR-tampon'!$E49,COLUMN(REFERENCEMENT_ISOLANT[[#Headers],[Hygrométrie des locaux]]))))))</f>
        <v>MOYENNE</v>
      </c>
      <c r="N86" s="3" t="str">
        <f ca="1">IF('PR-tampon'!$E49="","",IF('PR-tampon'!$E49=0,"",IF(INDIRECT(NOM_FR&amp;ADDRESS('PR-tampon'!$E49,COLUMN(REFERENCEMENT_ISOLANT[[#Headers],[classement locaux au sens 20.1 P3]])))=0,"",INDIRECT(NOM_FR&amp;ADDRESS('PR-tampon'!$E49,COLUMN(REFERENCEMENT_ISOLANT[[#Headers],[classement locaux au sens 20.1 P3]]))))))</f>
        <v>EB+ Locaux Privatifs</v>
      </c>
      <c r="O86" s="3" t="str">
        <f ca="1">IF('PR-tampon'!$E49="","",IF('PR-tampon'!$E49=0,"",IF(INDIRECT(NOM_FR&amp;ADDRESS('PR-tampon'!$E49,COLUMN(REFERENCEMENT_ISOLANT[[#Headers],[Climat max]])))=0,"",INDIRECT(NOM_FR&amp;ADDRESS('PR-tampon'!$E49,COLUMN(REFERENCEMENT_ISOLANT[[#Headers],[Climat max]]))))))</f>
        <v>MONTAGNE
(Altitude ≥ 900m &amp; En zone très froide)</v>
      </c>
      <c r="P86" s="3" t="str">
        <f ca="1">IF('PR-tampon'!$E49="","",IF('PR-tampon'!$E49=0,"",IF(INDIRECT(NOM_FR&amp;ADDRESS('PR-tampon'!$E49,COLUMN(REFERENCEMENT_ISOLANT[[#Headers],[Locaux climatisés ou raffraichis]])))=0,"",INDIRECT(NOM_FR&amp;ADDRESS('PR-tampon'!$E49,COLUMN(REFERENCEMENT_ISOLANT[[#Headers],[Locaux climatisés ou raffraichis]]))))))</f>
        <v>RAFRAICHIS</v>
      </c>
    </row>
    <row r="87" spans="1:16" ht="130.19999999999999" customHeight="1" x14ac:dyDescent="0.3">
      <c r="A87" s="3" t="s">
        <v>191</v>
      </c>
      <c r="B87" s="86">
        <f ca="1">IF('PR-tampon'!$E50="","",IF('PR-tampon'!$E50=0,"",IF(INDIRECT(NOM_FR&amp;ADDRESS('PR-tampon'!$E50,COLUMN(REFERENCEMENT_ISOLANT[[#Headers],[DATE REFERENCEMENT]])))=0,"",INDIRECT(NOM_FR&amp;ADDRESS('PR-tampon'!$E50,COLUMN(REFERENCEMENT_ISOLANT[[#Headers],[DATE REFERENCEMENT]]))))))</f>
        <v>45085</v>
      </c>
      <c r="C87" s="86" t="str">
        <f ca="1">IF('PR-tampon'!$E50="","",IF('PR-tampon'!$E50=0,"",IF(INDIRECT(NOM_FR&amp;ADDRESS('PR-tampon'!$E50,COLUMN(REFERENCEMENT_ISOLANT[[#Headers],[TYPE DE PROCEDE]])))=0,"",INDIRECT(NOM_FR&amp;ADDRESS('PR-tampon'!$E50,COLUMN(REFERENCEMENT_ISOLANT[[#Headers],[TYPE DE PROCEDE]]))))))</f>
        <v>Vrac</v>
      </c>
      <c r="D87" s="86" t="str">
        <f ca="1">IF('PR-tampon'!$E50="","",IF('PR-tampon'!$E50=0,"",IF(INDIRECT(NOM_FR&amp;ADDRESS('PR-tampon'!$E50,COLUMN(REFERENCEMENT_ISOLANT[[#Headers],[MATIERE]])))=0,"",INDIRECT(NOM_FR&amp;ADDRESS('PR-tampon'!$E50,COLUMN(REFERENCEMENT_ISOLANT[[#Headers],[MATIERE]]))))))</f>
        <v>fibres de cellulose</v>
      </c>
      <c r="E87" s="3" t="str">
        <f ca="1">IF('PR-tampon'!$E50="","",IF('PR-tampon'!$E50=0,"",IF(INDIRECT(NOM_FR&amp;ADDRESS('PR-tampon'!$E50,COLUMN(REFERENCEMENT_ISOLANT[[#Headers],[NOM COMMERCIAL DU PROCEDE]])))=0,"",INDIRECT(NOM_FR&amp;ADDRESS('PR-tampon'!$E50,COLUMN(REFERENCEMENT_ISOLANT[[#Headers],[NOM COMMERCIAL DU PROCEDE]]))))))</f>
        <v>Grey Snow - IGLOO France – Watt Less – Ouatipi – Cellulo’Pro</v>
      </c>
      <c r="F87" s="3" t="str">
        <f ca="1">IF('PR-tampon'!$E50="","",IF('PR-tampon'!$E50=0,"",IF(INDIRECT(NOM_FR&amp;ADDRESS('PR-tampon'!$E50,COLUMN(REFERENCEMENT_ISOLANT[[#Headers],[FABRICANT / TITULAIRE / DISTRIBUTEUR]])))=0,"",INDIRECT(NOM_FR&amp;ADDRESS('PR-tampon'!$E50,COLUMN(REFERENCEMENT_ISOLANT[[#Headers],[FABRICANT / TITULAIRE / DISTRIBUTEUR]]))))))</f>
        <v>IGLOO France CELLULOSE
(FR)</v>
      </c>
      <c r="G87" s="3" t="str">
        <f ca="1">IF('PR-tampon'!$E50="","",IF('PR-tampon'!$E50=0,"",IF(INDIRECT(NOM_FR&amp;ADDRESS('PR-tampon'!$E50,COLUMN(REFERENCEMENT_ISOLANT[[#Headers],[TYPE DE DOCUMENT DE REFERENCE]])))=0,"",INDIRECT(NOM_FR&amp;ADDRESS('PR-tampon'!$E50,COLUMN(REFERENCEMENT_ISOLANT[[#Headers],[TYPE DE DOCUMENT DE REFERENCE]]))))))</f>
        <v>Avis technique</v>
      </c>
      <c r="H87" s="3" t="str">
        <f ca="1">IF('PR-tampon'!$E50="","",IF('PR-tampon'!$E50=0,"",IF(INDIRECT(NOM_FR&amp;ADDRESS('PR-tampon'!$E50,COLUMN(REFERENCEMENT_ISOLANT[[#Headers],[REF]])))=0,"",INDIRECT(NOM_FR&amp;ADDRESS('PR-tampon'!$E50,COLUMN(REFERENCEMENT_ISOLANT[[#Headers],[REF]]))))))</f>
        <v>20/13-299_V3</v>
      </c>
      <c r="I87" s="80">
        <f ca="1">IF('PR-tampon'!$E50="","",IF('PR-tampon'!$E50=0,"",IF(INDIRECT(NOM_FR&amp;ADDRESS('PR-tampon'!$E50,COLUMN(REFERENCEMENT_ISOLANT[[#Headers],[AVIS LIMITE AU / VALIDITE]])))=0,"",INDIRECT(NOM_FR&amp;ADDRESS('PR-tampon'!$E50,COLUMN(REFERENCEMENT_ISOLANT[[#Headers],[AVIS LIMITE AU / VALIDITE]]))))))</f>
        <v>46568</v>
      </c>
      <c r="J87" s="3" t="str">
        <f ca="1">IF('PR-tampon'!$E50="","",IF('PR-tampon'!$E50=0,"",IF(INDIRECT(NOM_FR&amp;ADDRESS('PR-tampon'!$E50,COLUMN(REFERENCEMENT_ISOLANT[[#Headers],[TC/TNC
dans le domaine d''emploi visé]])))=0,"",INDIRECT(NOM_FR&amp;ADDRESS('PR-tampon'!$E50,COLUMN(REFERENCEMENT_ISOLANT[[#Headers],[TC/TNC
dans le domaine d''emploi visé]]))))))</f>
        <v>TC</v>
      </c>
      <c r="K87" s="110" t="str">
        <f ca="1">IF('PR-tampon'!$E50="","",IF('PR-tampon'!$E50=0,"",IF(INDIRECT(NOM_FR&amp;ADDRESS('PR-tampon'!$E50,COLUMN(REFERENCEMENT_ISOLANT[[#Headers],[SYNTHESE DES APPLICATIONS VISEES]])))=0,"",INDIRECT(NOM_FR&amp;ADDRESS('PR-tampon'!$E50,COLUMN(REFERENCEMENT_ISOLANT[[#Headers],[SYNTHESE DES APPLICATIONS VISEES]]))))))</f>
        <v xml:space="preserve"> - MUR EXTERIEUR : ISOLATION ENTRE MONTANTS DE MUR CONFORME AU NF DTU 31.2 AVEC PAREMENT EXTERIEUR VENTILE</v>
      </c>
      <c r="L87" s="82" t="str">
        <f ca="1">IF('PR-tampon'!$E50="","",IF('PR-tampon'!$E50=0,"",IF(INDIRECT(NOM_FR&amp;ADDRESS('PR-tampon'!$E50,COLUMN(REFERENCEMENT_ISOLANT[[#Headers],[CONCATENATION DES OBSERVATIONS]])))=0,"",INDIRECT(NOM_FR&amp;ADDRESS('PR-tampon'!$E50,COLUMN(REFERENCEMENT_ISOLANT[[#Headers],[CONCATENATION DES OBSERVATIONS]]))))))</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87" s="3" t="str">
        <f ca="1">IF('PR-tampon'!$E50="","",IF('PR-tampon'!$E50=0,"",IF(INDIRECT(NOM_FR&amp;ADDRESS('PR-tampon'!$E50,COLUMN(REFERENCEMENT_ISOLANT[[#Headers],[Hygrométrie des locaux]])))=0,"",INDIRECT(NOM_FR&amp;ADDRESS('PR-tampon'!$E50,COLUMN(REFERENCEMENT_ISOLANT[[#Headers],[Hygrométrie des locaux]]))))))</f>
        <v>MOYENNE</v>
      </c>
      <c r="N87" s="3" t="str">
        <f ca="1">IF('PR-tampon'!$E50="","",IF('PR-tampon'!$E50=0,"",IF(INDIRECT(NOM_FR&amp;ADDRESS('PR-tampon'!$E50,COLUMN(REFERENCEMENT_ISOLANT[[#Headers],[classement locaux au sens 20.1 P3]])))=0,"",INDIRECT(NOM_FR&amp;ADDRESS('PR-tampon'!$E50,COLUMN(REFERENCEMENT_ISOLANT[[#Headers],[classement locaux au sens 20.1 P3]]))))))</f>
        <v>EB+ Locaux Privatifs</v>
      </c>
      <c r="O87" s="3" t="str">
        <f ca="1">IF('PR-tampon'!$E50="","",IF('PR-tampon'!$E50=0,"",IF(INDIRECT(NOM_FR&amp;ADDRESS('PR-tampon'!$E50,COLUMN(REFERENCEMENT_ISOLANT[[#Headers],[Climat max]])))=0,"",INDIRECT(NOM_FR&amp;ADDRESS('PR-tampon'!$E50,COLUMN(REFERENCEMENT_ISOLANT[[#Headers],[Climat max]]))))))</f>
        <v>MONTAGNE
(Altitude ≥ 900m &amp; En zone très froide)</v>
      </c>
      <c r="P87" s="3" t="str">
        <f ca="1">IF('PR-tampon'!$E50="","",IF('PR-tampon'!$E50=0,"",IF(INDIRECT(NOM_FR&amp;ADDRESS('PR-tampon'!$E50,COLUMN(REFERENCEMENT_ISOLANT[[#Headers],[Locaux climatisés ou raffraichis]])))=0,"",INDIRECT(NOM_FR&amp;ADDRESS('PR-tampon'!$E50,COLUMN(REFERENCEMENT_ISOLANT[[#Headers],[Locaux climatisés ou raffraichis]]))))))</f>
        <v>RAFRAICHIS</v>
      </c>
    </row>
    <row r="88" spans="1:16" ht="130.19999999999999" customHeight="1" x14ac:dyDescent="0.3">
      <c r="A88" s="3" t="s">
        <v>191</v>
      </c>
      <c r="B88" s="86">
        <f ca="1">IF('PR-tampon'!$E51="","",IF('PR-tampon'!$E51=0,"",IF(INDIRECT(NOM_FR&amp;ADDRESS('PR-tampon'!$E51,COLUMN(REFERENCEMENT_ISOLANT[[#Headers],[DATE REFERENCEMENT]])))=0,"",INDIRECT(NOM_FR&amp;ADDRESS('PR-tampon'!$E51,COLUMN(REFERENCEMENT_ISOLANT[[#Headers],[DATE REFERENCEMENT]]))))))</f>
        <v>45085</v>
      </c>
      <c r="C88" s="86" t="str">
        <f ca="1">IF('PR-tampon'!$E51="","",IF('PR-tampon'!$E51=0,"",IF(INDIRECT(NOM_FR&amp;ADDRESS('PR-tampon'!$E51,COLUMN(REFERENCEMENT_ISOLANT[[#Headers],[TYPE DE PROCEDE]])))=0,"",INDIRECT(NOM_FR&amp;ADDRESS('PR-tampon'!$E51,COLUMN(REFERENCEMENT_ISOLANT[[#Headers],[TYPE DE PROCEDE]]))))))</f>
        <v>Vrac</v>
      </c>
      <c r="D88" s="86" t="str">
        <f ca="1">IF('PR-tampon'!$E51="","",IF('PR-tampon'!$E51=0,"",IF(INDIRECT(NOM_FR&amp;ADDRESS('PR-tampon'!$E51,COLUMN(REFERENCEMENT_ISOLANT[[#Headers],[MATIERE]])))=0,"",INDIRECT(NOM_FR&amp;ADDRESS('PR-tampon'!$E51,COLUMN(REFERENCEMENT_ISOLANT[[#Headers],[MATIERE]]))))))</f>
        <v>fibres de cellulose</v>
      </c>
      <c r="E88" s="3" t="str">
        <f ca="1">IF('PR-tampon'!$E51="","",IF('PR-tampon'!$E51=0,"",IF(INDIRECT(NOM_FR&amp;ADDRESS('PR-tampon'!$E51,COLUMN(REFERENCEMENT_ISOLANT[[#Headers],[NOM COMMERCIAL DU PROCEDE]])))=0,"",INDIRECT(NOM_FR&amp;ADDRESS('PR-tampon'!$E51,COLUMN(REFERENCEMENT_ISOLANT[[#Headers],[NOM COMMERCIAL DU PROCEDE]]))))))</f>
        <v>iQ3, iQ3 CELLULOSE, CELLULOSE iQ3</v>
      </c>
      <c r="F88" s="3" t="str">
        <f ca="1">IF('PR-tampon'!$E51="","",IF('PR-tampon'!$E51=0,"",IF(INDIRECT(NOM_FR&amp;ADDRESS('PR-tampon'!$E51,COLUMN(REFERENCEMENT_ISOLANT[[#Headers],[FABRICANT / TITULAIRE / DISTRIBUTEUR]])))=0,"",INDIRECT(NOM_FR&amp;ADDRESS('PR-tampon'!$E51,COLUMN(REFERENCEMENT_ISOLANT[[#Headers],[FABRICANT / TITULAIRE / DISTRIBUTEUR]]))))))</f>
        <v>ISOPROC
(BE)</v>
      </c>
      <c r="G88" s="3" t="str">
        <f ca="1">IF('PR-tampon'!$E51="","",IF('PR-tampon'!$E51=0,"",IF(INDIRECT(NOM_FR&amp;ADDRESS('PR-tampon'!$E51,COLUMN(REFERENCEMENT_ISOLANT[[#Headers],[TYPE DE DOCUMENT DE REFERENCE]])))=0,"",INDIRECT(NOM_FR&amp;ADDRESS('PR-tampon'!$E51,COLUMN(REFERENCEMENT_ISOLANT[[#Headers],[TYPE DE DOCUMENT DE REFERENCE]]))))))</f>
        <v>Avis technique</v>
      </c>
      <c r="H88" s="3" t="str">
        <f ca="1">IF('PR-tampon'!$E51="","",IF('PR-tampon'!$E51=0,"",IF(INDIRECT(NOM_FR&amp;ADDRESS('PR-tampon'!$E51,COLUMN(REFERENCEMENT_ISOLANT[[#Headers],[REF]])))=0,"",INDIRECT(NOM_FR&amp;ADDRESS('PR-tampon'!$E51,COLUMN(REFERENCEMENT_ISOLANT[[#Headers],[REF]]))))))</f>
        <v>20/15-361_V4</v>
      </c>
      <c r="I88" s="80">
        <f ca="1">IF('PR-tampon'!$E51="","",IF('PR-tampon'!$E51=0,"",IF(INDIRECT(NOM_FR&amp;ADDRESS('PR-tampon'!$E51,COLUMN(REFERENCEMENT_ISOLANT[[#Headers],[AVIS LIMITE AU / VALIDITE]])))=0,"",INDIRECT(NOM_FR&amp;ADDRESS('PR-tampon'!$E51,COLUMN(REFERENCEMENT_ISOLANT[[#Headers],[AVIS LIMITE AU / VALIDITE]]))))))</f>
        <v>46568</v>
      </c>
      <c r="J88" s="3" t="str">
        <f ca="1">IF('PR-tampon'!$E51="","",IF('PR-tampon'!$E51=0,"",IF(INDIRECT(NOM_FR&amp;ADDRESS('PR-tampon'!$E51,COLUMN(REFERENCEMENT_ISOLANT[[#Headers],[TC/TNC
dans le domaine d''emploi visé]])))=0,"",INDIRECT(NOM_FR&amp;ADDRESS('PR-tampon'!$E51,COLUMN(REFERENCEMENT_ISOLANT[[#Headers],[TC/TNC
dans le domaine d''emploi visé]]))))))</f>
        <v>TC</v>
      </c>
      <c r="K88" s="110" t="str">
        <f ca="1">IF('PR-tampon'!$E51="","",IF('PR-tampon'!$E51=0,"",IF(INDIRECT(NOM_FR&amp;ADDRESS('PR-tampon'!$E51,COLUMN(REFERENCEMENT_ISOLANT[[#Headers],[SYNTHESE DES APPLICATIONS VISEES]])))=0,"",INDIRECT(NOM_FR&amp;ADDRESS('PR-tampon'!$E51,COLUMN(REFERENCEMENT_ISOLANT[[#Headers],[SYNTHESE DES APPLICATIONS VISEES]]))))))</f>
        <v xml:space="preserve"> - MUR EXTERIEUR : ISOLATION ENTRE MONTANTS DE MUR CONFORME AU NF DTU 31.2 AVEC PAREMENT EXTERIEUR VENTILE</v>
      </c>
      <c r="L88" s="82" t="str">
        <f ca="1">IF('PR-tampon'!$E51="","",IF('PR-tampon'!$E51=0,"",IF(INDIRECT(NOM_FR&amp;ADDRESS('PR-tampon'!$E51,COLUMN(REFERENCEMENT_ISOLANT[[#Headers],[CONCATENATION DES OBSERVATIONS]])))=0,"",INDIRECT(NOM_FR&amp;ADDRESS('PR-tampon'!$E51,COLUMN(REFERENCEMENT_ISOLANT[[#Headers],[CONCATENATION DES OBSERVATIONS]]))))))</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88" s="3" t="str">
        <f ca="1">IF('PR-tampon'!$E51="","",IF('PR-tampon'!$E51=0,"",IF(INDIRECT(NOM_FR&amp;ADDRESS('PR-tampon'!$E51,COLUMN(REFERENCEMENT_ISOLANT[[#Headers],[Hygrométrie des locaux]])))=0,"",INDIRECT(NOM_FR&amp;ADDRESS('PR-tampon'!$E51,COLUMN(REFERENCEMENT_ISOLANT[[#Headers],[Hygrométrie des locaux]]))))))</f>
        <v>MOYENNE</v>
      </c>
      <c r="N88" s="3" t="str">
        <f ca="1">IF('PR-tampon'!$E51="","",IF('PR-tampon'!$E51=0,"",IF(INDIRECT(NOM_FR&amp;ADDRESS('PR-tampon'!$E51,COLUMN(REFERENCEMENT_ISOLANT[[#Headers],[classement locaux au sens 20.1 P3]])))=0,"",INDIRECT(NOM_FR&amp;ADDRESS('PR-tampon'!$E51,COLUMN(REFERENCEMENT_ISOLANT[[#Headers],[classement locaux au sens 20.1 P3]]))))))</f>
        <v>EB+ Locaux Privatifs</v>
      </c>
      <c r="O88" s="3" t="str">
        <f ca="1">IF('PR-tampon'!$E51="","",IF('PR-tampon'!$E51=0,"",IF(INDIRECT(NOM_FR&amp;ADDRESS('PR-tampon'!$E51,COLUMN(REFERENCEMENT_ISOLANT[[#Headers],[Climat max]])))=0,"",INDIRECT(NOM_FR&amp;ADDRESS('PR-tampon'!$E51,COLUMN(REFERENCEMENT_ISOLANT[[#Headers],[Climat max]]))))))</f>
        <v>MONTAGNE
(Altitude ≥ 900m &amp; En zone très froide)</v>
      </c>
      <c r="P88" s="3" t="str">
        <f ca="1">IF('PR-tampon'!$E51="","",IF('PR-tampon'!$E51=0,"",IF(INDIRECT(NOM_FR&amp;ADDRESS('PR-tampon'!$E51,COLUMN(REFERENCEMENT_ISOLANT[[#Headers],[Locaux climatisés ou raffraichis]])))=0,"",INDIRECT(NOM_FR&amp;ADDRESS('PR-tampon'!$E51,COLUMN(REFERENCEMENT_ISOLANT[[#Headers],[Locaux climatisés ou raffraichis]]))))))</f>
        <v>RAFRAICHIS</v>
      </c>
    </row>
    <row r="89" spans="1:16" ht="130.19999999999999" customHeight="1" x14ac:dyDescent="0.3">
      <c r="A89" s="3" t="s">
        <v>191</v>
      </c>
      <c r="B89" s="86">
        <f ca="1">IF('PR-tampon'!$E52="","",IF('PR-tampon'!$E52=0,"",IF(INDIRECT(NOM_FR&amp;ADDRESS('PR-tampon'!$E52,COLUMN(REFERENCEMENT_ISOLANT[[#Headers],[DATE REFERENCEMENT]])))=0,"",INDIRECT(NOM_FR&amp;ADDRESS('PR-tampon'!$E52,COLUMN(REFERENCEMENT_ISOLANT[[#Headers],[DATE REFERENCEMENT]]))))))</f>
        <v>45085</v>
      </c>
      <c r="C89" s="86" t="str">
        <f ca="1">IF('PR-tampon'!$E52="","",IF('PR-tampon'!$E52=0,"",IF(INDIRECT(NOM_FR&amp;ADDRESS('PR-tampon'!$E52,COLUMN(REFERENCEMENT_ISOLANT[[#Headers],[TYPE DE PROCEDE]])))=0,"",INDIRECT(NOM_FR&amp;ADDRESS('PR-tampon'!$E52,COLUMN(REFERENCEMENT_ISOLANT[[#Headers],[TYPE DE PROCEDE]]))))))</f>
        <v>Vrac</v>
      </c>
      <c r="D89" s="86" t="str">
        <f ca="1">IF('PR-tampon'!$E52="","",IF('PR-tampon'!$E52=0,"",IF(INDIRECT(NOM_FR&amp;ADDRESS('PR-tampon'!$E52,COLUMN(REFERENCEMENT_ISOLANT[[#Headers],[MATIERE]])))=0,"",INDIRECT(NOM_FR&amp;ADDRESS('PR-tampon'!$E52,COLUMN(REFERENCEMENT_ISOLANT[[#Headers],[MATIERE]]))))))</f>
        <v>fibres de cellulose</v>
      </c>
      <c r="E89" s="3" t="str">
        <f ca="1">IF('PR-tampon'!$E52="","",IF('PR-tampon'!$E52=0,"",IF(INDIRECT(NOM_FR&amp;ADDRESS('PR-tampon'!$E52,COLUMN(REFERENCEMENT_ISOLANT[[#Headers],[NOM COMMERCIAL DU PROCEDE]])))=0,"",INDIRECT(NOM_FR&amp;ADDRESS('PR-tampon'!$E52,COLUMN(REFERENCEMENT_ISOLANT[[#Headers],[NOM COMMERCIAL DU PROCEDE]]))))))</f>
        <v>Cellaouate</v>
      </c>
      <c r="F89" s="3" t="str">
        <f ca="1">IF('PR-tampon'!$E52="","",IF('PR-tampon'!$E52=0,"",IF(INDIRECT(NOM_FR&amp;ADDRESS('PR-tampon'!$E52,COLUMN(REFERENCEMENT_ISOLANT[[#Headers],[FABRICANT / TITULAIRE / DISTRIBUTEUR]])))=0,"",INDIRECT(NOM_FR&amp;ADDRESS('PR-tampon'!$E52,COLUMN(REFERENCEMENT_ISOLANT[[#Headers],[FABRICANT / TITULAIRE / DISTRIBUTEUR]]))))))</f>
        <v>CELLAOUATE SAS
(FR)</v>
      </c>
      <c r="G89" s="3" t="str">
        <f ca="1">IF('PR-tampon'!$E52="","",IF('PR-tampon'!$E52=0,"",IF(INDIRECT(NOM_FR&amp;ADDRESS('PR-tampon'!$E52,COLUMN(REFERENCEMENT_ISOLANT[[#Headers],[TYPE DE DOCUMENT DE REFERENCE]])))=0,"",INDIRECT(NOM_FR&amp;ADDRESS('PR-tampon'!$E52,COLUMN(REFERENCEMENT_ISOLANT[[#Headers],[TYPE DE DOCUMENT DE REFERENCE]]))))))</f>
        <v>Avis technique</v>
      </c>
      <c r="H89" s="3" t="str">
        <f ca="1">IF('PR-tampon'!$E52="","",IF('PR-tampon'!$E52=0,"",IF(INDIRECT(NOM_FR&amp;ADDRESS('PR-tampon'!$E52,COLUMN(REFERENCEMENT_ISOLANT[[#Headers],[REF]])))=0,"",INDIRECT(NOM_FR&amp;ADDRESS('PR-tampon'!$E52,COLUMN(REFERENCEMENT_ISOLANT[[#Headers],[REF]]))))))</f>
        <v>20/18-411_V3</v>
      </c>
      <c r="I89" s="80">
        <f ca="1">IF('PR-tampon'!$E52="","",IF('PR-tampon'!$E52=0,"",IF(INDIRECT(NOM_FR&amp;ADDRESS('PR-tampon'!$E52,COLUMN(REFERENCEMENT_ISOLANT[[#Headers],[AVIS LIMITE AU / VALIDITE]])))=0,"",INDIRECT(NOM_FR&amp;ADDRESS('PR-tampon'!$E52,COLUMN(REFERENCEMENT_ISOLANT[[#Headers],[AVIS LIMITE AU / VALIDITE]]))))))</f>
        <v>46568</v>
      </c>
      <c r="J89" s="3" t="str">
        <f ca="1">IF('PR-tampon'!$E52="","",IF('PR-tampon'!$E52=0,"",IF(INDIRECT(NOM_FR&amp;ADDRESS('PR-tampon'!$E52,COLUMN(REFERENCEMENT_ISOLANT[[#Headers],[TC/TNC
dans le domaine d''emploi visé]])))=0,"",INDIRECT(NOM_FR&amp;ADDRESS('PR-tampon'!$E52,COLUMN(REFERENCEMENT_ISOLANT[[#Headers],[TC/TNC
dans le domaine d''emploi visé]]))))))</f>
        <v>TC</v>
      </c>
      <c r="K89" s="110" t="str">
        <f ca="1">IF('PR-tampon'!$E52="","",IF('PR-tampon'!$E52=0,"",IF(INDIRECT(NOM_FR&amp;ADDRESS('PR-tampon'!$E52,COLUMN(REFERENCEMENT_ISOLANT[[#Headers],[SYNTHESE DES APPLICATIONS VISEES]])))=0,"",INDIRECT(NOM_FR&amp;ADDRESS('PR-tampon'!$E52,COLUMN(REFERENCEMENT_ISOLANT[[#Headers],[SYNTHESE DES APPLICATIONS VISEES]]))))))</f>
        <v xml:space="preserve"> - MUR EXTERIEUR : ISOLATION ENTRE MONTANTS DE MUR CONFORME AU NF DTU 31.2 AVEC PAREMENT EXTERIEUR VENTILE</v>
      </c>
      <c r="L89" s="82" t="str">
        <f ca="1">IF('PR-tampon'!$E52="","",IF('PR-tampon'!$E52=0,"",IF(INDIRECT(NOM_FR&amp;ADDRESS('PR-tampon'!$E52,COLUMN(REFERENCEMENT_ISOLANT[[#Headers],[CONCATENATION DES OBSERVATIONS]])))=0,"",INDIRECT(NOM_FR&amp;ADDRESS('PR-tampon'!$E52,COLUMN(REFERENCEMENT_ISOLANT[[#Headers],[CONCATENATION DES OBSERVATIONS]]))))))</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89" s="3" t="str">
        <f ca="1">IF('PR-tampon'!$E52="","",IF('PR-tampon'!$E52=0,"",IF(INDIRECT(NOM_FR&amp;ADDRESS('PR-tampon'!$E52,COLUMN(REFERENCEMENT_ISOLANT[[#Headers],[Hygrométrie des locaux]])))=0,"",INDIRECT(NOM_FR&amp;ADDRESS('PR-tampon'!$E52,COLUMN(REFERENCEMENT_ISOLANT[[#Headers],[Hygrométrie des locaux]]))))))</f>
        <v>MOYENNE</v>
      </c>
      <c r="N89" s="3" t="str">
        <f ca="1">IF('PR-tampon'!$E52="","",IF('PR-tampon'!$E52=0,"",IF(INDIRECT(NOM_FR&amp;ADDRESS('PR-tampon'!$E52,COLUMN(REFERENCEMENT_ISOLANT[[#Headers],[classement locaux au sens 20.1 P3]])))=0,"",INDIRECT(NOM_FR&amp;ADDRESS('PR-tampon'!$E52,COLUMN(REFERENCEMENT_ISOLANT[[#Headers],[classement locaux au sens 20.1 P3]]))))))</f>
        <v>EB+ Locaux Privatifs</v>
      </c>
      <c r="O89" s="3" t="str">
        <f ca="1">IF('PR-tampon'!$E52="","",IF('PR-tampon'!$E52=0,"",IF(INDIRECT(NOM_FR&amp;ADDRESS('PR-tampon'!$E52,COLUMN(REFERENCEMENT_ISOLANT[[#Headers],[Climat max]])))=0,"",INDIRECT(NOM_FR&amp;ADDRESS('PR-tampon'!$E52,COLUMN(REFERENCEMENT_ISOLANT[[#Headers],[Climat max]]))))))</f>
        <v>MONTAGNE
(Altitude ≥ 900m &amp; En zone très froide)</v>
      </c>
      <c r="P89" s="3" t="str">
        <f ca="1">IF('PR-tampon'!$E52="","",IF('PR-tampon'!$E52=0,"",IF(INDIRECT(NOM_FR&amp;ADDRESS('PR-tampon'!$E52,COLUMN(REFERENCEMENT_ISOLANT[[#Headers],[Locaux climatisés ou raffraichis]])))=0,"",INDIRECT(NOM_FR&amp;ADDRESS('PR-tampon'!$E52,COLUMN(REFERENCEMENT_ISOLANT[[#Headers],[Locaux climatisés ou raffraichis]]))))))</f>
        <v>RAFRAICHIS</v>
      </c>
    </row>
    <row r="90" spans="1:16" ht="130.19999999999999" customHeight="1" x14ac:dyDescent="0.3">
      <c r="A90" s="3" t="s">
        <v>191</v>
      </c>
      <c r="B90" s="86">
        <f ca="1">IF('PR-tampon'!$E53="","",IF('PR-tampon'!$E53=0,"",IF(INDIRECT(NOM_FR&amp;ADDRESS('PR-tampon'!$E53,COLUMN(REFERENCEMENT_ISOLANT[[#Headers],[DATE REFERENCEMENT]])))=0,"",INDIRECT(NOM_FR&amp;ADDRESS('PR-tampon'!$E53,COLUMN(REFERENCEMENT_ISOLANT[[#Headers],[DATE REFERENCEMENT]]))))))</f>
        <v>45085</v>
      </c>
      <c r="C90" s="86" t="str">
        <f ca="1">IF('PR-tampon'!$E53="","",IF('PR-tampon'!$E53=0,"",IF(INDIRECT(NOM_FR&amp;ADDRESS('PR-tampon'!$E53,COLUMN(REFERENCEMENT_ISOLANT[[#Headers],[TYPE DE PROCEDE]])))=0,"",INDIRECT(NOM_FR&amp;ADDRESS('PR-tampon'!$E53,COLUMN(REFERENCEMENT_ISOLANT[[#Headers],[TYPE DE PROCEDE]]))))))</f>
        <v>Vrac</v>
      </c>
      <c r="D90" s="86" t="str">
        <f ca="1">IF('PR-tampon'!$E53="","",IF('PR-tampon'!$E53=0,"",IF(INDIRECT(NOM_FR&amp;ADDRESS('PR-tampon'!$E53,COLUMN(REFERENCEMENT_ISOLANT[[#Headers],[MATIERE]])))=0,"",INDIRECT(NOM_FR&amp;ADDRESS('PR-tampon'!$E53,COLUMN(REFERENCEMENT_ISOLANT[[#Headers],[MATIERE]]))))))</f>
        <v>fibres de cellulose de papier journal recyclé</v>
      </c>
      <c r="E90" s="3" t="str">
        <f ca="1">IF('PR-tampon'!$E53="","",IF('PR-tampon'!$E53=0,"",IF(INDIRECT(NOM_FR&amp;ADDRESS('PR-tampon'!$E53,COLUMN(REFERENCEMENT_ISOLANT[[#Headers],[NOM COMMERCIAL DU PROCEDE]])))=0,"",INDIRECT(NOM_FR&amp;ADDRESS('PR-tampon'!$E53,COLUMN(REFERENCEMENT_ISOLANT[[#Headers],[NOM COMMERCIAL DU PROCEDE]]))))))</f>
        <v xml:space="preserve">Thermofloc F </v>
      </c>
      <c r="F90" s="3" t="str">
        <f ca="1">IF('PR-tampon'!$E53="","",IF('PR-tampon'!$E53=0,"",IF(INDIRECT(NOM_FR&amp;ADDRESS('PR-tampon'!$E53,COLUMN(REFERENCEMENT_ISOLANT[[#Headers],[FABRICANT / TITULAIRE / DISTRIBUTEUR]])))=0,"",INDIRECT(NOM_FR&amp;ADDRESS('PR-tampon'!$E53,COLUMN(REFERENCEMENT_ISOLANT[[#Headers],[FABRICANT / TITULAIRE / DISTRIBUTEUR]]))))))</f>
        <v>Peter Seppele Gesellschaft m.b.H.
(AT)</v>
      </c>
      <c r="G90" s="3" t="str">
        <f ca="1">IF('PR-tampon'!$E53="","",IF('PR-tampon'!$E53=0,"",IF(INDIRECT(NOM_FR&amp;ADDRESS('PR-tampon'!$E53,COLUMN(REFERENCEMENT_ISOLANT[[#Headers],[TYPE DE DOCUMENT DE REFERENCE]])))=0,"",INDIRECT(NOM_FR&amp;ADDRESS('PR-tampon'!$E53,COLUMN(REFERENCEMENT_ISOLANT[[#Headers],[TYPE DE DOCUMENT DE REFERENCE]]))))))</f>
        <v>Document d'Application Technique (DTA)</v>
      </c>
      <c r="H90" s="3" t="str">
        <f ca="1">IF('PR-tampon'!$E53="","",IF('PR-tampon'!$E53=0,"",IF(INDIRECT(NOM_FR&amp;ADDRESS('PR-tampon'!$E53,COLUMN(REFERENCEMENT_ISOLANT[[#Headers],[REF]])))=0,"",INDIRECT(NOM_FR&amp;ADDRESS('PR-tampon'!$E53,COLUMN(REFERENCEMENT_ISOLANT[[#Headers],[REF]]))))))</f>
        <v>20/20-456_V3</v>
      </c>
      <c r="I90" s="80">
        <f ca="1">IF('PR-tampon'!$E53="","",IF('PR-tampon'!$E53=0,"",IF(INDIRECT(NOM_FR&amp;ADDRESS('PR-tampon'!$E53,COLUMN(REFERENCEMENT_ISOLANT[[#Headers],[AVIS LIMITE AU / VALIDITE]])))=0,"",INDIRECT(NOM_FR&amp;ADDRESS('PR-tampon'!$E53,COLUMN(REFERENCEMENT_ISOLANT[[#Headers],[AVIS LIMITE AU / VALIDITE]]))))))</f>
        <v>45504</v>
      </c>
      <c r="J90" s="3" t="str">
        <f ca="1">IF('PR-tampon'!$E53="","",IF('PR-tampon'!$E53=0,"",IF(INDIRECT(NOM_FR&amp;ADDRESS('PR-tampon'!$E53,COLUMN(REFERENCEMENT_ISOLANT[[#Headers],[TC/TNC
dans le domaine d''emploi visé]])))=0,"",INDIRECT(NOM_FR&amp;ADDRESS('PR-tampon'!$E53,COLUMN(REFERENCEMENT_ISOLANT[[#Headers],[TC/TNC
dans le domaine d''emploi visé]]))))))</f>
        <v>TC</v>
      </c>
      <c r="K90" s="110" t="str">
        <f ca="1">IF('PR-tampon'!$E53="","",IF('PR-tampon'!$E53=0,"",IF(INDIRECT(NOM_FR&amp;ADDRESS('PR-tampon'!$E53,COLUMN(REFERENCEMENT_ISOLANT[[#Headers],[SYNTHESE DES APPLICATIONS VISEES]])))=0,"",INDIRECT(NOM_FR&amp;ADDRESS('PR-tampon'!$E53,COLUMN(REFERENCEMENT_ISOLANT[[#Headers],[SYNTHESE DES APPLICATIONS VISEES]]))))))</f>
        <v xml:space="preserve"> - MUR EXTERIEUR : ISOLATION ENTRE MONTANTS DE MUR CONFORME AU NF DTU 31.2 AVEC PAREMENT EXTERIEUR VENTILE</v>
      </c>
      <c r="L90" s="82" t="str">
        <f ca="1">IF('PR-tampon'!$E53="","",IF('PR-tampon'!$E53=0,"",IF(INDIRECT(NOM_FR&amp;ADDRESS('PR-tampon'!$E53,COLUMN(REFERENCEMENT_ISOLANT[[#Headers],[CONCATENATION DES OBSERVATIONS]])))=0,"",INDIRECT(NOM_FR&amp;ADDRESS('PR-tampon'!$E53,COLUMN(REFERENCEMENT_ISOLANT[[#Headers],[CONCATENATION DES OBSERVATIONS]]))))))</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90" s="3" t="str">
        <f ca="1">IF('PR-tampon'!$E53="","",IF('PR-tampon'!$E53=0,"",IF(INDIRECT(NOM_FR&amp;ADDRESS('PR-tampon'!$E53,COLUMN(REFERENCEMENT_ISOLANT[[#Headers],[Hygrométrie des locaux]])))=0,"",INDIRECT(NOM_FR&amp;ADDRESS('PR-tampon'!$E53,COLUMN(REFERENCEMENT_ISOLANT[[#Headers],[Hygrométrie des locaux]]))))))</f>
        <v>MOYENNE</v>
      </c>
      <c r="N90" s="3" t="str">
        <f ca="1">IF('PR-tampon'!$E53="","",IF('PR-tampon'!$E53=0,"",IF(INDIRECT(NOM_FR&amp;ADDRESS('PR-tampon'!$E53,COLUMN(REFERENCEMENT_ISOLANT[[#Headers],[classement locaux au sens 20.1 P3]])))=0,"",INDIRECT(NOM_FR&amp;ADDRESS('PR-tampon'!$E53,COLUMN(REFERENCEMENT_ISOLANT[[#Headers],[classement locaux au sens 20.1 P3]]))))))</f>
        <v>EB+ Locaux Privatifs</v>
      </c>
      <c r="O90" s="3" t="str">
        <f ca="1">IF('PR-tampon'!$E53="","",IF('PR-tampon'!$E53=0,"",IF(INDIRECT(NOM_FR&amp;ADDRESS('PR-tampon'!$E53,COLUMN(REFERENCEMENT_ISOLANT[[#Headers],[Climat max]])))=0,"",INDIRECT(NOM_FR&amp;ADDRESS('PR-tampon'!$E53,COLUMN(REFERENCEMENT_ISOLANT[[#Headers],[Climat max]]))))))</f>
        <v>MONTAGNE
(Altitude ≥ 900m &amp; En zone très froide)</v>
      </c>
      <c r="P90" s="3" t="str">
        <f ca="1">IF('PR-tampon'!$E53="","",IF('PR-tampon'!$E53=0,"",IF(INDIRECT(NOM_FR&amp;ADDRESS('PR-tampon'!$E53,COLUMN(REFERENCEMENT_ISOLANT[[#Headers],[Locaux climatisés ou raffraichis]])))=0,"",INDIRECT(NOM_FR&amp;ADDRESS('PR-tampon'!$E53,COLUMN(REFERENCEMENT_ISOLANT[[#Headers],[Locaux climatisés ou raffraichis]]))))))</f>
        <v>RAFRAICHIS</v>
      </c>
    </row>
    <row r="91" spans="1:16" ht="130.19999999999999" customHeight="1" x14ac:dyDescent="0.3">
      <c r="A91" s="3" t="s">
        <v>191</v>
      </c>
      <c r="B91" s="86">
        <f ca="1">IF('PR-tampon'!$E54="","",IF('PR-tampon'!$E54=0,"",IF(INDIRECT(NOM_FR&amp;ADDRESS('PR-tampon'!$E54,COLUMN(REFERENCEMENT_ISOLANT[[#Headers],[DATE REFERENCEMENT]])))=0,"",INDIRECT(NOM_FR&amp;ADDRESS('PR-tampon'!$E54,COLUMN(REFERENCEMENT_ISOLANT[[#Headers],[DATE REFERENCEMENT]]))))))</f>
        <v>45085</v>
      </c>
      <c r="C91" s="86" t="str">
        <f ca="1">IF('PR-tampon'!$E54="","",IF('PR-tampon'!$E54=0,"",IF(INDIRECT(NOM_FR&amp;ADDRESS('PR-tampon'!$E54,COLUMN(REFERENCEMENT_ISOLANT[[#Headers],[TYPE DE PROCEDE]])))=0,"",INDIRECT(NOM_FR&amp;ADDRESS('PR-tampon'!$E54,COLUMN(REFERENCEMENT_ISOLANT[[#Headers],[TYPE DE PROCEDE]]))))))</f>
        <v>Vrac</v>
      </c>
      <c r="D91" s="86" t="str">
        <f ca="1">IF('PR-tampon'!$E54="","",IF('PR-tampon'!$E54=0,"",IF(INDIRECT(NOM_FR&amp;ADDRESS('PR-tampon'!$E54,COLUMN(REFERENCEMENT_ISOLANT[[#Headers],[MATIERE]])))=0,"",INDIRECT(NOM_FR&amp;ADDRESS('PR-tampon'!$E54,COLUMN(REFERENCEMENT_ISOLANT[[#Headers],[MATIERE]]))))))</f>
        <v>fibres de cellulose</v>
      </c>
      <c r="E91" s="3" t="str">
        <f ca="1">IF('PR-tampon'!$E54="","",IF('PR-tampon'!$E54=0,"",IF(INDIRECT(NOM_FR&amp;ADDRESS('PR-tampon'!$E54,COLUMN(REFERENCEMENT_ISOLANT[[#Headers],[NOM COMMERCIAL DU PROCEDE]])))=0,"",INDIRECT(NOM_FR&amp;ADDRESS('PR-tampon'!$E54,COLUMN(REFERENCEMENT_ISOLANT[[#Headers],[NOM COMMERCIAL DU PROCEDE]]))))))</f>
        <v>Ouattitude</v>
      </c>
      <c r="F91" s="3" t="str">
        <f ca="1">IF('PR-tampon'!$E54="","",IF('PR-tampon'!$E54=0,"",IF(INDIRECT(NOM_FR&amp;ADDRESS('PR-tampon'!$E54,COLUMN(REFERENCEMENT_ISOLANT[[#Headers],[FABRICANT / TITULAIRE / DISTRIBUTEUR]])))=0,"",INDIRECT(NOM_FR&amp;ADDRESS('PR-tampon'!$E54,COLUMN(REFERENCEMENT_ISOLANT[[#Headers],[FABRICANT / TITULAIRE / DISTRIBUTEUR]]))))))</f>
        <v>OUATTITUDE SAS
(FR)</v>
      </c>
      <c r="G91" s="3" t="str">
        <f ca="1">IF('PR-tampon'!$E54="","",IF('PR-tampon'!$E54=0,"",IF(INDIRECT(NOM_FR&amp;ADDRESS('PR-tampon'!$E54,COLUMN(REFERENCEMENT_ISOLANT[[#Headers],[TYPE DE DOCUMENT DE REFERENCE]])))=0,"",INDIRECT(NOM_FR&amp;ADDRESS('PR-tampon'!$E54,COLUMN(REFERENCEMENT_ISOLANT[[#Headers],[TYPE DE DOCUMENT DE REFERENCE]]))))))</f>
        <v>Avis technique</v>
      </c>
      <c r="H91" s="3" t="str">
        <f ca="1">IF('PR-tampon'!$E54="","",IF('PR-tampon'!$E54=0,"",IF(INDIRECT(NOM_FR&amp;ADDRESS('PR-tampon'!$E54,COLUMN(REFERENCEMENT_ISOLANT[[#Headers],[REF]])))=0,"",INDIRECT(NOM_FR&amp;ADDRESS('PR-tampon'!$E54,COLUMN(REFERENCEMENT_ISOLANT[[#Headers],[REF]]))))))</f>
        <v>20/19-441_V2</v>
      </c>
      <c r="I91" s="80">
        <f ca="1">IF('PR-tampon'!$E54="","",IF('PR-tampon'!$E54=0,"",IF(INDIRECT(NOM_FR&amp;ADDRESS('PR-tampon'!$E54,COLUMN(REFERENCEMENT_ISOLANT[[#Headers],[AVIS LIMITE AU / VALIDITE]])))=0,"",INDIRECT(NOM_FR&amp;ADDRESS('PR-tampon'!$E54,COLUMN(REFERENCEMENT_ISOLANT[[#Headers],[AVIS LIMITE AU / VALIDITE]]))))))</f>
        <v>46418</v>
      </c>
      <c r="J91" s="3" t="str">
        <f ca="1">IF('PR-tampon'!$E54="","",IF('PR-tampon'!$E54=0,"",IF(INDIRECT(NOM_FR&amp;ADDRESS('PR-tampon'!$E54,COLUMN(REFERENCEMENT_ISOLANT[[#Headers],[TC/TNC
dans le domaine d''emploi visé]])))=0,"",INDIRECT(NOM_FR&amp;ADDRESS('PR-tampon'!$E54,COLUMN(REFERENCEMENT_ISOLANT[[#Headers],[TC/TNC
dans le domaine d''emploi visé]]))))))</f>
        <v>TC</v>
      </c>
      <c r="K91" s="110" t="str">
        <f ca="1">IF('PR-tampon'!$E54="","",IF('PR-tampon'!$E54=0,"",IF(INDIRECT(NOM_FR&amp;ADDRESS('PR-tampon'!$E54,COLUMN(REFERENCEMENT_ISOLANT[[#Headers],[SYNTHESE DES APPLICATIONS VISEES]])))=0,"",INDIRECT(NOM_FR&amp;ADDRESS('PR-tampon'!$E54,COLUMN(REFERENCEMENT_ISOLANT[[#Headers],[SYNTHESE DES APPLICATIONS VISEES]]))))))</f>
        <v xml:space="preserve"> - MUR EXTERIEUR : ISOLATION ENTRE MONTANTS DE MUR CONFORME AU NF DTU 31.2 AVEC PAREMENT EXTERIEUR VENTILE</v>
      </c>
      <c r="L91" s="82" t="str">
        <f ca="1">IF('PR-tampon'!$E54="","",IF('PR-tampon'!$E54=0,"",IF(INDIRECT(NOM_FR&amp;ADDRESS('PR-tampon'!$E54,COLUMN(REFERENCEMENT_ISOLANT[[#Headers],[CONCATENATION DES OBSERVATIONS]])))=0,"",INDIRECT(NOM_FR&amp;ADDRESS('PR-tampon'!$E54,COLUMN(REFERENCEMENT_ISOLANT[[#Headers],[CONCATENATION DES OBSERVATIONS]]))))))</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91" s="3" t="str">
        <f ca="1">IF('PR-tampon'!$E54="","",IF('PR-tampon'!$E54=0,"",IF(INDIRECT(NOM_FR&amp;ADDRESS('PR-tampon'!$E54,COLUMN(REFERENCEMENT_ISOLANT[[#Headers],[Hygrométrie des locaux]])))=0,"",INDIRECT(NOM_FR&amp;ADDRESS('PR-tampon'!$E54,COLUMN(REFERENCEMENT_ISOLANT[[#Headers],[Hygrométrie des locaux]]))))))</f>
        <v>MOYENNE</v>
      </c>
      <c r="N91" s="3" t="str">
        <f ca="1">IF('PR-tampon'!$E54="","",IF('PR-tampon'!$E54=0,"",IF(INDIRECT(NOM_FR&amp;ADDRESS('PR-tampon'!$E54,COLUMN(REFERENCEMENT_ISOLANT[[#Headers],[classement locaux au sens 20.1 P3]])))=0,"",INDIRECT(NOM_FR&amp;ADDRESS('PR-tampon'!$E54,COLUMN(REFERENCEMENT_ISOLANT[[#Headers],[classement locaux au sens 20.1 P3]]))))))</f>
        <v>EB+ Locaux Privatifs</v>
      </c>
      <c r="O91" s="3" t="str">
        <f ca="1">IF('PR-tampon'!$E54="","",IF('PR-tampon'!$E54=0,"",IF(INDIRECT(NOM_FR&amp;ADDRESS('PR-tampon'!$E54,COLUMN(REFERENCEMENT_ISOLANT[[#Headers],[Climat max]])))=0,"",INDIRECT(NOM_FR&amp;ADDRESS('PR-tampon'!$E54,COLUMN(REFERENCEMENT_ISOLANT[[#Headers],[Climat max]]))))))</f>
        <v>MONTAGNE
(Altitude ≥ 900m &amp; En zone très froide)</v>
      </c>
      <c r="P91" s="3" t="str">
        <f ca="1">IF('PR-tampon'!$E54="","",IF('PR-tampon'!$E54=0,"",IF(INDIRECT(NOM_FR&amp;ADDRESS('PR-tampon'!$E54,COLUMN(REFERENCEMENT_ISOLANT[[#Headers],[Locaux climatisés ou raffraichis]])))=0,"",INDIRECT(NOM_FR&amp;ADDRESS('PR-tampon'!$E54,COLUMN(REFERENCEMENT_ISOLANT[[#Headers],[Locaux climatisés ou raffraichis]]))))))</f>
        <v>RAFRAICHIS</v>
      </c>
    </row>
    <row r="92" spans="1:16" ht="130.19999999999999" customHeight="1" x14ac:dyDescent="0.3">
      <c r="A92" s="3" t="s">
        <v>191</v>
      </c>
      <c r="B92" s="86">
        <f ca="1">IF('PR-tampon'!$E55="","",IF('PR-tampon'!$E55=0,"",IF(INDIRECT(NOM_FR&amp;ADDRESS('PR-tampon'!$E55,COLUMN(REFERENCEMENT_ISOLANT[[#Headers],[DATE REFERENCEMENT]])))=0,"",INDIRECT(NOM_FR&amp;ADDRESS('PR-tampon'!$E55,COLUMN(REFERENCEMENT_ISOLANT[[#Headers],[DATE REFERENCEMENT]]))))))</f>
        <v>45085</v>
      </c>
      <c r="C92" s="86" t="str">
        <f ca="1">IF('PR-tampon'!$E55="","",IF('PR-tampon'!$E55=0,"",IF(INDIRECT(NOM_FR&amp;ADDRESS('PR-tampon'!$E55,COLUMN(REFERENCEMENT_ISOLANT[[#Headers],[TYPE DE PROCEDE]])))=0,"",INDIRECT(NOM_FR&amp;ADDRESS('PR-tampon'!$E55,COLUMN(REFERENCEMENT_ISOLANT[[#Headers],[TYPE DE PROCEDE]]))))))</f>
        <v>Vrac</v>
      </c>
      <c r="D92" s="86" t="str">
        <f ca="1">IF('PR-tampon'!$E55="","",IF('PR-tampon'!$E55=0,"",IF(INDIRECT(NOM_FR&amp;ADDRESS('PR-tampon'!$E55,COLUMN(REFERENCEMENT_ISOLANT[[#Headers],[MATIERE]])))=0,"",INDIRECT(NOM_FR&amp;ADDRESS('PR-tampon'!$E55,COLUMN(REFERENCEMENT_ISOLANT[[#Headers],[MATIERE]]))))))</f>
        <v>fibres de cellulose</v>
      </c>
      <c r="E92" s="3" t="str">
        <f ca="1">IF('PR-tampon'!$E55="","",IF('PR-tampon'!$E55=0,"",IF(INDIRECT(NOM_FR&amp;ADDRESS('PR-tampon'!$E55,COLUMN(REFERENCEMENT_ISOLANT[[#Headers],[NOM COMMERCIAL DU PROCEDE]])))=0,"",INDIRECT(NOM_FR&amp;ADDRESS('PR-tampon'!$E55,COLUMN(REFERENCEMENT_ISOLANT[[#Headers],[NOM COMMERCIAL DU PROCEDE]]))))))</f>
        <v>Therméo ouate de cellulose, ThermaCell, SopraCell</v>
      </c>
      <c r="F92" s="3" t="str">
        <f ca="1">IF('PR-tampon'!$E55="","",IF('PR-tampon'!$E55=0,"",IF(INDIRECT(NOM_FR&amp;ADDRESS('PR-tampon'!$E55,COLUMN(REFERENCEMENT_ISOLANT[[#Headers],[FABRICANT / TITULAIRE / DISTRIBUTEUR]])))=0,"",INDIRECT(NOM_FR&amp;ADDRESS('PR-tampon'!$E55,COLUMN(REFERENCEMENT_ISOLANT[[#Headers],[FABRICANT / TITULAIRE / DISTRIBUTEUR]]))))))</f>
        <v>SOPREMA SAS 
(FR)</v>
      </c>
      <c r="G92" s="3" t="str">
        <f ca="1">IF('PR-tampon'!$E55="","",IF('PR-tampon'!$E55=0,"",IF(INDIRECT(NOM_FR&amp;ADDRESS('PR-tampon'!$E55,COLUMN(REFERENCEMENT_ISOLANT[[#Headers],[TYPE DE DOCUMENT DE REFERENCE]])))=0,"",INDIRECT(NOM_FR&amp;ADDRESS('PR-tampon'!$E55,COLUMN(REFERENCEMENT_ISOLANT[[#Headers],[TYPE DE DOCUMENT DE REFERENCE]]))))))</f>
        <v>Avis technique</v>
      </c>
      <c r="H92" s="3" t="str">
        <f ca="1">IF('PR-tampon'!$E55="","",IF('PR-tampon'!$E55=0,"",IF(INDIRECT(NOM_FR&amp;ADDRESS('PR-tampon'!$E55,COLUMN(REFERENCEMENT_ISOLANT[[#Headers],[REF]])))=0,"",INDIRECT(NOM_FR&amp;ADDRESS('PR-tampon'!$E55,COLUMN(REFERENCEMENT_ISOLANT[[#Headers],[REF]]))))))</f>
        <v>20/17-401_V4-E1</v>
      </c>
      <c r="I92" s="80">
        <f ca="1">IF('PR-tampon'!$E55="","",IF('PR-tampon'!$E55=0,"",IF(INDIRECT(NOM_FR&amp;ADDRESS('PR-tampon'!$E55,COLUMN(REFERENCEMENT_ISOLANT[[#Headers],[AVIS LIMITE AU / VALIDITE]])))=0,"",INDIRECT(NOM_FR&amp;ADDRESS('PR-tampon'!$E55,COLUMN(REFERENCEMENT_ISOLANT[[#Headers],[AVIS LIMITE AU / VALIDITE]]))))))</f>
        <v>46568</v>
      </c>
      <c r="J92" s="3" t="str">
        <f ca="1">IF('PR-tampon'!$E55="","",IF('PR-tampon'!$E55=0,"",IF(INDIRECT(NOM_FR&amp;ADDRESS('PR-tampon'!$E55,COLUMN(REFERENCEMENT_ISOLANT[[#Headers],[TC/TNC
dans le domaine d''emploi visé]])))=0,"",INDIRECT(NOM_FR&amp;ADDRESS('PR-tampon'!$E55,COLUMN(REFERENCEMENT_ISOLANT[[#Headers],[TC/TNC
dans le domaine d''emploi visé]]))))))</f>
        <v>TC</v>
      </c>
      <c r="K92" s="110" t="str">
        <f ca="1">IF('PR-tampon'!$E55="","",IF('PR-tampon'!$E55=0,"",IF(INDIRECT(NOM_FR&amp;ADDRESS('PR-tampon'!$E55,COLUMN(REFERENCEMENT_ISOLANT[[#Headers],[SYNTHESE DES APPLICATIONS VISEES]])))=0,"",INDIRECT(NOM_FR&amp;ADDRESS('PR-tampon'!$E55,COLUMN(REFERENCEMENT_ISOLANT[[#Headers],[SYNTHESE DES APPLICATIONS VISEES]]))))))</f>
        <v xml:space="preserve"> - MUR EXTERIEUR : ISOLATION ENTRE MONTANTS DE MUR CONFORME AU NF DTU 31.2 AVEC PAREMENT EXTERIEUR VENTILE</v>
      </c>
      <c r="L92" s="82" t="str">
        <f ca="1">IF('PR-tampon'!$E55="","",IF('PR-tampon'!$E55=0,"",IF(INDIRECT(NOM_FR&amp;ADDRESS('PR-tampon'!$E55,COLUMN(REFERENCEMENT_ISOLANT[[#Headers],[CONCATENATION DES OBSERVATIONS]])))=0,"",INDIRECT(NOM_FR&amp;ADDRESS('PR-tampon'!$E55,COLUMN(REFERENCEMENT_ISOLANT[[#Headers],[CONCATENATION DES OBSERVATIONS]]))))))</f>
        <v xml:space="preserve"> - Extension de l’Avis Technique 20/17-401_V4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92" s="3" t="str">
        <f ca="1">IF('PR-tampon'!$E55="","",IF('PR-tampon'!$E55=0,"",IF(INDIRECT(NOM_FR&amp;ADDRESS('PR-tampon'!$E55,COLUMN(REFERENCEMENT_ISOLANT[[#Headers],[Hygrométrie des locaux]])))=0,"",INDIRECT(NOM_FR&amp;ADDRESS('PR-tampon'!$E55,COLUMN(REFERENCEMENT_ISOLANT[[#Headers],[Hygrométrie des locaux]]))))))</f>
        <v>MOYENNE</v>
      </c>
      <c r="N92" s="3" t="str">
        <f ca="1">IF('PR-tampon'!$E55="","",IF('PR-tampon'!$E55=0,"",IF(INDIRECT(NOM_FR&amp;ADDRESS('PR-tampon'!$E55,COLUMN(REFERENCEMENT_ISOLANT[[#Headers],[classement locaux au sens 20.1 P3]])))=0,"",INDIRECT(NOM_FR&amp;ADDRESS('PR-tampon'!$E55,COLUMN(REFERENCEMENT_ISOLANT[[#Headers],[classement locaux au sens 20.1 P3]]))))))</f>
        <v>EB+ Locaux Privatifs</v>
      </c>
      <c r="O92" s="3" t="str">
        <f ca="1">IF('PR-tampon'!$E55="","",IF('PR-tampon'!$E55=0,"",IF(INDIRECT(NOM_FR&amp;ADDRESS('PR-tampon'!$E55,COLUMN(REFERENCEMENT_ISOLANT[[#Headers],[Climat max]])))=0,"",INDIRECT(NOM_FR&amp;ADDRESS('PR-tampon'!$E55,COLUMN(REFERENCEMENT_ISOLANT[[#Headers],[Climat max]]))))))</f>
        <v>MONTAGNE
(Altitude ≥ 900m &amp; En zone très froide)</v>
      </c>
      <c r="P92" s="3" t="str">
        <f ca="1">IF('PR-tampon'!$E55="","",IF('PR-tampon'!$E55=0,"",IF(INDIRECT(NOM_FR&amp;ADDRESS('PR-tampon'!$E55,COLUMN(REFERENCEMENT_ISOLANT[[#Headers],[Locaux climatisés ou raffraichis]])))=0,"",INDIRECT(NOM_FR&amp;ADDRESS('PR-tampon'!$E55,COLUMN(REFERENCEMENT_ISOLANT[[#Headers],[Locaux climatisés ou raffraichis]]))))))</f>
        <v>RAFRAICHIS</v>
      </c>
    </row>
    <row r="93" spans="1:16" ht="130.19999999999999" customHeight="1" x14ac:dyDescent="0.3">
      <c r="A93" s="3" t="s">
        <v>191</v>
      </c>
      <c r="B93" s="86">
        <f ca="1">IF('PR-tampon'!$E56="","",IF('PR-tampon'!$E56=0,"",IF(INDIRECT(NOM_FR&amp;ADDRESS('PR-tampon'!$E56,COLUMN(REFERENCEMENT_ISOLANT[[#Headers],[DATE REFERENCEMENT]])))=0,"",INDIRECT(NOM_FR&amp;ADDRESS('PR-tampon'!$E56,COLUMN(REFERENCEMENT_ISOLANT[[#Headers],[DATE REFERENCEMENT]]))))))</f>
        <v>45085</v>
      </c>
      <c r="C93" s="86" t="str">
        <f ca="1">IF('PR-tampon'!$E56="","",IF('PR-tampon'!$E56=0,"",IF(INDIRECT(NOM_FR&amp;ADDRESS('PR-tampon'!$E56,COLUMN(REFERENCEMENT_ISOLANT[[#Headers],[TYPE DE PROCEDE]])))=0,"",INDIRECT(NOM_FR&amp;ADDRESS('PR-tampon'!$E56,COLUMN(REFERENCEMENT_ISOLANT[[#Headers],[TYPE DE PROCEDE]]))))))</f>
        <v>Vrac</v>
      </c>
      <c r="D93" s="86" t="str">
        <f ca="1">IF('PR-tampon'!$E56="","",IF('PR-tampon'!$E56=0,"",IF(INDIRECT(NOM_FR&amp;ADDRESS('PR-tampon'!$E56,COLUMN(REFERENCEMENT_ISOLANT[[#Headers],[MATIERE]])))=0,"",INDIRECT(NOM_FR&amp;ADDRESS('PR-tampon'!$E56,COLUMN(REFERENCEMENT_ISOLANT[[#Headers],[MATIERE]]))))))</f>
        <v>fibres de cellulose</v>
      </c>
      <c r="E93" s="3" t="str">
        <f ca="1">IF('PR-tampon'!$E56="","",IF('PR-tampon'!$E56=0,"",IF(INDIRECT(NOM_FR&amp;ADDRESS('PR-tampon'!$E56,COLUMN(REFERENCEMENT_ISOLANT[[#Headers],[NOM COMMERCIAL DU PROCEDE]])))=0,"",INDIRECT(NOM_FR&amp;ADDRESS('PR-tampon'!$E56,COLUMN(REFERENCEMENT_ISOLANT[[#Headers],[NOM COMMERCIAL DU PROCEDE]]))))))</f>
        <v>PAVAFLOC, PAVACELL, VALOCELL, DOUCELL</v>
      </c>
      <c r="F93" s="3" t="str">
        <f ca="1">IF('PR-tampon'!$E56="","",IF('PR-tampon'!$E56=0,"",IF(INDIRECT(NOM_FR&amp;ADDRESS('PR-tampon'!$E56,COLUMN(REFERENCEMENT_ISOLANT[[#Headers],[FABRICANT / TITULAIRE / DISTRIBUTEUR]])))=0,"",INDIRECT(NOM_FR&amp;ADDRESS('PR-tampon'!$E56,COLUMN(REFERENCEMENT_ISOLANT[[#Headers],[FABRICANT / TITULAIRE / DISTRIBUTEUR]]))))))</f>
        <v>SOPREMA SAS 
(FR)</v>
      </c>
      <c r="G93" s="3" t="str">
        <f ca="1">IF('PR-tampon'!$E56="","",IF('PR-tampon'!$E56=0,"",IF(INDIRECT(NOM_FR&amp;ADDRESS('PR-tampon'!$E56,COLUMN(REFERENCEMENT_ISOLANT[[#Headers],[TYPE DE DOCUMENT DE REFERENCE]])))=0,"",INDIRECT(NOM_FR&amp;ADDRESS('PR-tampon'!$E56,COLUMN(REFERENCEMENT_ISOLANT[[#Headers],[TYPE DE DOCUMENT DE REFERENCE]]))))))</f>
        <v>Avis technique</v>
      </c>
      <c r="H93" s="3" t="str">
        <f ca="1">IF('PR-tampon'!$E56="","",IF('PR-tampon'!$E56=0,"",IF(INDIRECT(NOM_FR&amp;ADDRESS('PR-tampon'!$E56,COLUMN(REFERENCEMENT_ISOLANT[[#Headers],[REF]])))=0,"",INDIRECT(NOM_FR&amp;ADDRESS('PR-tampon'!$E56,COLUMN(REFERENCEMENT_ISOLANT[[#Headers],[REF]]))))))</f>
        <v>20/17-401_V4-E2</v>
      </c>
      <c r="I93" s="80">
        <f ca="1">IF('PR-tampon'!$E56="","",IF('PR-tampon'!$E56=0,"",IF(INDIRECT(NOM_FR&amp;ADDRESS('PR-tampon'!$E56,COLUMN(REFERENCEMENT_ISOLANT[[#Headers],[AVIS LIMITE AU / VALIDITE]])))=0,"",INDIRECT(NOM_FR&amp;ADDRESS('PR-tampon'!$E56,COLUMN(REFERENCEMENT_ISOLANT[[#Headers],[AVIS LIMITE AU / VALIDITE]]))))))</f>
        <v>46568</v>
      </c>
      <c r="J93" s="3" t="str">
        <f ca="1">IF('PR-tampon'!$E56="","",IF('PR-tampon'!$E56=0,"",IF(INDIRECT(NOM_FR&amp;ADDRESS('PR-tampon'!$E56,COLUMN(REFERENCEMENT_ISOLANT[[#Headers],[TC/TNC
dans le domaine d''emploi visé]])))=0,"",INDIRECT(NOM_FR&amp;ADDRESS('PR-tampon'!$E56,COLUMN(REFERENCEMENT_ISOLANT[[#Headers],[TC/TNC
dans le domaine d''emploi visé]]))))))</f>
        <v>TC</v>
      </c>
      <c r="K93" s="110" t="str">
        <f ca="1">IF('PR-tampon'!$E56="","",IF('PR-tampon'!$E56=0,"",IF(INDIRECT(NOM_FR&amp;ADDRESS('PR-tampon'!$E56,COLUMN(REFERENCEMENT_ISOLANT[[#Headers],[SYNTHESE DES APPLICATIONS VISEES]])))=0,"",INDIRECT(NOM_FR&amp;ADDRESS('PR-tampon'!$E56,COLUMN(REFERENCEMENT_ISOLANT[[#Headers],[SYNTHESE DES APPLICATIONS VISEES]]))))))</f>
        <v xml:space="preserve"> - MUR EXTERIEUR : ISOLATION ENTRE MONTANTS DE MUR CONFORME AU NF DTU 31.2 AVEC PAREMENT EXTERIEUR VENTILE</v>
      </c>
      <c r="L93" s="82" t="str">
        <f ca="1">IF('PR-tampon'!$E56="","",IF('PR-tampon'!$E56=0,"",IF(INDIRECT(NOM_FR&amp;ADDRESS('PR-tampon'!$E56,COLUMN(REFERENCEMENT_ISOLANT[[#Headers],[CONCATENATION DES OBSERVATIONS]])))=0,"",INDIRECT(NOM_FR&amp;ADDRESS('PR-tampon'!$E56,COLUMN(REFERENCEMENT_ISOLANT[[#Headers],[CONCATENATION DES OBSERVATIONS]]))))))</f>
        <v xml:space="preserve"> - Extension de l’Avis Technique 20/17-401_V4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93" s="3" t="str">
        <f ca="1">IF('PR-tampon'!$E56="","",IF('PR-tampon'!$E56=0,"",IF(INDIRECT(NOM_FR&amp;ADDRESS('PR-tampon'!$E56,COLUMN(REFERENCEMENT_ISOLANT[[#Headers],[Hygrométrie des locaux]])))=0,"",INDIRECT(NOM_FR&amp;ADDRESS('PR-tampon'!$E56,COLUMN(REFERENCEMENT_ISOLANT[[#Headers],[Hygrométrie des locaux]]))))))</f>
        <v>MOYENNE</v>
      </c>
      <c r="N93" s="3" t="str">
        <f ca="1">IF('PR-tampon'!$E56="","",IF('PR-tampon'!$E56=0,"",IF(INDIRECT(NOM_FR&amp;ADDRESS('PR-tampon'!$E56,COLUMN(REFERENCEMENT_ISOLANT[[#Headers],[classement locaux au sens 20.1 P3]])))=0,"",INDIRECT(NOM_FR&amp;ADDRESS('PR-tampon'!$E56,COLUMN(REFERENCEMENT_ISOLANT[[#Headers],[classement locaux au sens 20.1 P3]]))))))</f>
        <v>EB+ Locaux Privatifs</v>
      </c>
      <c r="O93" s="3" t="str">
        <f ca="1">IF('PR-tampon'!$E56="","",IF('PR-tampon'!$E56=0,"",IF(INDIRECT(NOM_FR&amp;ADDRESS('PR-tampon'!$E56,COLUMN(REFERENCEMENT_ISOLANT[[#Headers],[Climat max]])))=0,"",INDIRECT(NOM_FR&amp;ADDRESS('PR-tampon'!$E56,COLUMN(REFERENCEMENT_ISOLANT[[#Headers],[Climat max]]))))))</f>
        <v>MONTAGNE
(Altitude ≥ 900m &amp; En zone très froide)</v>
      </c>
      <c r="P93" s="3" t="str">
        <f ca="1">IF('PR-tampon'!$E56="","",IF('PR-tampon'!$E56=0,"",IF(INDIRECT(NOM_FR&amp;ADDRESS('PR-tampon'!$E56,COLUMN(REFERENCEMENT_ISOLANT[[#Headers],[Locaux climatisés ou raffraichis]])))=0,"",INDIRECT(NOM_FR&amp;ADDRESS('PR-tampon'!$E56,COLUMN(REFERENCEMENT_ISOLANT[[#Headers],[Locaux climatisés ou raffraichis]]))))))</f>
        <v>RAFRAICHIS</v>
      </c>
    </row>
    <row r="94" spans="1:16" ht="130.19999999999999" customHeight="1" x14ac:dyDescent="0.3">
      <c r="A94" s="3" t="s">
        <v>191</v>
      </c>
      <c r="B94" s="86">
        <f ca="1">IF('PR-tampon'!$E57="","",IF('PR-tampon'!$E57=0,"",IF(INDIRECT(NOM_FR&amp;ADDRESS('PR-tampon'!$E57,COLUMN(REFERENCEMENT_ISOLANT[[#Headers],[DATE REFERENCEMENT]])))=0,"",INDIRECT(NOM_FR&amp;ADDRESS('PR-tampon'!$E57,COLUMN(REFERENCEMENT_ISOLANT[[#Headers],[DATE REFERENCEMENT]]))))))</f>
        <v>45085</v>
      </c>
      <c r="C94" s="86" t="str">
        <f ca="1">IF('PR-tampon'!$E57="","",IF('PR-tampon'!$E57=0,"",IF(INDIRECT(NOM_FR&amp;ADDRESS('PR-tampon'!$E57,COLUMN(REFERENCEMENT_ISOLANT[[#Headers],[TYPE DE PROCEDE]])))=0,"",INDIRECT(NOM_FR&amp;ADDRESS('PR-tampon'!$E57,COLUMN(REFERENCEMENT_ISOLANT[[#Headers],[TYPE DE PROCEDE]]))))))</f>
        <v>Vrac</v>
      </c>
      <c r="D94" s="86" t="str">
        <f ca="1">IF('PR-tampon'!$E57="","",IF('PR-tampon'!$E57=0,"",IF(INDIRECT(NOM_FR&amp;ADDRESS('PR-tampon'!$E57,COLUMN(REFERENCEMENT_ISOLANT[[#Headers],[MATIERE]])))=0,"",INDIRECT(NOM_FR&amp;ADDRESS('PR-tampon'!$E57,COLUMN(REFERENCEMENT_ISOLANT[[#Headers],[MATIERE]]))))))</f>
        <v>fibres de cellulose</v>
      </c>
      <c r="E94" s="3" t="str">
        <f ca="1">IF('PR-tampon'!$E57="","",IF('PR-tampon'!$E57=0,"",IF(INDIRECT(NOM_FR&amp;ADDRESS('PR-tampon'!$E57,COLUMN(REFERENCEMENT_ISOLANT[[#Headers],[NOM COMMERCIAL DU PROCEDE]])))=0,"",INDIRECT(NOM_FR&amp;ADDRESS('PR-tampon'!$E57,COLUMN(REFERENCEMENT_ISOLANT[[#Headers],[NOM COMMERCIAL DU PROCEDE]]))))))</f>
        <v>UniverCell® +</v>
      </c>
      <c r="F94" s="3" t="str">
        <f ca="1">IF('PR-tampon'!$E57="","",IF('PR-tampon'!$E57=0,"",IF(INDIRECT(NOM_FR&amp;ADDRESS('PR-tampon'!$E57,COLUMN(REFERENCEMENT_ISOLANT[[#Headers],[FABRICANT / TITULAIRE / DISTRIBUTEUR]])))=0,"",INDIRECT(NOM_FR&amp;ADDRESS('PR-tampon'!$E57,COLUMN(REFERENCEMENT_ISOLANT[[#Headers],[FABRICANT / TITULAIRE / DISTRIBUTEUR]]))))))</f>
        <v>SOPREMA SAS 
(FR)</v>
      </c>
      <c r="G94" s="3" t="str">
        <f ca="1">IF('PR-tampon'!$E57="","",IF('PR-tampon'!$E57=0,"",IF(INDIRECT(NOM_FR&amp;ADDRESS('PR-tampon'!$E57,COLUMN(REFERENCEMENT_ISOLANT[[#Headers],[TYPE DE DOCUMENT DE REFERENCE]])))=0,"",INDIRECT(NOM_FR&amp;ADDRESS('PR-tampon'!$E57,COLUMN(REFERENCEMENT_ISOLANT[[#Headers],[TYPE DE DOCUMENT DE REFERENCE]]))))))</f>
        <v>Avis technique</v>
      </c>
      <c r="H94" s="3" t="str">
        <f ca="1">IF('PR-tampon'!$E57="","",IF('PR-tampon'!$E57=0,"",IF(INDIRECT(NOM_FR&amp;ADDRESS('PR-tampon'!$E57,COLUMN(REFERENCEMENT_ISOLANT[[#Headers],[REF]])))=0,"",INDIRECT(NOM_FR&amp;ADDRESS('PR-tampon'!$E57,COLUMN(REFERENCEMENT_ISOLANT[[#Headers],[REF]]))))))</f>
        <v>20/17-401_V4</v>
      </c>
      <c r="I94" s="80">
        <f ca="1">IF('PR-tampon'!$E57="","",IF('PR-tampon'!$E57=0,"",IF(INDIRECT(NOM_FR&amp;ADDRESS('PR-tampon'!$E57,COLUMN(REFERENCEMENT_ISOLANT[[#Headers],[AVIS LIMITE AU / VALIDITE]])))=0,"",INDIRECT(NOM_FR&amp;ADDRESS('PR-tampon'!$E57,COLUMN(REFERENCEMENT_ISOLANT[[#Headers],[AVIS LIMITE AU / VALIDITE]]))))))</f>
        <v>46568</v>
      </c>
      <c r="J94" s="3" t="str">
        <f ca="1">IF('PR-tampon'!$E57="","",IF('PR-tampon'!$E57=0,"",IF(INDIRECT(NOM_FR&amp;ADDRESS('PR-tampon'!$E57,COLUMN(REFERENCEMENT_ISOLANT[[#Headers],[TC/TNC
dans le domaine d''emploi visé]])))=0,"",INDIRECT(NOM_FR&amp;ADDRESS('PR-tampon'!$E57,COLUMN(REFERENCEMENT_ISOLANT[[#Headers],[TC/TNC
dans le domaine d''emploi visé]]))))))</f>
        <v>TC</v>
      </c>
      <c r="K94" s="110" t="str">
        <f ca="1">IF('PR-tampon'!$E57="","",IF('PR-tampon'!$E57=0,"",IF(INDIRECT(NOM_FR&amp;ADDRESS('PR-tampon'!$E57,COLUMN(REFERENCEMENT_ISOLANT[[#Headers],[SYNTHESE DES APPLICATIONS VISEES]])))=0,"",INDIRECT(NOM_FR&amp;ADDRESS('PR-tampon'!$E57,COLUMN(REFERENCEMENT_ISOLANT[[#Headers],[SYNTHESE DES APPLICATIONS VISEES]]))))))</f>
        <v xml:space="preserve"> - MUR EXTERIEUR : ISOLATION ENTRE MONTANTS DE MUR CONFORME AU NF DTU 31.2 AVEC PAREMENT EXTERIEUR VENTILE</v>
      </c>
      <c r="L94" s="82" t="str">
        <f ca="1">IF('PR-tampon'!$E57="","",IF('PR-tampon'!$E57=0,"",IF(INDIRECT(NOM_FR&amp;ADDRESS('PR-tampon'!$E57,COLUMN(REFERENCEMENT_ISOLANT[[#Headers],[CONCATENATION DES OBSERVATIONS]])))=0,"",INDIRECT(NOM_FR&amp;ADDRESS('PR-tampon'!$E57,COLUMN(REFERENCEMENT_ISOLANT[[#Headers],[CONCATENATION DES OBSERVATIONS]]))))))</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94" s="3" t="str">
        <f ca="1">IF('PR-tampon'!$E57="","",IF('PR-tampon'!$E57=0,"",IF(INDIRECT(NOM_FR&amp;ADDRESS('PR-tampon'!$E57,COLUMN(REFERENCEMENT_ISOLANT[[#Headers],[Hygrométrie des locaux]])))=0,"",INDIRECT(NOM_FR&amp;ADDRESS('PR-tampon'!$E57,COLUMN(REFERENCEMENT_ISOLANT[[#Headers],[Hygrométrie des locaux]]))))))</f>
        <v>MOYENNE</v>
      </c>
      <c r="N94" s="3" t="str">
        <f ca="1">IF('PR-tampon'!$E57="","",IF('PR-tampon'!$E57=0,"",IF(INDIRECT(NOM_FR&amp;ADDRESS('PR-tampon'!$E57,COLUMN(REFERENCEMENT_ISOLANT[[#Headers],[classement locaux au sens 20.1 P3]])))=0,"",INDIRECT(NOM_FR&amp;ADDRESS('PR-tampon'!$E57,COLUMN(REFERENCEMENT_ISOLANT[[#Headers],[classement locaux au sens 20.1 P3]]))))))</f>
        <v>EB+ Locaux Privatifs</v>
      </c>
      <c r="O94" s="3" t="str">
        <f ca="1">IF('PR-tampon'!$E57="","",IF('PR-tampon'!$E57=0,"",IF(INDIRECT(NOM_FR&amp;ADDRESS('PR-tampon'!$E57,COLUMN(REFERENCEMENT_ISOLANT[[#Headers],[Climat max]])))=0,"",INDIRECT(NOM_FR&amp;ADDRESS('PR-tampon'!$E57,COLUMN(REFERENCEMENT_ISOLANT[[#Headers],[Climat max]]))))))</f>
        <v>MONTAGNE
(Altitude ≥ 900m &amp; En zone très froide)</v>
      </c>
      <c r="P94" s="3" t="str">
        <f ca="1">IF('PR-tampon'!$E57="","",IF('PR-tampon'!$E57=0,"",IF(INDIRECT(NOM_FR&amp;ADDRESS('PR-tampon'!$E57,COLUMN(REFERENCEMENT_ISOLANT[[#Headers],[Locaux climatisés ou raffraichis]])))=0,"",INDIRECT(NOM_FR&amp;ADDRESS('PR-tampon'!$E57,COLUMN(REFERENCEMENT_ISOLANT[[#Headers],[Locaux climatisés ou raffraichis]]))))))</f>
        <v>RAFRAICHIS</v>
      </c>
    </row>
    <row r="95" spans="1:16" ht="130.19999999999999" customHeight="1" x14ac:dyDescent="0.3">
      <c r="A95" s="3" t="s">
        <v>191</v>
      </c>
      <c r="B95" s="86">
        <f ca="1">IF('PR-tampon'!$E58="","",IF('PR-tampon'!$E58=0,"",IF(INDIRECT(NOM_FR&amp;ADDRESS('PR-tampon'!$E58,COLUMN(REFERENCEMENT_ISOLANT[[#Headers],[DATE REFERENCEMENT]])))=0,"",INDIRECT(NOM_FR&amp;ADDRESS('PR-tampon'!$E58,COLUMN(REFERENCEMENT_ISOLANT[[#Headers],[DATE REFERENCEMENT]]))))))</f>
        <v>45085</v>
      </c>
      <c r="C95" s="86" t="str">
        <f ca="1">IF('PR-tampon'!$E58="","",IF('PR-tampon'!$E58=0,"",IF(INDIRECT(NOM_FR&amp;ADDRESS('PR-tampon'!$E58,COLUMN(REFERENCEMENT_ISOLANT[[#Headers],[TYPE DE PROCEDE]])))=0,"",INDIRECT(NOM_FR&amp;ADDRESS('PR-tampon'!$E58,COLUMN(REFERENCEMENT_ISOLANT[[#Headers],[TYPE DE PROCEDE]]))))))</f>
        <v>Vrac</v>
      </c>
      <c r="D95" s="86" t="str">
        <f ca="1">IF('PR-tampon'!$E58="","",IF('PR-tampon'!$E58=0,"",IF(INDIRECT(NOM_FR&amp;ADDRESS('PR-tampon'!$E58,COLUMN(REFERENCEMENT_ISOLANT[[#Headers],[MATIERE]])))=0,"",INDIRECT(NOM_FR&amp;ADDRESS('PR-tampon'!$E58,COLUMN(REFERENCEMENT_ISOLANT[[#Headers],[MATIERE]]))))))</f>
        <v>fibres de cellulose de papier journal recyclé</v>
      </c>
      <c r="E95" s="3" t="str">
        <f ca="1">IF('PR-tampon'!$E58="","",IF('PR-tampon'!$E58=0,"",IF(INDIRECT(NOM_FR&amp;ADDRESS('PR-tampon'!$E58,COLUMN(REFERENCEMENT_ISOLANT[[#Headers],[NOM COMMERCIAL DU PROCEDE]])))=0,"",INDIRECT(NOM_FR&amp;ADDRESS('PR-tampon'!$E58,COLUMN(REFERENCEMENT_ISOLANT[[#Headers],[NOM COMMERCIAL DU PROCEDE]]))))))</f>
        <v xml:space="preserve">Thermofloc F </v>
      </c>
      <c r="F95" s="3" t="str">
        <f ca="1">IF('PR-tampon'!$E58="","",IF('PR-tampon'!$E58=0,"",IF(INDIRECT(NOM_FR&amp;ADDRESS('PR-tampon'!$E58,COLUMN(REFERENCEMENT_ISOLANT[[#Headers],[FABRICANT / TITULAIRE / DISTRIBUTEUR]])))=0,"",INDIRECT(NOM_FR&amp;ADDRESS('PR-tampon'!$E58,COLUMN(REFERENCEMENT_ISOLANT[[#Headers],[FABRICANT / TITULAIRE / DISTRIBUTEUR]]))))))</f>
        <v>Peter Seppele Gesellschaft m.b.H.
(AT)</v>
      </c>
      <c r="G95" s="3" t="str">
        <f ca="1">IF('PR-tampon'!$E58="","",IF('PR-tampon'!$E58=0,"",IF(INDIRECT(NOM_FR&amp;ADDRESS('PR-tampon'!$E58,COLUMN(REFERENCEMENT_ISOLANT[[#Headers],[TYPE DE DOCUMENT DE REFERENCE]])))=0,"",INDIRECT(NOM_FR&amp;ADDRESS('PR-tampon'!$E58,COLUMN(REFERENCEMENT_ISOLANT[[#Headers],[TYPE DE DOCUMENT DE REFERENCE]]))))))</f>
        <v>Document d'Application Technique (DTA)</v>
      </c>
      <c r="H95" s="3" t="str">
        <f ca="1">IF('PR-tampon'!$E58="","",IF('PR-tampon'!$E58=0,"",IF(INDIRECT(NOM_FR&amp;ADDRESS('PR-tampon'!$E58,COLUMN(REFERENCEMENT_ISOLANT[[#Headers],[REF]])))=0,"",INDIRECT(NOM_FR&amp;ADDRESS('PR-tampon'!$E58,COLUMN(REFERENCEMENT_ISOLANT[[#Headers],[REF]]))))))</f>
        <v>20/20-457_V2</v>
      </c>
      <c r="I95" s="80">
        <f ca="1">IF('PR-tampon'!$E58="","",IF('PR-tampon'!$E58=0,"",IF(INDIRECT(NOM_FR&amp;ADDRESS('PR-tampon'!$E58,COLUMN(REFERENCEMENT_ISOLANT[[#Headers],[AVIS LIMITE AU / VALIDITE]])))=0,"",INDIRECT(NOM_FR&amp;ADDRESS('PR-tampon'!$E58,COLUMN(REFERENCEMENT_ISOLANT[[#Headers],[AVIS LIMITE AU / VALIDITE]]))))))</f>
        <v>45535</v>
      </c>
      <c r="J95" s="3" t="str">
        <f ca="1">IF('PR-tampon'!$E58="","",IF('PR-tampon'!$E58=0,"",IF(INDIRECT(NOM_FR&amp;ADDRESS('PR-tampon'!$E58,COLUMN(REFERENCEMENT_ISOLANT[[#Headers],[TC/TNC
dans le domaine d''emploi visé]])))=0,"",INDIRECT(NOM_FR&amp;ADDRESS('PR-tampon'!$E58,COLUMN(REFERENCEMENT_ISOLANT[[#Headers],[TC/TNC
dans le domaine d''emploi visé]]))))))</f>
        <v>TNC
(N'est pas sur liste verte de la C2p à date du référencement)</v>
      </c>
      <c r="K95" s="110" t="str">
        <f ca="1">IF('PR-tampon'!$E58="","",IF('PR-tampon'!$E58=0,"",IF(INDIRECT(NOM_FR&amp;ADDRESS('PR-tampon'!$E58,COLUMN(REFERENCEMENT_ISOLANT[[#Headers],[SYNTHESE DES APPLICATIONS VISEES]])))=0,"",INDIRECT(NOM_FR&amp;ADDRESS('PR-tampon'!$E58,COLUMN(REFERENCEMENT_ISOLANT[[#Headers],[SYNTHESE DES APPLICATIONS VISEES]]))))))</f>
        <v xml:space="preserve"> - TOITURE VENTILEE : ISOLATION DE TOITURE EN RAMPANT (CHARPENTES DU DTU 31.1 ou DTU 31.2 ou DTU 31.3)</v>
      </c>
      <c r="L95" s="82" t="str">
        <f ca="1">IF('PR-tampon'!$E58="","",IF('PR-tampon'!$E58=0,"",IF(INDIRECT(NOM_FR&amp;ADDRESS('PR-tampon'!$E58,COLUMN(REFERENCEMENT_ISOLANT[[#Headers],[CONCATENATION DES OBSERVATIONS]])))=0,"",INDIRECT(NOM_FR&amp;ADDRESS('PR-tampon'!$E58,COLUMN(REFERENCEMENT_ISOLANT[[#Headers],[CONCATENATION DES OBSERVATIONS]]))))))</f>
        <v xml:space="preserve"> - Les bâtiments à ossature porteuse métallique ne sont pas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95" s="3" t="str">
        <f ca="1">IF('PR-tampon'!$E58="","",IF('PR-tampon'!$E58=0,"",IF(INDIRECT(NOM_FR&amp;ADDRESS('PR-tampon'!$E58,COLUMN(REFERENCEMENT_ISOLANT[[#Headers],[Hygrométrie des locaux]])))=0,"",INDIRECT(NOM_FR&amp;ADDRESS('PR-tampon'!$E58,COLUMN(REFERENCEMENT_ISOLANT[[#Headers],[Hygrométrie des locaux]]))))))</f>
        <v>MOYENNE</v>
      </c>
      <c r="N95" s="3" t="str">
        <f ca="1">IF('PR-tampon'!$E58="","",IF('PR-tampon'!$E58=0,"",IF(INDIRECT(NOM_FR&amp;ADDRESS('PR-tampon'!$E58,COLUMN(REFERENCEMENT_ISOLANT[[#Headers],[classement locaux au sens 20.1 P3]])))=0,"",INDIRECT(NOM_FR&amp;ADDRESS('PR-tampon'!$E58,COLUMN(REFERENCEMENT_ISOLANT[[#Headers],[classement locaux au sens 20.1 P3]]))))))</f>
        <v>EB+ Locaux Privatifs</v>
      </c>
      <c r="O95" s="3" t="str">
        <f ca="1">IF('PR-tampon'!$E58="","",IF('PR-tampon'!$E58=0,"",IF(INDIRECT(NOM_FR&amp;ADDRESS('PR-tampon'!$E58,COLUMN(REFERENCEMENT_ISOLANT[[#Headers],[Climat max]])))=0,"",INDIRECT(NOM_FR&amp;ADDRESS('PR-tampon'!$E58,COLUMN(REFERENCEMENT_ISOLANT[[#Headers],[Climat max]]))))))</f>
        <v>MONTAGNE
(Altitude ≥ 900m &amp; En zone très froide)</v>
      </c>
      <c r="P95" s="3" t="str">
        <f ca="1">IF('PR-tampon'!$E58="","",IF('PR-tampon'!$E58=0,"",IF(INDIRECT(NOM_FR&amp;ADDRESS('PR-tampon'!$E58,COLUMN(REFERENCEMENT_ISOLANT[[#Headers],[Locaux climatisés ou raffraichis]])))=0,"",INDIRECT(NOM_FR&amp;ADDRESS('PR-tampon'!$E58,COLUMN(REFERENCEMENT_ISOLANT[[#Headers],[Locaux climatisés ou raffraichis]]))))))</f>
        <v>RAFRAICHIS</v>
      </c>
    </row>
    <row r="96" spans="1:16" ht="130.19999999999999" customHeight="1" x14ac:dyDescent="0.3">
      <c r="A96" s="3" t="s">
        <v>191</v>
      </c>
      <c r="B96" s="86">
        <f ca="1">IF('PR-tampon'!$E59="","",IF('PR-tampon'!$E59=0,"",IF(INDIRECT(NOM_FR&amp;ADDRESS('PR-tampon'!$E59,COLUMN(REFERENCEMENT_ISOLANT[[#Headers],[DATE REFERENCEMENT]])))=0,"",INDIRECT(NOM_FR&amp;ADDRESS('PR-tampon'!$E59,COLUMN(REFERENCEMENT_ISOLANT[[#Headers],[DATE REFERENCEMENT]]))))))</f>
        <v>45085</v>
      </c>
      <c r="C96" s="86" t="str">
        <f ca="1">IF('PR-tampon'!$E59="","",IF('PR-tampon'!$E59=0,"",IF(INDIRECT(NOM_FR&amp;ADDRESS('PR-tampon'!$E59,COLUMN(REFERENCEMENT_ISOLANT[[#Headers],[TYPE DE PROCEDE]])))=0,"",INDIRECT(NOM_FR&amp;ADDRESS('PR-tampon'!$E59,COLUMN(REFERENCEMENT_ISOLANT[[#Headers],[TYPE DE PROCEDE]]))))))</f>
        <v>Vrac</v>
      </c>
      <c r="D96" s="86" t="str">
        <f ca="1">IF('PR-tampon'!$E59="","",IF('PR-tampon'!$E59=0,"",IF(INDIRECT(NOM_FR&amp;ADDRESS('PR-tampon'!$E59,COLUMN(REFERENCEMENT_ISOLANT[[#Headers],[MATIERE]])))=0,"",INDIRECT(NOM_FR&amp;ADDRESS('PR-tampon'!$E59,COLUMN(REFERENCEMENT_ISOLANT[[#Headers],[MATIERE]]))))))</f>
        <v>ouate de cellulose</v>
      </c>
      <c r="E96" s="3" t="str">
        <f ca="1">IF('PR-tampon'!$E59="","",IF('PR-tampon'!$E59=0,"",IF(INDIRECT(NOM_FR&amp;ADDRESS('PR-tampon'!$E59,COLUMN(REFERENCEMENT_ISOLANT[[#Headers],[NOM COMMERCIAL DU PROCEDE]])))=0,"",INDIRECT(NOM_FR&amp;ADDRESS('PR-tampon'!$E59,COLUMN(REFERENCEMENT_ISOLANT[[#Headers],[NOM COMMERCIAL DU PROCEDE]]))))))</f>
        <v>Façade à ossature bois
non porteuse perspirante</v>
      </c>
      <c r="F96" s="3" t="str">
        <f ca="1">IF('PR-tampon'!$E59="","",IF('PR-tampon'!$E59=0,"",IF(INDIRECT(NOM_FR&amp;ADDRESS('PR-tampon'!$E59,COLUMN(REFERENCEMENT_ISOLANT[[#Headers],[FABRICANT / TITULAIRE / DISTRIBUTEUR]])))=0,"",INDIRECT(NOM_FR&amp;ADDRESS('PR-tampon'!$E59,COLUMN(REFERENCEMENT_ISOLANT[[#Headers],[FABRICANT / TITULAIRE / DISTRIBUTEUR]]))))))</f>
        <v>Selon l'isolant en ouate de cellulose ou fibre de cellulose</v>
      </c>
      <c r="G96" s="3" t="str">
        <f ca="1">IF('PR-tampon'!$E59="","",IF('PR-tampon'!$E59=0,"",IF(INDIRECT(NOM_FR&amp;ADDRESS('PR-tampon'!$E59,COLUMN(REFERENCEMENT_ISOLANT[[#Headers],[TYPE DE DOCUMENT DE REFERENCE]])))=0,"",INDIRECT(NOM_FR&amp;ADDRESS('PR-tampon'!$E59,COLUMN(REFERENCEMENT_ISOLANT[[#Headers],[TYPE DE DOCUMENT DE REFERENCE]]))))))</f>
        <v>Appréciation Technique d'Expérimentation (ATEx cas a)</v>
      </c>
      <c r="H96" s="3" t="str">
        <f ca="1">IF('PR-tampon'!$E59="","",IF('PR-tampon'!$E59=0,"",IF(INDIRECT(NOM_FR&amp;ADDRESS('PR-tampon'!$E59,COLUMN(REFERENCEMENT_ISOLANT[[#Headers],[REF]])))=0,"",INDIRECT(NOM_FR&amp;ADDRESS('PR-tampon'!$E59,COLUMN(REFERENCEMENT_ISOLANT[[#Headers],[REF]]))))))</f>
        <v>2944_v1</v>
      </c>
      <c r="I96" s="80">
        <f ca="1">IF('PR-tampon'!$E59="","",IF('PR-tampon'!$E59=0,"",IF(INDIRECT(NOM_FR&amp;ADDRESS('PR-tampon'!$E59,COLUMN(REFERENCEMENT_ISOLANT[[#Headers],[AVIS LIMITE AU / VALIDITE]])))=0,"",INDIRECT(NOM_FR&amp;ADDRESS('PR-tampon'!$E59,COLUMN(REFERENCEMENT_ISOLANT[[#Headers],[AVIS LIMITE AU / VALIDITE]]))))))</f>
        <v>45747</v>
      </c>
      <c r="J96" s="3" t="str">
        <f ca="1">IF('PR-tampon'!$E59="","",IF('PR-tampon'!$E59=0,"",IF(INDIRECT(NOM_FR&amp;ADDRESS('PR-tampon'!$E59,COLUMN(REFERENCEMENT_ISOLANT[[#Headers],[TC/TNC
dans le domaine d''emploi visé]])))=0,"",INDIRECT(NOM_FR&amp;ADDRESS('PR-tampon'!$E59,COLUMN(REFERENCEMENT_ISOLANT[[#Headers],[TC/TNC
dans le domaine d''emploi visé]]))))))</f>
        <v>TC</v>
      </c>
      <c r="K96" s="110" t="str">
        <f ca="1">IF('PR-tampon'!$E59="","",IF('PR-tampon'!$E59=0,"",IF(INDIRECT(NOM_FR&amp;ADDRESS('PR-tampon'!$E59,COLUMN(REFERENCEMENT_ISOLANT[[#Headers],[SYNTHESE DES APPLICATIONS VISEES]])))=0,"",INDIRECT(NOM_FR&amp;ADDRESS('PR-tampon'!$E59,COLUMN(REFERENCEMENT_ISOLANT[[#Headers],[SYNTHESE DES APPLICATIONS VISEES]]))))))</f>
        <v xml:space="preserve"> - FACADE :  ISOLATION ENTRE MONTANTS DE FACADE CONFORME AU NF DTU 31.4 AVEC PAREMENT EXTERIEUR VENTILE</v>
      </c>
      <c r="L96" s="82" t="str">
        <f ca="1">IF('PR-tampon'!$E59="","",IF('PR-tampon'!$E59=0,"",IF(INDIRECT(NOM_FR&amp;ADDRESS('PR-tampon'!$E59,COLUMN(REFERENCEMENT_ISOLANT[[#Headers],[CONCATENATION DES OBSERVATIONS]])))=0,"",INDIRECT(NOM_FR&amp;ADDRESS('PR-tampon'!$E59,COLUMN(REFERENCEMENT_ISOLANT[[#Headers],[CONCATENATION DES OBSERVATIONS]]))))))</f>
        <v xml:space="preserve">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96" s="3" t="str">
        <f ca="1">IF('PR-tampon'!$E59="","",IF('PR-tampon'!$E59=0,"",IF(INDIRECT(NOM_FR&amp;ADDRESS('PR-tampon'!$E59,COLUMN(REFERENCEMENT_ISOLANT[[#Headers],[Hygrométrie des locaux]])))=0,"",INDIRECT(NOM_FR&amp;ADDRESS('PR-tampon'!$E59,COLUMN(REFERENCEMENT_ISOLANT[[#Headers],[Hygrométrie des locaux]]))))))</f>
        <v>MOYENNE</v>
      </c>
      <c r="N96" s="3" t="str">
        <f ca="1">IF('PR-tampon'!$E59="","",IF('PR-tampon'!$E59=0,"",IF(INDIRECT(NOM_FR&amp;ADDRESS('PR-tampon'!$E59,COLUMN(REFERENCEMENT_ISOLANT[[#Headers],[classement locaux au sens 20.1 P3]])))=0,"",INDIRECT(NOM_FR&amp;ADDRESS('PR-tampon'!$E59,COLUMN(REFERENCEMENT_ISOLANT[[#Headers],[classement locaux au sens 20.1 P3]]))))))</f>
        <v>EB+ Locaux Privatifs</v>
      </c>
      <c r="O96" s="3" t="str">
        <f ca="1">IF('PR-tampon'!$E59="","",IF('PR-tampon'!$E59=0,"",IF(INDIRECT(NOM_FR&amp;ADDRESS('PR-tampon'!$E59,COLUMN(REFERENCEMENT_ISOLANT[[#Headers],[Climat max]])))=0,"",INDIRECT(NOM_FR&amp;ADDRESS('PR-tampon'!$E59,COLUMN(REFERENCEMENT_ISOLANT[[#Headers],[Climat max]]))))))</f>
        <v>PLAINE (Altitude ≤ 900m)
Hors zone très froide</v>
      </c>
      <c r="P96" s="3" t="str">
        <f ca="1">IF('PR-tampon'!$E59="","",IF('PR-tampon'!$E59=0,"",IF(INDIRECT(NOM_FR&amp;ADDRESS('PR-tampon'!$E59,COLUMN(REFERENCEMENT_ISOLANT[[#Headers],[Locaux climatisés ou raffraichis]])))=0,"",INDIRECT(NOM_FR&amp;ADDRESS('PR-tampon'!$E59,COLUMN(REFERENCEMENT_ISOLANT[[#Headers],[Locaux climatisés ou raffraichis]]))))))</f>
        <v>RAFRAICHIS</v>
      </c>
    </row>
    <row r="97" spans="1:16" ht="130.19999999999999" customHeight="1" x14ac:dyDescent="0.3">
      <c r="A97" s="3" t="s">
        <v>191</v>
      </c>
      <c r="B97" s="86">
        <f ca="1">IF('PR-tampon'!$E60="","",IF('PR-tampon'!$E60=0,"",IF(INDIRECT(NOM_FR&amp;ADDRESS('PR-tampon'!$E60,COLUMN(REFERENCEMENT_ISOLANT[[#Headers],[DATE REFERENCEMENT]])))=0,"",INDIRECT(NOM_FR&amp;ADDRESS('PR-tampon'!$E60,COLUMN(REFERENCEMENT_ISOLANT[[#Headers],[DATE REFERENCEMENT]]))))))</f>
        <v>45085</v>
      </c>
      <c r="C97" s="86" t="str">
        <f ca="1">IF('PR-tampon'!$E60="","",IF('PR-tampon'!$E60=0,"",IF(INDIRECT(NOM_FR&amp;ADDRESS('PR-tampon'!$E60,COLUMN(REFERENCEMENT_ISOLANT[[#Headers],[TYPE DE PROCEDE]])))=0,"",INDIRECT(NOM_FR&amp;ADDRESS('PR-tampon'!$E60,COLUMN(REFERENCEMENT_ISOLANT[[#Headers],[TYPE DE PROCEDE]]))))))</f>
        <v>Vrac</v>
      </c>
      <c r="D97" s="86" t="str">
        <f ca="1">IF('PR-tampon'!$E60="","",IF('PR-tampon'!$E60=0,"",IF(INDIRECT(NOM_FR&amp;ADDRESS('PR-tampon'!$E60,COLUMN(REFERENCEMENT_ISOLANT[[#Headers],[MATIERE]])))=0,"",INDIRECT(NOM_FR&amp;ADDRESS('PR-tampon'!$E60,COLUMN(REFERENCEMENT_ISOLANT[[#Headers],[MATIERE]]))))))</f>
        <v>ouate de cellulose</v>
      </c>
      <c r="E97" s="3" t="str">
        <f ca="1">IF('PR-tampon'!$E60="","",IF('PR-tampon'!$E60=0,"",IF(INDIRECT(NOM_FR&amp;ADDRESS('PR-tampon'!$E60,COLUMN(REFERENCEMENT_ISOLANT[[#Headers],[NOM COMMERCIAL DU PROCEDE]])))=0,"",INDIRECT(NOM_FR&amp;ADDRESS('PR-tampon'!$E60,COLUMN(REFERENCEMENT_ISOLANT[[#Headers],[NOM COMMERCIAL DU PROCEDE]]))))))</f>
        <v>-</v>
      </c>
      <c r="F97" s="3" t="str">
        <f ca="1">IF('PR-tampon'!$E60="","",IF('PR-tampon'!$E60=0,"",IF(INDIRECT(NOM_FR&amp;ADDRESS('PR-tampon'!$E60,COLUMN(REFERENCEMENT_ISOLANT[[#Headers],[FABRICANT / TITULAIRE / DISTRIBUTEUR]])))=0,"",INDIRECT(NOM_FR&amp;ADDRESS('PR-tampon'!$E60,COLUMN(REFERENCEMENT_ISOLANT[[#Headers],[FABRICANT / TITULAIRE / DISTRIBUTEUR]]))))))</f>
        <v>-</v>
      </c>
      <c r="G97" s="3" t="str">
        <f ca="1">IF('PR-tampon'!$E60="","",IF('PR-tampon'!$E60=0,"",IF(INDIRECT(NOM_FR&amp;ADDRESS('PR-tampon'!$E60,COLUMN(REFERENCEMENT_ISOLANT[[#Headers],[TYPE DE DOCUMENT DE REFERENCE]])))=0,"",INDIRECT(NOM_FR&amp;ADDRESS('PR-tampon'!$E60,COLUMN(REFERENCEMENT_ISOLANT[[#Headers],[TYPE DE DOCUMENT DE REFERENCE]]))))))</f>
        <v>NF DTU</v>
      </c>
      <c r="H97" s="3" t="str">
        <f ca="1">IF('PR-tampon'!$E60="","",IF('PR-tampon'!$E60=0,"",IF(INDIRECT(NOM_FR&amp;ADDRESS('PR-tampon'!$E60,COLUMN(REFERENCEMENT_ISOLANT[[#Headers],[REF]])))=0,"",INDIRECT(NOM_FR&amp;ADDRESS('PR-tampon'!$E60,COLUMN(REFERENCEMENT_ISOLANT[[#Headers],[REF]]))))))</f>
        <v>45.11</v>
      </c>
      <c r="I97" s="80" t="str">
        <f ca="1">IF('PR-tampon'!$E60="","",IF('PR-tampon'!$E60=0,"",IF(INDIRECT(NOM_FR&amp;ADDRESS('PR-tampon'!$E60,COLUMN(REFERENCEMENT_ISOLANT[[#Headers],[AVIS LIMITE AU / VALIDITE]])))=0,"",INDIRECT(NOM_FR&amp;ADDRESS('PR-tampon'!$E60,COLUMN(REFERENCEMENT_ISOLANT[[#Headers],[AVIS LIMITE AU / VALIDITE]]))))))</f>
        <v>-</v>
      </c>
      <c r="J97" s="3" t="str">
        <f ca="1">IF('PR-tampon'!$E60="","",IF('PR-tampon'!$E60=0,"",IF(INDIRECT(NOM_FR&amp;ADDRESS('PR-tampon'!$E60,COLUMN(REFERENCEMENT_ISOLANT[[#Headers],[TC/TNC
dans le domaine d''emploi visé]])))=0,"",INDIRECT(NOM_FR&amp;ADDRESS('PR-tampon'!$E60,COLUMN(REFERENCEMENT_ISOLANT[[#Headers],[TC/TNC
dans le domaine d''emploi visé]]))))))</f>
        <v>TC</v>
      </c>
      <c r="K97" s="110" t="str">
        <f ca="1">IF('PR-tampon'!$E60="","",IF('PR-tampon'!$E60=0,"",IF(INDIRECT(NOM_FR&amp;ADDRESS('PR-tampon'!$E60,COLUMN(REFERENCEMENT_ISOLANT[[#Headers],[SYNTHESE DES APPLICATIONS VISEES]])))=0,"",INDIRECT(NOM_FR&amp;ADDRESS('PR-tampon'!$E60,COLUMN(REFERENCEMENT_ISOLANT[[#Headers],[SYNTHESE DES APPLICATIONS VISEES]]))))))</f>
        <v xml:space="preserve"> - COMBLES PERDUS : ISOLATION DE PLANCHER DE COMBLES PERDUS</v>
      </c>
      <c r="L97" s="82" t="str">
        <f ca="1">IF('PR-tampon'!$E60="","",IF('PR-tampon'!$E60=0,"",IF(INDIRECT(NOM_FR&amp;ADDRESS('PR-tampon'!$E60,COLUMN(REFERENCEMENT_ISOLANT[[#Headers],[CONCATENATION DES OBSERVATIONS]])))=0,"",INDIRECT(NOM_FR&amp;ADDRESS('PR-tampon'!$E60,COLUMN(REFERENCEMENT_ISOLANT[[#Headers],[CONCATENATION DES OBSERVATIONS]]))))))</f>
        <v/>
      </c>
      <c r="M97" s="3" t="str">
        <f ca="1">IF('PR-tampon'!$E60="","",IF('PR-tampon'!$E60=0,"",IF(INDIRECT(NOM_FR&amp;ADDRESS('PR-tampon'!$E60,COLUMN(REFERENCEMENT_ISOLANT[[#Headers],[Hygrométrie des locaux]])))=0,"",INDIRECT(NOM_FR&amp;ADDRESS('PR-tampon'!$E60,COLUMN(REFERENCEMENT_ISOLANT[[#Headers],[Hygrométrie des locaux]]))))))</f>
        <v>MOYENNE</v>
      </c>
      <c r="N97" s="3" t="str">
        <f ca="1">IF('PR-tampon'!$E60="","",IF('PR-tampon'!$E60=0,"",IF(INDIRECT(NOM_FR&amp;ADDRESS('PR-tampon'!$E60,COLUMN(REFERENCEMENT_ISOLANT[[#Headers],[classement locaux au sens 20.1 P3]])))=0,"",INDIRECT(NOM_FR&amp;ADDRESS('PR-tampon'!$E60,COLUMN(REFERENCEMENT_ISOLANT[[#Headers],[classement locaux au sens 20.1 P3]]))))))</f>
        <v>EB+ Locaux Privatifs</v>
      </c>
      <c r="O97" s="3" t="str">
        <f ca="1">IF('PR-tampon'!$E60="","",IF('PR-tampon'!$E60=0,"",IF(INDIRECT(NOM_FR&amp;ADDRESS('PR-tampon'!$E60,COLUMN(REFERENCEMENT_ISOLANT[[#Headers],[Climat max]])))=0,"",INDIRECT(NOM_FR&amp;ADDRESS('PR-tampon'!$E60,COLUMN(REFERENCEMENT_ISOLANT[[#Headers],[Climat max]]))))))</f>
        <v>MONTAGNE
(Altitude ≥ 900m &amp; En zone très froide)</v>
      </c>
      <c r="P97" s="3" t="str">
        <f ca="1">IF('PR-tampon'!$E60="","",IF('PR-tampon'!$E60=0,"",IF(INDIRECT(NOM_FR&amp;ADDRESS('PR-tampon'!$E60,COLUMN(REFERENCEMENT_ISOLANT[[#Headers],[Locaux climatisés ou raffraichis]])))=0,"",INDIRECT(NOM_FR&amp;ADDRESS('PR-tampon'!$E60,COLUMN(REFERENCEMENT_ISOLANT[[#Headers],[Locaux climatisés ou raffraichis]]))))))</f>
        <v>RAFRAICHIS</v>
      </c>
    </row>
    <row r="98" spans="1:16" ht="130.19999999999999" customHeight="1" x14ac:dyDescent="0.3">
      <c r="A98" s="3" t="s">
        <v>191</v>
      </c>
      <c r="B98" s="86">
        <f ca="1">IF('PR-tampon'!$E61="","",IF('PR-tampon'!$E61=0,"",IF(INDIRECT(NOM_FR&amp;ADDRESS('PR-tampon'!$E61,COLUMN(REFERENCEMENT_ISOLANT[[#Headers],[DATE REFERENCEMENT]])))=0,"",INDIRECT(NOM_FR&amp;ADDRESS('PR-tampon'!$E61,COLUMN(REFERENCEMENT_ISOLANT[[#Headers],[DATE REFERENCEMENT]]))))))</f>
        <v>45085</v>
      </c>
      <c r="C98" s="86" t="str">
        <f ca="1">IF('PR-tampon'!$E61="","",IF('PR-tampon'!$E61=0,"",IF(INDIRECT(NOM_FR&amp;ADDRESS('PR-tampon'!$E61,COLUMN(REFERENCEMENT_ISOLANT[[#Headers],[TYPE DE PROCEDE]])))=0,"",INDIRECT(NOM_FR&amp;ADDRESS('PR-tampon'!$E61,COLUMN(REFERENCEMENT_ISOLANT[[#Headers],[TYPE DE PROCEDE]]))))))</f>
        <v>Vrac</v>
      </c>
      <c r="D98" s="86" t="str">
        <f ca="1">IF('PR-tampon'!$E61="","",IF('PR-tampon'!$E61=0,"",IF(INDIRECT(NOM_FR&amp;ADDRESS('PR-tampon'!$E61,COLUMN(REFERENCEMENT_ISOLANT[[#Headers],[MATIERE]])))=0,"",INDIRECT(NOM_FR&amp;ADDRESS('PR-tampon'!$E61,COLUMN(REFERENCEMENT_ISOLANT[[#Headers],[MATIERE]]))))))</f>
        <v>fibres de textiles issus de recyclage</v>
      </c>
      <c r="E98" s="3" t="str">
        <f ca="1">IF('PR-tampon'!$E61="","",IF('PR-tampon'!$E61=0,"",IF(INDIRECT(NOM_FR&amp;ADDRESS('PR-tampon'!$E61,COLUMN(REFERENCEMENT_ISOLANT[[#Headers],[NOM COMMERCIAL DU PROCEDE]])))=0,"",INDIRECT(NOM_FR&amp;ADDRESS('PR-tampon'!$E61,COLUMN(REFERENCEMENT_ISOLANT[[#Headers],[NOM COMMERCIAL DU PROCEDE]]))))))</f>
        <v>COTON-FRP, NITA-COTON-FRP, INNOCOTON, COTON SOLIDAIRE,
DOMOSANIX, NITA-COTTON</v>
      </c>
      <c r="F98" s="3" t="str">
        <f ca="1">IF('PR-tampon'!$E61="","",IF('PR-tampon'!$E61=0,"",IF(INDIRECT(NOM_FR&amp;ADDRESS('PR-tampon'!$E61,COLUMN(REFERENCEMENT_ISOLANT[[#Headers],[FABRICANT / TITULAIRE / DISTRIBUTEUR]])))=0,"",INDIRECT(NOM_FR&amp;ADDRESS('PR-tampon'!$E61,COLUMN(REFERENCEMENT_ISOLANT[[#Headers],[FABRICANT / TITULAIRE / DISTRIBUTEUR]]))))))</f>
        <v>RMT ISOLATION S.L. 
(ES)</v>
      </c>
      <c r="G98" s="3" t="str">
        <f ca="1">IF('PR-tampon'!$E61="","",IF('PR-tampon'!$E61=0,"",IF(INDIRECT(NOM_FR&amp;ADDRESS('PR-tampon'!$E61,COLUMN(REFERENCEMENT_ISOLANT[[#Headers],[TYPE DE DOCUMENT DE REFERENCE]])))=0,"",INDIRECT(NOM_FR&amp;ADDRESS('PR-tampon'!$E61,COLUMN(REFERENCEMENT_ISOLANT[[#Headers],[TYPE DE DOCUMENT DE REFERENCE]]))))))</f>
        <v>Document d'Application Technique (DTA)</v>
      </c>
      <c r="H98" s="3" t="str">
        <f ca="1">IF('PR-tampon'!$E61="","",IF('PR-tampon'!$E61=0,"",IF(INDIRECT(NOM_FR&amp;ADDRESS('PR-tampon'!$E61,COLUMN(REFERENCEMENT_ISOLANT[[#Headers],[REF]])))=0,"",INDIRECT(NOM_FR&amp;ADDRESS('PR-tampon'!$E61,COLUMN(REFERENCEMENT_ISOLANT[[#Headers],[REF]]))))))</f>
        <v>20/16-374_V2</v>
      </c>
      <c r="I98" s="80">
        <f ca="1">IF('PR-tampon'!$E61="","",IF('PR-tampon'!$E61=0,"",IF(INDIRECT(NOM_FR&amp;ADDRESS('PR-tampon'!$E61,COLUMN(REFERENCEMENT_ISOLANT[[#Headers],[AVIS LIMITE AU / VALIDITE]])))=0,"",INDIRECT(NOM_FR&amp;ADDRESS('PR-tampon'!$E61,COLUMN(REFERENCEMENT_ISOLANT[[#Headers],[AVIS LIMITE AU / VALIDITE]]))))))</f>
        <v>45900</v>
      </c>
      <c r="J98" s="3" t="str">
        <f ca="1">IF('PR-tampon'!$E61="","",IF('PR-tampon'!$E61=0,"",IF(INDIRECT(NOM_FR&amp;ADDRESS('PR-tampon'!$E61,COLUMN(REFERENCEMENT_ISOLANT[[#Headers],[TC/TNC
dans le domaine d''emploi visé]])))=0,"",INDIRECT(NOM_FR&amp;ADDRESS('PR-tampon'!$E61,COLUMN(REFERENCEMENT_ISOLANT[[#Headers],[TC/TNC
dans le domaine d''emploi visé]]))))))</f>
        <v>TC</v>
      </c>
      <c r="K98" s="110" t="str">
        <f ca="1">IF('PR-tampon'!$E61="","",IF('PR-tampon'!$E61=0,"",IF(INDIRECT(NOM_FR&amp;ADDRESS('PR-tampon'!$E61,COLUMN(REFERENCEMENT_ISOLANT[[#Headers],[SYNTHESE DES APPLICATIONS VISEES]])))=0,"",INDIRECT(NOM_FR&amp;ADDRESS('PR-tampon'!$E61,COLUMN(REFERENCEMENT_ISOLANT[[#Headers],[SYNTHESE DES APPLICATIONS VISEES]]))))))</f>
        <v xml:space="preserve"> - COMBLES PERDUS : ISOLATION DE PLANCHER DE COMBLES PERDUS</v>
      </c>
      <c r="L98" s="82" t="str">
        <f ca="1">IF('PR-tampon'!$E61="","",IF('PR-tampon'!$E61=0,"",IF(INDIRECT(NOM_FR&amp;ADDRESS('PR-tampon'!$E61,COLUMN(REFERENCEMENT_ISOLANT[[#Headers],[CONCATENATION DES OBSERVATIONS]])))=0,"",INDIRECT(NOM_FR&amp;ADDRESS('PR-tampon'!$E61,COLUMN(REFERENCEMENT_ISOLANT[[#Headers],[CONCATENATION DES OBSERVATIONS]]))))))</f>
        <v/>
      </c>
      <c r="M98" s="3" t="str">
        <f ca="1">IF('PR-tampon'!$E61="","",IF('PR-tampon'!$E61=0,"",IF(INDIRECT(NOM_FR&amp;ADDRESS('PR-tampon'!$E61,COLUMN(REFERENCEMENT_ISOLANT[[#Headers],[Hygrométrie des locaux]])))=0,"",INDIRECT(NOM_FR&amp;ADDRESS('PR-tampon'!$E61,COLUMN(REFERENCEMENT_ISOLANT[[#Headers],[Hygrométrie des locaux]]))))))</f>
        <v>MOYENNE</v>
      </c>
      <c r="N98" s="3" t="str">
        <f ca="1">IF('PR-tampon'!$E61="","",IF('PR-tampon'!$E61=0,"",IF(INDIRECT(NOM_FR&amp;ADDRESS('PR-tampon'!$E61,COLUMN(REFERENCEMENT_ISOLANT[[#Headers],[classement locaux au sens 20.1 P3]])))=0,"",INDIRECT(NOM_FR&amp;ADDRESS('PR-tampon'!$E61,COLUMN(REFERENCEMENT_ISOLANT[[#Headers],[classement locaux au sens 20.1 P3]]))))))</f>
        <v>EB</v>
      </c>
      <c r="O98" s="3" t="str">
        <f ca="1">IF('PR-tampon'!$E61="","",IF('PR-tampon'!$E61=0,"",IF(INDIRECT(NOM_FR&amp;ADDRESS('PR-tampon'!$E61,COLUMN(REFERENCEMENT_ISOLANT[[#Headers],[Climat max]])))=0,"",INDIRECT(NOM_FR&amp;ADDRESS('PR-tampon'!$E61,COLUMN(REFERENCEMENT_ISOLANT[[#Headers],[Climat max]]))))))</f>
        <v>MONTAGNE
(Altitude ≥ 900m &amp; En zone très froide)</v>
      </c>
      <c r="P98" s="3" t="str">
        <f ca="1">IF('PR-tampon'!$E61="","",IF('PR-tampon'!$E61=0,"",IF(INDIRECT(NOM_FR&amp;ADDRESS('PR-tampon'!$E61,COLUMN(REFERENCEMENT_ISOLANT[[#Headers],[Locaux climatisés ou raffraichis]])))=0,"",INDIRECT(NOM_FR&amp;ADDRESS('PR-tampon'!$E61,COLUMN(REFERENCEMENT_ISOLANT[[#Headers],[Locaux climatisés ou raffraichis]]))))))</f>
        <v>RAFRAICHIS</v>
      </c>
    </row>
    <row r="99" spans="1:16" ht="130.19999999999999" customHeight="1" x14ac:dyDescent="0.3">
      <c r="A99" s="3" t="s">
        <v>191</v>
      </c>
      <c r="B99" s="86">
        <f ca="1">IF('PR-tampon'!$E62="","",IF('PR-tampon'!$E62=0,"",IF(INDIRECT(NOM_FR&amp;ADDRESS('PR-tampon'!$E62,COLUMN(REFERENCEMENT_ISOLANT[[#Headers],[DATE REFERENCEMENT]])))=0,"",INDIRECT(NOM_FR&amp;ADDRESS('PR-tampon'!$E62,COLUMN(REFERENCEMENT_ISOLANT[[#Headers],[DATE REFERENCEMENT]]))))))</f>
        <v>45085</v>
      </c>
      <c r="C99" s="86" t="str">
        <f ca="1">IF('PR-tampon'!$E62="","",IF('PR-tampon'!$E62=0,"",IF(INDIRECT(NOM_FR&amp;ADDRESS('PR-tampon'!$E62,COLUMN(REFERENCEMENT_ISOLANT[[#Headers],[TYPE DE PROCEDE]])))=0,"",INDIRECT(NOM_FR&amp;ADDRESS('PR-tampon'!$E62,COLUMN(REFERENCEMENT_ISOLANT[[#Headers],[TYPE DE PROCEDE]]))))))</f>
        <v>Vrac</v>
      </c>
      <c r="D99" s="86" t="str">
        <f ca="1">IF('PR-tampon'!$E62="","",IF('PR-tampon'!$E62=0,"",IF(INDIRECT(NOM_FR&amp;ADDRESS('PR-tampon'!$E62,COLUMN(REFERENCEMENT_ISOLANT[[#Headers],[MATIERE]])))=0,"",INDIRECT(NOM_FR&amp;ADDRESS('PR-tampon'!$E62,COLUMN(REFERENCEMENT_ISOLANT[[#Headers],[MATIERE]]))))))</f>
        <v>fibres de textiles issus de recyclage</v>
      </c>
      <c r="E99" s="3" t="str">
        <f ca="1">IF('PR-tampon'!$E62="","",IF('PR-tampon'!$E62=0,"",IF(INDIRECT(NOM_FR&amp;ADDRESS('PR-tampon'!$E62,COLUMN(REFERENCEMENT_ISOLANT[[#Headers],[NOM COMMERCIAL DU PROCEDE]])))=0,"",INDIRECT(NOM_FR&amp;ADDRESS('PR-tampon'!$E62,COLUMN(REFERENCEMENT_ISOLANT[[#Headers],[NOM COMMERCIAL DU PROCEDE]]))))))</f>
        <v>ISOTEXTIL</v>
      </c>
      <c r="F99" s="3" t="str">
        <f ca="1">IF('PR-tampon'!$E62="","",IF('PR-tampon'!$E62=0,"",IF(INDIRECT(NOM_FR&amp;ADDRESS('PR-tampon'!$E62,COLUMN(REFERENCEMENT_ISOLANT[[#Headers],[FABRICANT / TITULAIRE / DISTRIBUTEUR]])))=0,"",INDIRECT(NOM_FR&amp;ADDRESS('PR-tampon'!$E62,COLUMN(REFERENCEMENT_ISOLANT[[#Headers],[FABRICANT / TITULAIRE / DISTRIBUTEUR]]))))))</f>
        <v>ISOPARTNER
(FR)</v>
      </c>
      <c r="G99" s="3" t="str">
        <f ca="1">IF('PR-tampon'!$E62="","",IF('PR-tampon'!$E62=0,"",IF(INDIRECT(NOM_FR&amp;ADDRESS('PR-tampon'!$E62,COLUMN(REFERENCEMENT_ISOLANT[[#Headers],[TYPE DE DOCUMENT DE REFERENCE]])))=0,"",INDIRECT(NOM_FR&amp;ADDRESS('PR-tampon'!$E62,COLUMN(REFERENCEMENT_ISOLANT[[#Headers],[TYPE DE DOCUMENT DE REFERENCE]]))))))</f>
        <v>Document d'Application Technique (DTA)</v>
      </c>
      <c r="H99" s="3" t="str">
        <f ca="1">IF('PR-tampon'!$E62="","",IF('PR-tampon'!$E62=0,"",IF(INDIRECT(NOM_FR&amp;ADDRESS('PR-tampon'!$E62,COLUMN(REFERENCEMENT_ISOLANT[[#Headers],[REF]])))=0,"",INDIRECT(NOM_FR&amp;ADDRESS('PR-tampon'!$E62,COLUMN(REFERENCEMENT_ISOLANT[[#Headers],[REF]]))))))</f>
        <v>20/16-374_V2-E1</v>
      </c>
      <c r="I99" s="80">
        <f ca="1">IF('PR-tampon'!$E62="","",IF('PR-tampon'!$E62=0,"",IF(INDIRECT(NOM_FR&amp;ADDRESS('PR-tampon'!$E62,COLUMN(REFERENCEMENT_ISOLANT[[#Headers],[AVIS LIMITE AU / VALIDITE]])))=0,"",INDIRECT(NOM_FR&amp;ADDRESS('PR-tampon'!$E62,COLUMN(REFERENCEMENT_ISOLANT[[#Headers],[AVIS LIMITE AU / VALIDITE]]))))))</f>
        <v>45900</v>
      </c>
      <c r="J99" s="3" t="str">
        <f ca="1">IF('PR-tampon'!$E62="","",IF('PR-tampon'!$E62=0,"",IF(INDIRECT(NOM_FR&amp;ADDRESS('PR-tampon'!$E62,COLUMN(REFERENCEMENT_ISOLANT[[#Headers],[TC/TNC
dans le domaine d''emploi visé]])))=0,"",INDIRECT(NOM_FR&amp;ADDRESS('PR-tampon'!$E62,COLUMN(REFERENCEMENT_ISOLANT[[#Headers],[TC/TNC
dans le domaine d''emploi visé]]))))))</f>
        <v>TC</v>
      </c>
      <c r="K99" s="110" t="str">
        <f ca="1">IF('PR-tampon'!$E62="","",IF('PR-tampon'!$E62=0,"",IF(INDIRECT(NOM_FR&amp;ADDRESS('PR-tampon'!$E62,COLUMN(REFERENCEMENT_ISOLANT[[#Headers],[SYNTHESE DES APPLICATIONS VISEES]])))=0,"",INDIRECT(NOM_FR&amp;ADDRESS('PR-tampon'!$E62,COLUMN(REFERENCEMENT_ISOLANT[[#Headers],[SYNTHESE DES APPLICATIONS VISEES]]))))))</f>
        <v xml:space="preserve"> - COMBLES PERDUS : ISOLATION DE PLANCHER DE COMBLES PERDUS</v>
      </c>
      <c r="L99" s="82" t="str">
        <f ca="1">IF('PR-tampon'!$E62="","",IF('PR-tampon'!$E62=0,"",IF(INDIRECT(NOM_FR&amp;ADDRESS('PR-tampon'!$E62,COLUMN(REFERENCEMENT_ISOLANT[[#Headers],[CONCATENATION DES OBSERVATIONS]])))=0,"",INDIRECT(NOM_FR&amp;ADDRESS('PR-tampon'!$E62,COLUMN(REFERENCEMENT_ISOLANT[[#Headers],[CONCATENATION DES OBSERVATIONS]]))))))</f>
        <v xml:space="preserve"> - Extension de l’Avis Technique 20/16-374_V2</v>
      </c>
      <c r="M99" s="3" t="str">
        <f ca="1">IF('PR-tampon'!$E62="","",IF('PR-tampon'!$E62=0,"",IF(INDIRECT(NOM_FR&amp;ADDRESS('PR-tampon'!$E62,COLUMN(REFERENCEMENT_ISOLANT[[#Headers],[Hygrométrie des locaux]])))=0,"",INDIRECT(NOM_FR&amp;ADDRESS('PR-tampon'!$E62,COLUMN(REFERENCEMENT_ISOLANT[[#Headers],[Hygrométrie des locaux]]))))))</f>
        <v>MOYENNE</v>
      </c>
      <c r="N99" s="3" t="str">
        <f ca="1">IF('PR-tampon'!$E62="","",IF('PR-tampon'!$E62=0,"",IF(INDIRECT(NOM_FR&amp;ADDRESS('PR-tampon'!$E62,COLUMN(REFERENCEMENT_ISOLANT[[#Headers],[classement locaux au sens 20.1 P3]])))=0,"",INDIRECT(NOM_FR&amp;ADDRESS('PR-tampon'!$E62,COLUMN(REFERENCEMENT_ISOLANT[[#Headers],[classement locaux au sens 20.1 P3]]))))))</f>
        <v>EB</v>
      </c>
      <c r="O99" s="3" t="str">
        <f ca="1">IF('PR-tampon'!$E62="","",IF('PR-tampon'!$E62=0,"",IF(INDIRECT(NOM_FR&amp;ADDRESS('PR-tampon'!$E62,COLUMN(REFERENCEMENT_ISOLANT[[#Headers],[Climat max]])))=0,"",INDIRECT(NOM_FR&amp;ADDRESS('PR-tampon'!$E62,COLUMN(REFERENCEMENT_ISOLANT[[#Headers],[Climat max]]))))))</f>
        <v>MONTAGNE
(Altitude ≥ 900m &amp; En zone très froide)</v>
      </c>
      <c r="P99" s="3" t="str">
        <f ca="1">IF('PR-tampon'!$E62="","",IF('PR-tampon'!$E62=0,"",IF(INDIRECT(NOM_FR&amp;ADDRESS('PR-tampon'!$E62,COLUMN(REFERENCEMENT_ISOLANT[[#Headers],[Locaux climatisés ou raffraichis]])))=0,"",INDIRECT(NOM_FR&amp;ADDRESS('PR-tampon'!$E62,COLUMN(REFERENCEMENT_ISOLANT[[#Headers],[Locaux climatisés ou raffraichis]]))))))</f>
        <v>RAFRAICHIS</v>
      </c>
    </row>
    <row r="100" spans="1:16" ht="130.19999999999999" customHeight="1" x14ac:dyDescent="0.3">
      <c r="A100" s="3" t="s">
        <v>191</v>
      </c>
      <c r="B100" s="86">
        <f ca="1">IF('PR-tampon'!$E63="","",IF('PR-tampon'!$E63=0,"",IF(INDIRECT(NOM_FR&amp;ADDRESS('PR-tampon'!$E63,COLUMN(REFERENCEMENT_ISOLANT[[#Headers],[DATE REFERENCEMENT]])))=0,"",INDIRECT(NOM_FR&amp;ADDRESS('PR-tampon'!$E63,COLUMN(REFERENCEMENT_ISOLANT[[#Headers],[DATE REFERENCEMENT]]))))))</f>
        <v>44985</v>
      </c>
      <c r="C100" s="86" t="str">
        <f ca="1">IF('PR-tampon'!$E63="","",IF('PR-tampon'!$E63=0,"",IF(INDIRECT(NOM_FR&amp;ADDRESS('PR-tampon'!$E63,COLUMN(REFERENCEMENT_ISOLANT[[#Headers],[TYPE DE PROCEDE]])))=0,"",INDIRECT(NOM_FR&amp;ADDRESS('PR-tampon'!$E63,COLUMN(REFERENCEMENT_ISOLANT[[#Headers],[TYPE DE PROCEDE]]))))))</f>
        <v>Vrac</v>
      </c>
      <c r="D100" s="86" t="str">
        <f ca="1">IF('PR-tampon'!$E63="","",IF('PR-tampon'!$E63=0,"",IF(INDIRECT(NOM_FR&amp;ADDRESS('PR-tampon'!$E63,COLUMN(REFERENCEMENT_ISOLANT[[#Headers],[MATIERE]])))=0,"",INDIRECT(NOM_FR&amp;ADDRESS('PR-tampon'!$E63,COLUMN(REFERENCEMENT_ISOLANT[[#Headers],[MATIERE]]))))))</f>
        <v>fibres de cellulose</v>
      </c>
      <c r="E100" s="3" t="str">
        <f ca="1">IF('PR-tampon'!$E63="","",IF('PR-tampon'!$E63=0,"",IF(INDIRECT(NOM_FR&amp;ADDRESS('PR-tampon'!$E63,COLUMN(REFERENCEMENT_ISOLANT[[#Headers],[NOM COMMERCIAL DU PROCEDE]])))=0,"",INDIRECT(NOM_FR&amp;ADDRESS('PR-tampon'!$E63,COLUMN(REFERENCEMENT_ISOLANT[[#Headers],[NOM COMMERCIAL DU PROCEDE]]))))))</f>
        <v>IGLOO France S</v>
      </c>
      <c r="F100" s="3" t="str">
        <f ca="1">IF('PR-tampon'!$E63="","",IF('PR-tampon'!$E63=0,"",IF(INDIRECT(NOM_FR&amp;ADDRESS('PR-tampon'!$E63,COLUMN(REFERENCEMENT_ISOLANT[[#Headers],[FABRICANT / TITULAIRE / DISTRIBUTEUR]])))=0,"",INDIRECT(NOM_FR&amp;ADDRESS('PR-tampon'!$E63,COLUMN(REFERENCEMENT_ISOLANT[[#Headers],[FABRICANT / TITULAIRE / DISTRIBUTEUR]]))))))</f>
        <v>OUATTITUDE SAS
(FR)</v>
      </c>
      <c r="G100" s="3" t="str">
        <f ca="1">IF('PR-tampon'!$E63="","",IF('PR-tampon'!$E63=0,"",IF(INDIRECT(NOM_FR&amp;ADDRESS('PR-tampon'!$E63,COLUMN(REFERENCEMENT_ISOLANT[[#Headers],[TYPE DE DOCUMENT DE REFERENCE]])))=0,"",INDIRECT(NOM_FR&amp;ADDRESS('PR-tampon'!$E63,COLUMN(REFERENCEMENT_ISOLANT[[#Headers],[TYPE DE DOCUMENT DE REFERENCE]]))))))</f>
        <v>Avis technique</v>
      </c>
      <c r="H100" s="3" t="str">
        <f ca="1">IF('PR-tampon'!$E63="","",IF('PR-tampon'!$E63=0,"",IF(INDIRECT(NOM_FR&amp;ADDRESS('PR-tampon'!$E63,COLUMN(REFERENCEMENT_ISOLANT[[#Headers],[REF]])))=0,"",INDIRECT(NOM_FR&amp;ADDRESS('PR-tampon'!$E63,COLUMN(REFERENCEMENT_ISOLANT[[#Headers],[REF]]))))))</f>
        <v>20/19-441_V2-E1</v>
      </c>
      <c r="I100" s="80">
        <f ca="1">IF('PR-tampon'!$E63="","",IF('PR-tampon'!$E63=0,"",IF(INDIRECT(NOM_FR&amp;ADDRESS('PR-tampon'!$E63,COLUMN(REFERENCEMENT_ISOLANT[[#Headers],[AVIS LIMITE AU / VALIDITE]])))=0,"",INDIRECT(NOM_FR&amp;ADDRESS('PR-tampon'!$E63,COLUMN(REFERENCEMENT_ISOLANT[[#Headers],[AVIS LIMITE AU / VALIDITE]]))))))</f>
        <v>46418</v>
      </c>
      <c r="J100" s="3" t="str">
        <f ca="1">IF('PR-tampon'!$E63="","",IF('PR-tampon'!$E63=0,"",IF(INDIRECT(NOM_FR&amp;ADDRESS('PR-tampon'!$E63,COLUMN(REFERENCEMENT_ISOLANT[[#Headers],[TC/TNC
dans le domaine d''emploi visé]])))=0,"",INDIRECT(NOM_FR&amp;ADDRESS('PR-tampon'!$E63,COLUMN(REFERENCEMENT_ISOLANT[[#Headers],[TC/TNC
dans le domaine d''emploi visé]]))))))</f>
        <v>TC</v>
      </c>
      <c r="K100" s="110" t="str">
        <f ca="1">IF('PR-tampon'!$E63="","",IF('PR-tampon'!$E63=0,"",IF(INDIRECT(NOM_FR&amp;ADDRESS('PR-tampon'!$E63,COLUMN(REFERENCEMENT_ISOLANT[[#Headers],[SYNTHESE DES APPLICATIONS VISEES]])))=0,"",INDIRECT(NOM_FR&amp;ADDRESS('PR-tampon'!$E63,COLUMN(REFERENCEMENT_ISOLANT[[#Headers],[SYNTHESE DES APPLICATIONS VISEES]]))))))</f>
        <v xml:space="preserve"> - MUR EXTERIEUR : ISOLATION ENTRE MONTANTS DE MUR CONFORME AU NF DTU 31.2 AVEC PAREMENT EXTERIEUR VENTILE</v>
      </c>
      <c r="L100" s="82" t="str">
        <f ca="1">IF('PR-tampon'!$E63="","",IF('PR-tampon'!$E63=0,"",IF(INDIRECT(NOM_FR&amp;ADDRESS('PR-tampon'!$E63,COLUMN(REFERENCEMENT_ISOLANT[[#Headers],[CONCATENATION DES OBSERVATIONS]])))=0,"",INDIRECT(NOM_FR&amp;ADDRESS('PR-tampon'!$E63,COLUMN(REFERENCEMENT_ISOLANT[[#Headers],[CONCATENATION DES OBSERVATIONS]]))))))</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100" s="3" t="str">
        <f ca="1">IF('PR-tampon'!$E63="","",IF('PR-tampon'!$E63=0,"",IF(INDIRECT(NOM_FR&amp;ADDRESS('PR-tampon'!$E63,COLUMN(REFERENCEMENT_ISOLANT[[#Headers],[Hygrométrie des locaux]])))=0,"",INDIRECT(NOM_FR&amp;ADDRESS('PR-tampon'!$E63,COLUMN(REFERENCEMENT_ISOLANT[[#Headers],[Hygrométrie des locaux]]))))))</f>
        <v>MOYENNE</v>
      </c>
      <c r="N100" s="3" t="str">
        <f ca="1">IF('PR-tampon'!$E63="","",IF('PR-tampon'!$E63=0,"",IF(INDIRECT(NOM_FR&amp;ADDRESS('PR-tampon'!$E63,COLUMN(REFERENCEMENT_ISOLANT[[#Headers],[classement locaux au sens 20.1 P3]])))=0,"",INDIRECT(NOM_FR&amp;ADDRESS('PR-tampon'!$E63,COLUMN(REFERENCEMENT_ISOLANT[[#Headers],[classement locaux au sens 20.1 P3]]))))))</f>
        <v>EB+ Locaux Privatifs</v>
      </c>
      <c r="O100" s="3" t="str">
        <f ca="1">IF('PR-tampon'!$E63="","",IF('PR-tampon'!$E63=0,"",IF(INDIRECT(NOM_FR&amp;ADDRESS('PR-tampon'!$E63,COLUMN(REFERENCEMENT_ISOLANT[[#Headers],[Climat max]])))=0,"",INDIRECT(NOM_FR&amp;ADDRESS('PR-tampon'!$E63,COLUMN(REFERENCEMENT_ISOLANT[[#Headers],[Climat max]]))))))</f>
        <v>MONTAGNE
(Altitude ≥ 900m &amp; En zone très froide)</v>
      </c>
      <c r="P100" s="3" t="str">
        <f ca="1">IF('PR-tampon'!$E63="","",IF('PR-tampon'!$E63=0,"",IF(INDIRECT(NOM_FR&amp;ADDRESS('PR-tampon'!$E63,COLUMN(REFERENCEMENT_ISOLANT[[#Headers],[Locaux climatisés ou raffraichis]])))=0,"",INDIRECT(NOM_FR&amp;ADDRESS('PR-tampon'!$E63,COLUMN(REFERENCEMENT_ISOLANT[[#Headers],[Locaux climatisés ou raffraichis]]))))))</f>
        <v>RAFRAICHIS</v>
      </c>
    </row>
    <row r="101" spans="1:16" ht="130.19999999999999" customHeight="1" x14ac:dyDescent="0.3">
      <c r="A101" s="3" t="s">
        <v>191</v>
      </c>
      <c r="B101" s="86">
        <f ca="1">IF('PR-tampon'!$E64="","",IF('PR-tampon'!$E64=0,"",IF(INDIRECT(NOM_FR&amp;ADDRESS('PR-tampon'!$E64,COLUMN(REFERENCEMENT_ISOLANT[[#Headers],[DATE REFERENCEMENT]])))=0,"",INDIRECT(NOM_FR&amp;ADDRESS('PR-tampon'!$E64,COLUMN(REFERENCEMENT_ISOLANT[[#Headers],[DATE REFERENCEMENT]]))))))</f>
        <v>44985</v>
      </c>
      <c r="C101" s="86" t="str">
        <f ca="1">IF('PR-tampon'!$E64="","",IF('PR-tampon'!$E64=0,"",IF(INDIRECT(NOM_FR&amp;ADDRESS('PR-tampon'!$E64,COLUMN(REFERENCEMENT_ISOLANT[[#Headers],[TYPE DE PROCEDE]])))=0,"",INDIRECT(NOM_FR&amp;ADDRESS('PR-tampon'!$E64,COLUMN(REFERENCEMENT_ISOLANT[[#Headers],[TYPE DE PROCEDE]]))))))</f>
        <v>Vrac</v>
      </c>
      <c r="D101" s="86" t="str">
        <f ca="1">IF('PR-tampon'!$E64="","",IF('PR-tampon'!$E64=0,"",IF(INDIRECT(NOM_FR&amp;ADDRESS('PR-tampon'!$E64,COLUMN(REFERENCEMENT_ISOLANT[[#Headers],[MATIERE]])))=0,"",INDIRECT(NOM_FR&amp;ADDRESS('PR-tampon'!$E64,COLUMN(REFERENCEMENT_ISOLANT[[#Headers],[MATIERE]]))))))</f>
        <v>fibres de cellulose</v>
      </c>
      <c r="E101" s="3" t="str">
        <f ca="1">IF('PR-tampon'!$E64="","",IF('PR-tampon'!$E64=0,"",IF(INDIRECT(NOM_FR&amp;ADDRESS('PR-tampon'!$E64,COLUMN(REFERENCEMENT_ISOLANT[[#Headers],[NOM COMMERCIAL DU PROCEDE]])))=0,"",INDIRECT(NOM_FR&amp;ADDRESS('PR-tampon'!$E64,COLUMN(REFERENCEMENT_ISOLANT[[#Headers],[NOM COMMERCIAL DU PROCEDE]]))))))</f>
        <v>ISOLANT ÉCOLOGIQUE SEMI, DOLCEA, CELLIPURE, DOMOSANIX, CELLECO</v>
      </c>
      <c r="F101" s="3" t="str">
        <f ca="1">IF('PR-tampon'!$E64="","",IF('PR-tampon'!$E64=0,"",IF(INDIRECT(NOM_FR&amp;ADDRESS('PR-tampon'!$E64,COLUMN(REFERENCEMENT_ISOLANT[[#Headers],[FABRICANT / TITULAIRE / DISTRIBUTEUR]])))=0,"",INDIRECT(NOM_FR&amp;ADDRESS('PR-tampon'!$E64,COLUMN(REFERENCEMENT_ISOLANT[[#Headers],[FABRICANT / TITULAIRE / DISTRIBUTEUR]]))))))</f>
        <v>ISOPROC
(BE)</v>
      </c>
      <c r="G101" s="3" t="str">
        <f ca="1">IF('PR-tampon'!$E64="","",IF('PR-tampon'!$E64=0,"",IF(INDIRECT(NOM_FR&amp;ADDRESS('PR-tampon'!$E64,COLUMN(REFERENCEMENT_ISOLANT[[#Headers],[TYPE DE DOCUMENT DE REFERENCE]])))=0,"",INDIRECT(NOM_FR&amp;ADDRESS('PR-tampon'!$E64,COLUMN(REFERENCEMENT_ISOLANT[[#Headers],[TYPE DE DOCUMENT DE REFERENCE]]))))))</f>
        <v>Avis technique</v>
      </c>
      <c r="H101" s="3" t="str">
        <f ca="1">IF('PR-tampon'!$E64="","",IF('PR-tampon'!$E64=0,"",IF(INDIRECT(NOM_FR&amp;ADDRESS('PR-tampon'!$E64,COLUMN(REFERENCEMENT_ISOLANT[[#Headers],[REF]])))=0,"",INDIRECT(NOM_FR&amp;ADDRESS('PR-tampon'!$E64,COLUMN(REFERENCEMENT_ISOLANT[[#Headers],[REF]]))))))</f>
        <v>20/15-361_V4-E1</v>
      </c>
      <c r="I101" s="80">
        <f ca="1">IF('PR-tampon'!$E64="","",IF('PR-tampon'!$E64=0,"",IF(INDIRECT(NOM_FR&amp;ADDRESS('PR-tampon'!$E64,COLUMN(REFERENCEMENT_ISOLANT[[#Headers],[AVIS LIMITE AU / VALIDITE]])))=0,"",INDIRECT(NOM_FR&amp;ADDRESS('PR-tampon'!$E64,COLUMN(REFERENCEMENT_ISOLANT[[#Headers],[AVIS LIMITE AU / VALIDITE]]))))))</f>
        <v>46568</v>
      </c>
      <c r="J101" s="3" t="str">
        <f ca="1">IF('PR-tampon'!$E64="","",IF('PR-tampon'!$E64=0,"",IF(INDIRECT(NOM_FR&amp;ADDRESS('PR-tampon'!$E64,COLUMN(REFERENCEMENT_ISOLANT[[#Headers],[TC/TNC
dans le domaine d''emploi visé]])))=0,"",INDIRECT(NOM_FR&amp;ADDRESS('PR-tampon'!$E64,COLUMN(REFERENCEMENT_ISOLANT[[#Headers],[TC/TNC
dans le domaine d''emploi visé]]))))))</f>
        <v>TC</v>
      </c>
      <c r="K101" s="110" t="str">
        <f ca="1">IF('PR-tampon'!$E64="","",IF('PR-tampon'!$E64=0,"",IF(INDIRECT(NOM_FR&amp;ADDRESS('PR-tampon'!$E64,COLUMN(REFERENCEMENT_ISOLANT[[#Headers],[SYNTHESE DES APPLICATIONS VISEES]])))=0,"",INDIRECT(NOM_FR&amp;ADDRESS('PR-tampon'!$E64,COLUMN(REFERENCEMENT_ISOLANT[[#Headers],[SYNTHESE DES APPLICATIONS VISEES]]))))))</f>
        <v xml:space="preserve"> - MUR EXTERIEUR : ISOLATION ENTRE MONTANTS DE MUR CONFORME AU NF DTU 31.2 AVEC PAREMENT EXTERIEUR VENTILE</v>
      </c>
      <c r="L101" s="82" t="str">
        <f ca="1">IF('PR-tampon'!$E64="","",IF('PR-tampon'!$E64=0,"",IF(INDIRECT(NOM_FR&amp;ADDRESS('PR-tampon'!$E64,COLUMN(REFERENCEMENT_ISOLANT[[#Headers],[CONCATENATION DES OBSERVATIONS]])))=0,"",INDIRECT(NOM_FR&amp;ADDRESS('PR-tampon'!$E64,COLUMN(REFERENCEMENT_ISOLANT[[#Headers],[CONCATENATION DES OBSERVATIONS]]))))))</f>
        <v>Extension de l’Avis Technique 20/15-361_V4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101" s="3" t="str">
        <f ca="1">IF('PR-tampon'!$E64="","",IF('PR-tampon'!$E64=0,"",IF(INDIRECT(NOM_FR&amp;ADDRESS('PR-tampon'!$E64,COLUMN(REFERENCEMENT_ISOLANT[[#Headers],[Hygrométrie des locaux]])))=0,"",INDIRECT(NOM_FR&amp;ADDRESS('PR-tampon'!$E64,COLUMN(REFERENCEMENT_ISOLANT[[#Headers],[Hygrométrie des locaux]]))))))</f>
        <v>MOYENNE</v>
      </c>
      <c r="N101" s="3" t="str">
        <f ca="1">IF('PR-tampon'!$E64="","",IF('PR-tampon'!$E64=0,"",IF(INDIRECT(NOM_FR&amp;ADDRESS('PR-tampon'!$E64,COLUMN(REFERENCEMENT_ISOLANT[[#Headers],[classement locaux au sens 20.1 P3]])))=0,"",INDIRECT(NOM_FR&amp;ADDRESS('PR-tampon'!$E64,COLUMN(REFERENCEMENT_ISOLANT[[#Headers],[classement locaux au sens 20.1 P3]]))))))</f>
        <v>EB+ Locaux Privatifs</v>
      </c>
      <c r="O101" s="3" t="str">
        <f ca="1">IF('PR-tampon'!$E64="","",IF('PR-tampon'!$E64=0,"",IF(INDIRECT(NOM_FR&amp;ADDRESS('PR-tampon'!$E64,COLUMN(REFERENCEMENT_ISOLANT[[#Headers],[Climat max]])))=0,"",INDIRECT(NOM_FR&amp;ADDRESS('PR-tampon'!$E64,COLUMN(REFERENCEMENT_ISOLANT[[#Headers],[Climat max]]))))))</f>
        <v>MONTAGNE
(Altitude ≥ 900m &amp; En zone très froide)</v>
      </c>
      <c r="P101" s="3" t="str">
        <f ca="1">IF('PR-tampon'!$E64="","",IF('PR-tampon'!$E64=0,"",IF(INDIRECT(NOM_FR&amp;ADDRESS('PR-tampon'!$E64,COLUMN(REFERENCEMENT_ISOLANT[[#Headers],[Locaux climatisés ou raffraichis]])))=0,"",INDIRECT(NOM_FR&amp;ADDRESS('PR-tampon'!$E64,COLUMN(REFERENCEMENT_ISOLANT[[#Headers],[Locaux climatisés ou raffraichis]]))))))</f>
        <v>RAFRAICHIS</v>
      </c>
    </row>
    <row r="102" spans="1:16" ht="130.19999999999999" customHeight="1" x14ac:dyDescent="0.3">
      <c r="A102" s="3" t="s">
        <v>191</v>
      </c>
      <c r="B102" s="86" t="str">
        <f ca="1">IF('PR-tampon'!$E65="","",IF('PR-tampon'!$E65=0,"",IF(INDIRECT(NOM_FR&amp;ADDRESS('PR-tampon'!$E65,COLUMN(REFERENCEMENT_ISOLANT[[#Headers],[DATE REFERENCEMENT]])))=0,"",INDIRECT(NOM_FR&amp;ADDRESS('PR-tampon'!$E65,COLUMN(REFERENCEMENT_ISOLANT[[#Headers],[DATE REFERENCEMENT]]))))))</f>
        <v/>
      </c>
      <c r="C102" s="86" t="str">
        <f ca="1">IF('PR-tampon'!$E65="","",IF('PR-tampon'!$E65=0,"",IF(INDIRECT(NOM_FR&amp;ADDRESS('PR-tampon'!$E65,COLUMN(REFERENCEMENT_ISOLANT[[#Headers],[TYPE DE PROCEDE]])))=0,"",INDIRECT(NOM_FR&amp;ADDRESS('PR-tampon'!$E65,COLUMN(REFERENCEMENT_ISOLANT[[#Headers],[TYPE DE PROCEDE]]))))))</f>
        <v/>
      </c>
      <c r="D102" s="86" t="str">
        <f ca="1">IF('PR-tampon'!$E65="","",IF('PR-tampon'!$E65=0,"",IF(INDIRECT(NOM_FR&amp;ADDRESS('PR-tampon'!$E65,COLUMN(REFERENCEMENT_ISOLANT[[#Headers],[MATIERE]])))=0,"",INDIRECT(NOM_FR&amp;ADDRESS('PR-tampon'!$E65,COLUMN(REFERENCEMENT_ISOLANT[[#Headers],[MATIERE]]))))))</f>
        <v/>
      </c>
      <c r="E102" s="3" t="str">
        <f ca="1">IF('PR-tampon'!$E65="","",IF('PR-tampon'!$E65=0,"",IF(INDIRECT(NOM_FR&amp;ADDRESS('PR-tampon'!$E65,COLUMN(REFERENCEMENT_ISOLANT[[#Headers],[NOM COMMERCIAL DU PROCEDE]])))=0,"",INDIRECT(NOM_FR&amp;ADDRESS('PR-tampon'!$E65,COLUMN(REFERENCEMENT_ISOLANT[[#Headers],[NOM COMMERCIAL DU PROCEDE]]))))))</f>
        <v/>
      </c>
      <c r="F102" s="3" t="str">
        <f ca="1">IF('PR-tampon'!$E65="","",IF('PR-tampon'!$E65=0,"",IF(INDIRECT(NOM_FR&amp;ADDRESS('PR-tampon'!$E65,COLUMN(REFERENCEMENT_ISOLANT[[#Headers],[FABRICANT / TITULAIRE / DISTRIBUTEUR]])))=0,"",INDIRECT(NOM_FR&amp;ADDRESS('PR-tampon'!$E65,COLUMN(REFERENCEMENT_ISOLANT[[#Headers],[FABRICANT / TITULAIRE / DISTRIBUTEUR]]))))))</f>
        <v/>
      </c>
      <c r="G102" s="3" t="str">
        <f ca="1">IF('PR-tampon'!$E65="","",IF('PR-tampon'!$E65=0,"",IF(INDIRECT(NOM_FR&amp;ADDRESS('PR-tampon'!$E65,COLUMN(REFERENCEMENT_ISOLANT[[#Headers],[TYPE DE DOCUMENT DE REFERENCE]])))=0,"",INDIRECT(NOM_FR&amp;ADDRESS('PR-tampon'!$E65,COLUMN(REFERENCEMENT_ISOLANT[[#Headers],[TYPE DE DOCUMENT DE REFERENCE]]))))))</f>
        <v/>
      </c>
      <c r="H102" s="3" t="str">
        <f ca="1">IF('PR-tampon'!$E65="","",IF('PR-tampon'!$E65=0,"",IF(INDIRECT(NOM_FR&amp;ADDRESS('PR-tampon'!$E65,COLUMN(REFERENCEMENT_ISOLANT[[#Headers],[REF]])))=0,"",INDIRECT(NOM_FR&amp;ADDRESS('PR-tampon'!$E65,COLUMN(REFERENCEMENT_ISOLANT[[#Headers],[REF]]))))))</f>
        <v/>
      </c>
      <c r="I102" s="80" t="str">
        <f ca="1">IF('PR-tampon'!$E65="","",IF('PR-tampon'!$E65=0,"",IF(INDIRECT(NOM_FR&amp;ADDRESS('PR-tampon'!$E65,COLUMN(REFERENCEMENT_ISOLANT[[#Headers],[AVIS LIMITE AU / VALIDITE]])))=0,"",INDIRECT(NOM_FR&amp;ADDRESS('PR-tampon'!$E65,COLUMN(REFERENCEMENT_ISOLANT[[#Headers],[AVIS LIMITE AU / VALIDITE]]))))))</f>
        <v/>
      </c>
      <c r="J102" s="3" t="str">
        <f ca="1">IF('PR-tampon'!$E65="","",IF('PR-tampon'!$E65=0,"",IF(INDIRECT(NOM_FR&amp;ADDRESS('PR-tampon'!$E65,COLUMN(REFERENCEMENT_ISOLANT[[#Headers],[TC/TNC
dans le domaine d''emploi visé]])))=0,"",INDIRECT(NOM_FR&amp;ADDRESS('PR-tampon'!$E65,COLUMN(REFERENCEMENT_ISOLANT[[#Headers],[TC/TNC
dans le domaine d''emploi visé]]))))))</f>
        <v/>
      </c>
      <c r="K102" s="110" t="str">
        <f ca="1">IF('PR-tampon'!$E65="","",IF('PR-tampon'!$E65=0,"",IF(INDIRECT(NOM_FR&amp;ADDRESS('PR-tampon'!$E65,COLUMN(REFERENCEMENT_ISOLANT[[#Headers],[SYNTHESE DES APPLICATIONS VISEES]])))=0,"",INDIRECT(NOM_FR&amp;ADDRESS('PR-tampon'!$E65,COLUMN(REFERENCEMENT_ISOLANT[[#Headers],[SYNTHESE DES APPLICATIONS VISEES]]))))))</f>
        <v/>
      </c>
      <c r="L102" s="82" t="str">
        <f ca="1">IF('PR-tampon'!$E65="","",IF('PR-tampon'!$E65=0,"",IF(INDIRECT(NOM_FR&amp;ADDRESS('PR-tampon'!$E65,COLUMN(REFERENCEMENT_ISOLANT[[#Headers],[CONCATENATION DES OBSERVATIONS]])))=0,"",INDIRECT(NOM_FR&amp;ADDRESS('PR-tampon'!$E65,COLUMN(REFERENCEMENT_ISOLANT[[#Headers],[CONCATENATION DES OBSERVATIONS]]))))))</f>
        <v/>
      </c>
      <c r="M102" s="3" t="str">
        <f ca="1">IF('PR-tampon'!$E65="","",IF('PR-tampon'!$E65=0,"",IF(INDIRECT(NOM_FR&amp;ADDRESS('PR-tampon'!$E65,COLUMN(REFERENCEMENT_ISOLANT[[#Headers],[Hygrométrie des locaux]])))=0,"",INDIRECT(NOM_FR&amp;ADDRESS('PR-tampon'!$E65,COLUMN(REFERENCEMENT_ISOLANT[[#Headers],[Hygrométrie des locaux]]))))))</f>
        <v/>
      </c>
      <c r="N102" s="3" t="str">
        <f ca="1">IF('PR-tampon'!$E65="","",IF('PR-tampon'!$E65=0,"",IF(INDIRECT(NOM_FR&amp;ADDRESS('PR-tampon'!$E65,COLUMN(REFERENCEMENT_ISOLANT[[#Headers],[classement locaux au sens 20.1 P3]])))=0,"",INDIRECT(NOM_FR&amp;ADDRESS('PR-tampon'!$E65,COLUMN(REFERENCEMENT_ISOLANT[[#Headers],[classement locaux au sens 20.1 P3]]))))))</f>
        <v/>
      </c>
      <c r="O102" s="3" t="str">
        <f ca="1">IF('PR-tampon'!$E65="","",IF('PR-tampon'!$E65=0,"",IF(INDIRECT(NOM_FR&amp;ADDRESS('PR-tampon'!$E65,COLUMN(REFERENCEMENT_ISOLANT[[#Headers],[Climat max]])))=0,"",INDIRECT(NOM_FR&amp;ADDRESS('PR-tampon'!$E65,COLUMN(REFERENCEMENT_ISOLANT[[#Headers],[Climat max]]))))))</f>
        <v/>
      </c>
      <c r="P102" s="3" t="str">
        <f ca="1">IF('PR-tampon'!$E65="","",IF('PR-tampon'!$E65=0,"",IF(INDIRECT(NOM_FR&amp;ADDRESS('PR-tampon'!$E65,COLUMN(REFERENCEMENT_ISOLANT[[#Headers],[Locaux climatisés ou raffraichis]])))=0,"",INDIRECT(NOM_FR&amp;ADDRESS('PR-tampon'!$E65,COLUMN(REFERENCEMENT_ISOLANT[[#Headers],[Locaux climatisés ou raffraichis]]))))))</f>
        <v/>
      </c>
    </row>
    <row r="103" spans="1:16" ht="130.19999999999999" customHeight="1" x14ac:dyDescent="0.3">
      <c r="A103" s="3" t="s">
        <v>191</v>
      </c>
      <c r="B103" s="86" t="str">
        <f ca="1">IF('PR-tampon'!$E66="","",IF('PR-tampon'!$E66=0,"",IF(INDIRECT(NOM_FR&amp;ADDRESS('PR-tampon'!$E66,COLUMN(REFERENCEMENT_ISOLANT[[#Headers],[DATE REFERENCEMENT]])))=0,"",INDIRECT(NOM_FR&amp;ADDRESS('PR-tampon'!$E66,COLUMN(REFERENCEMENT_ISOLANT[[#Headers],[DATE REFERENCEMENT]]))))))</f>
        <v/>
      </c>
      <c r="C103" s="86" t="str">
        <f ca="1">IF('PR-tampon'!$E66="","",IF('PR-tampon'!$E66=0,"",IF(INDIRECT(NOM_FR&amp;ADDRESS('PR-tampon'!$E66,COLUMN(REFERENCEMENT_ISOLANT[[#Headers],[TYPE DE PROCEDE]])))=0,"",INDIRECT(NOM_FR&amp;ADDRESS('PR-tampon'!$E66,COLUMN(REFERENCEMENT_ISOLANT[[#Headers],[TYPE DE PROCEDE]]))))))</f>
        <v/>
      </c>
      <c r="D103" s="86" t="str">
        <f ca="1">IF('PR-tampon'!$E66="","",IF('PR-tampon'!$E66=0,"",IF(INDIRECT(NOM_FR&amp;ADDRESS('PR-tampon'!$E66,COLUMN(REFERENCEMENT_ISOLANT[[#Headers],[MATIERE]])))=0,"",INDIRECT(NOM_FR&amp;ADDRESS('PR-tampon'!$E66,COLUMN(REFERENCEMENT_ISOLANT[[#Headers],[MATIERE]]))))))</f>
        <v/>
      </c>
      <c r="E103" s="3" t="str">
        <f ca="1">IF('PR-tampon'!$E66="","",IF('PR-tampon'!$E66=0,"",IF(INDIRECT(NOM_FR&amp;ADDRESS('PR-tampon'!$E66,COLUMN(REFERENCEMENT_ISOLANT[[#Headers],[NOM COMMERCIAL DU PROCEDE]])))=0,"",INDIRECT(NOM_FR&amp;ADDRESS('PR-tampon'!$E66,COLUMN(REFERENCEMENT_ISOLANT[[#Headers],[NOM COMMERCIAL DU PROCEDE]]))))))</f>
        <v/>
      </c>
      <c r="F103" s="3" t="str">
        <f ca="1">IF('PR-tampon'!$E66="","",IF('PR-tampon'!$E66=0,"",IF(INDIRECT(NOM_FR&amp;ADDRESS('PR-tampon'!$E66,COLUMN(REFERENCEMENT_ISOLANT[[#Headers],[FABRICANT / TITULAIRE / DISTRIBUTEUR]])))=0,"",INDIRECT(NOM_FR&amp;ADDRESS('PR-tampon'!$E66,COLUMN(REFERENCEMENT_ISOLANT[[#Headers],[FABRICANT / TITULAIRE / DISTRIBUTEUR]]))))))</f>
        <v/>
      </c>
      <c r="G103" s="3" t="str">
        <f ca="1">IF('PR-tampon'!$E66="","",IF('PR-tampon'!$E66=0,"",IF(INDIRECT(NOM_FR&amp;ADDRESS('PR-tampon'!$E66,COLUMN(REFERENCEMENT_ISOLANT[[#Headers],[TYPE DE DOCUMENT DE REFERENCE]])))=0,"",INDIRECT(NOM_FR&amp;ADDRESS('PR-tampon'!$E66,COLUMN(REFERENCEMENT_ISOLANT[[#Headers],[TYPE DE DOCUMENT DE REFERENCE]]))))))</f>
        <v/>
      </c>
      <c r="H103" s="3" t="str">
        <f ca="1">IF('PR-tampon'!$E66="","",IF('PR-tampon'!$E66=0,"",IF(INDIRECT(NOM_FR&amp;ADDRESS('PR-tampon'!$E66,COLUMN(REFERENCEMENT_ISOLANT[[#Headers],[REF]])))=0,"",INDIRECT(NOM_FR&amp;ADDRESS('PR-tampon'!$E66,COLUMN(REFERENCEMENT_ISOLANT[[#Headers],[REF]]))))))</f>
        <v/>
      </c>
      <c r="I103" s="80" t="str">
        <f ca="1">IF('PR-tampon'!$E66="","",IF('PR-tampon'!$E66=0,"",IF(INDIRECT(NOM_FR&amp;ADDRESS('PR-tampon'!$E66,COLUMN(REFERENCEMENT_ISOLANT[[#Headers],[AVIS LIMITE AU / VALIDITE]])))=0,"",INDIRECT(NOM_FR&amp;ADDRESS('PR-tampon'!$E66,COLUMN(REFERENCEMENT_ISOLANT[[#Headers],[AVIS LIMITE AU / VALIDITE]]))))))</f>
        <v/>
      </c>
      <c r="J103" s="3" t="str">
        <f ca="1">IF('PR-tampon'!$E66="","",IF('PR-tampon'!$E66=0,"",IF(INDIRECT(NOM_FR&amp;ADDRESS('PR-tampon'!$E66,COLUMN(REFERENCEMENT_ISOLANT[[#Headers],[TC/TNC
dans le domaine d''emploi visé]])))=0,"",INDIRECT(NOM_FR&amp;ADDRESS('PR-tampon'!$E66,COLUMN(REFERENCEMENT_ISOLANT[[#Headers],[TC/TNC
dans le domaine d''emploi visé]]))))))</f>
        <v/>
      </c>
      <c r="K103" s="110" t="str">
        <f ca="1">IF('PR-tampon'!$E66="","",IF('PR-tampon'!$E66=0,"",IF(INDIRECT(NOM_FR&amp;ADDRESS('PR-tampon'!$E66,COLUMN(REFERENCEMENT_ISOLANT[[#Headers],[SYNTHESE DES APPLICATIONS VISEES]])))=0,"",INDIRECT(NOM_FR&amp;ADDRESS('PR-tampon'!$E66,COLUMN(REFERENCEMENT_ISOLANT[[#Headers],[SYNTHESE DES APPLICATIONS VISEES]]))))))</f>
        <v/>
      </c>
      <c r="L103" s="82" t="str">
        <f ca="1">IF('PR-tampon'!$E66="","",IF('PR-tampon'!$E66=0,"",IF(INDIRECT(NOM_FR&amp;ADDRESS('PR-tampon'!$E66,COLUMN(REFERENCEMENT_ISOLANT[[#Headers],[CONCATENATION DES OBSERVATIONS]])))=0,"",INDIRECT(NOM_FR&amp;ADDRESS('PR-tampon'!$E66,COLUMN(REFERENCEMENT_ISOLANT[[#Headers],[CONCATENATION DES OBSERVATIONS]]))))))</f>
        <v/>
      </c>
      <c r="M103" s="3" t="str">
        <f ca="1">IF('PR-tampon'!$E66="","",IF('PR-tampon'!$E66=0,"",IF(INDIRECT(NOM_FR&amp;ADDRESS('PR-tampon'!$E66,COLUMN(REFERENCEMENT_ISOLANT[[#Headers],[Hygrométrie des locaux]])))=0,"",INDIRECT(NOM_FR&amp;ADDRESS('PR-tampon'!$E66,COLUMN(REFERENCEMENT_ISOLANT[[#Headers],[Hygrométrie des locaux]]))))))</f>
        <v/>
      </c>
      <c r="N103" s="3" t="str">
        <f ca="1">IF('PR-tampon'!$E66="","",IF('PR-tampon'!$E66=0,"",IF(INDIRECT(NOM_FR&amp;ADDRESS('PR-tampon'!$E66,COLUMN(REFERENCEMENT_ISOLANT[[#Headers],[classement locaux au sens 20.1 P3]])))=0,"",INDIRECT(NOM_FR&amp;ADDRESS('PR-tampon'!$E66,COLUMN(REFERENCEMENT_ISOLANT[[#Headers],[classement locaux au sens 20.1 P3]]))))))</f>
        <v/>
      </c>
      <c r="O103" s="3" t="str">
        <f ca="1">IF('PR-tampon'!$E66="","",IF('PR-tampon'!$E66=0,"",IF(INDIRECT(NOM_FR&amp;ADDRESS('PR-tampon'!$E66,COLUMN(REFERENCEMENT_ISOLANT[[#Headers],[Climat max]])))=0,"",INDIRECT(NOM_FR&amp;ADDRESS('PR-tampon'!$E66,COLUMN(REFERENCEMENT_ISOLANT[[#Headers],[Climat max]]))))))</f>
        <v/>
      </c>
      <c r="P103" s="3" t="str">
        <f ca="1">IF('PR-tampon'!$E66="","",IF('PR-tampon'!$E66=0,"",IF(INDIRECT(NOM_FR&amp;ADDRESS('PR-tampon'!$E66,COLUMN(REFERENCEMENT_ISOLANT[[#Headers],[Locaux climatisés ou raffraichis]])))=0,"",INDIRECT(NOM_FR&amp;ADDRESS('PR-tampon'!$E66,COLUMN(REFERENCEMENT_ISOLANT[[#Headers],[Locaux climatisés ou raffraichis]]))))))</f>
        <v/>
      </c>
    </row>
    <row r="104" spans="1:16" ht="130.19999999999999" customHeight="1" x14ac:dyDescent="0.3">
      <c r="A104" s="3" t="s">
        <v>191</v>
      </c>
      <c r="B104" s="86" t="str">
        <f ca="1">IF('PR-tampon'!$E67="","",IF('PR-tampon'!$E67=0,"",IF(INDIRECT(NOM_FR&amp;ADDRESS('PR-tampon'!$E67,COLUMN(REFERENCEMENT_ISOLANT[[#Headers],[DATE REFERENCEMENT]])))=0,"",INDIRECT(NOM_FR&amp;ADDRESS('PR-tampon'!$E67,COLUMN(REFERENCEMENT_ISOLANT[[#Headers],[DATE REFERENCEMENT]]))))))</f>
        <v/>
      </c>
      <c r="C104" s="86" t="str">
        <f ca="1">IF('PR-tampon'!$E67="","",IF('PR-tampon'!$E67=0,"",IF(INDIRECT(NOM_FR&amp;ADDRESS('PR-tampon'!$E67,COLUMN(REFERENCEMENT_ISOLANT[[#Headers],[TYPE DE PROCEDE]])))=0,"",INDIRECT(NOM_FR&amp;ADDRESS('PR-tampon'!$E67,COLUMN(REFERENCEMENT_ISOLANT[[#Headers],[TYPE DE PROCEDE]]))))))</f>
        <v/>
      </c>
      <c r="D104" s="86" t="str">
        <f ca="1">IF('PR-tampon'!$E67="","",IF('PR-tampon'!$E67=0,"",IF(INDIRECT(NOM_FR&amp;ADDRESS('PR-tampon'!$E67,COLUMN(REFERENCEMENT_ISOLANT[[#Headers],[MATIERE]])))=0,"",INDIRECT(NOM_FR&amp;ADDRESS('PR-tampon'!$E67,COLUMN(REFERENCEMENT_ISOLANT[[#Headers],[MATIERE]]))))))</f>
        <v/>
      </c>
      <c r="E104" s="3" t="str">
        <f ca="1">IF('PR-tampon'!$E67="","",IF('PR-tampon'!$E67=0,"",IF(INDIRECT(NOM_FR&amp;ADDRESS('PR-tampon'!$E67,COLUMN(REFERENCEMENT_ISOLANT[[#Headers],[NOM COMMERCIAL DU PROCEDE]])))=0,"",INDIRECT(NOM_FR&amp;ADDRESS('PR-tampon'!$E67,COLUMN(REFERENCEMENT_ISOLANT[[#Headers],[NOM COMMERCIAL DU PROCEDE]]))))))</f>
        <v/>
      </c>
      <c r="F104" s="3" t="str">
        <f ca="1">IF('PR-tampon'!$E67="","",IF('PR-tampon'!$E67=0,"",IF(INDIRECT(NOM_FR&amp;ADDRESS('PR-tampon'!$E67,COLUMN(REFERENCEMENT_ISOLANT[[#Headers],[FABRICANT / TITULAIRE / DISTRIBUTEUR]])))=0,"",INDIRECT(NOM_FR&amp;ADDRESS('PR-tampon'!$E67,COLUMN(REFERENCEMENT_ISOLANT[[#Headers],[FABRICANT / TITULAIRE / DISTRIBUTEUR]]))))))</f>
        <v/>
      </c>
      <c r="G104" s="3" t="str">
        <f ca="1">IF('PR-tampon'!$E67="","",IF('PR-tampon'!$E67=0,"",IF(INDIRECT(NOM_FR&amp;ADDRESS('PR-tampon'!$E67,COLUMN(REFERENCEMENT_ISOLANT[[#Headers],[TYPE DE DOCUMENT DE REFERENCE]])))=0,"",INDIRECT(NOM_FR&amp;ADDRESS('PR-tampon'!$E67,COLUMN(REFERENCEMENT_ISOLANT[[#Headers],[TYPE DE DOCUMENT DE REFERENCE]]))))))</f>
        <v/>
      </c>
      <c r="H104" s="3" t="str">
        <f ca="1">IF('PR-tampon'!$E67="","",IF('PR-tampon'!$E67=0,"",IF(INDIRECT(NOM_FR&amp;ADDRESS('PR-tampon'!$E67,COLUMN(REFERENCEMENT_ISOLANT[[#Headers],[REF]])))=0,"",INDIRECT(NOM_FR&amp;ADDRESS('PR-tampon'!$E67,COLUMN(REFERENCEMENT_ISOLANT[[#Headers],[REF]]))))))</f>
        <v/>
      </c>
      <c r="I104" s="80" t="str">
        <f ca="1">IF('PR-tampon'!$E67="","",IF('PR-tampon'!$E67=0,"",IF(INDIRECT(NOM_FR&amp;ADDRESS('PR-tampon'!$E67,COLUMN(REFERENCEMENT_ISOLANT[[#Headers],[AVIS LIMITE AU / VALIDITE]])))=0,"",INDIRECT(NOM_FR&amp;ADDRESS('PR-tampon'!$E67,COLUMN(REFERENCEMENT_ISOLANT[[#Headers],[AVIS LIMITE AU / VALIDITE]]))))))</f>
        <v/>
      </c>
      <c r="J104" s="3" t="str">
        <f ca="1">IF('PR-tampon'!$E67="","",IF('PR-tampon'!$E67=0,"",IF(INDIRECT(NOM_FR&amp;ADDRESS('PR-tampon'!$E67,COLUMN(REFERENCEMENT_ISOLANT[[#Headers],[TC/TNC
dans le domaine d''emploi visé]])))=0,"",INDIRECT(NOM_FR&amp;ADDRESS('PR-tampon'!$E67,COLUMN(REFERENCEMENT_ISOLANT[[#Headers],[TC/TNC
dans le domaine d''emploi visé]]))))))</f>
        <v/>
      </c>
      <c r="K104" s="110" t="str">
        <f ca="1">IF('PR-tampon'!$E67="","",IF('PR-tampon'!$E67=0,"",IF(INDIRECT(NOM_FR&amp;ADDRESS('PR-tampon'!$E67,COLUMN(REFERENCEMENT_ISOLANT[[#Headers],[SYNTHESE DES APPLICATIONS VISEES]])))=0,"",INDIRECT(NOM_FR&amp;ADDRESS('PR-tampon'!$E67,COLUMN(REFERENCEMENT_ISOLANT[[#Headers],[SYNTHESE DES APPLICATIONS VISEES]]))))))</f>
        <v/>
      </c>
      <c r="L104" s="82" t="str">
        <f ca="1">IF('PR-tampon'!$E67="","",IF('PR-tampon'!$E67=0,"",IF(INDIRECT(NOM_FR&amp;ADDRESS('PR-tampon'!$E67,COLUMN(REFERENCEMENT_ISOLANT[[#Headers],[CONCATENATION DES OBSERVATIONS]])))=0,"",INDIRECT(NOM_FR&amp;ADDRESS('PR-tampon'!$E67,COLUMN(REFERENCEMENT_ISOLANT[[#Headers],[CONCATENATION DES OBSERVATIONS]]))))))</f>
        <v/>
      </c>
      <c r="M104" s="3" t="str">
        <f ca="1">IF('PR-tampon'!$E67="","",IF('PR-tampon'!$E67=0,"",IF(INDIRECT(NOM_FR&amp;ADDRESS('PR-tampon'!$E67,COLUMN(REFERENCEMENT_ISOLANT[[#Headers],[Hygrométrie des locaux]])))=0,"",INDIRECT(NOM_FR&amp;ADDRESS('PR-tampon'!$E67,COLUMN(REFERENCEMENT_ISOLANT[[#Headers],[Hygrométrie des locaux]]))))))</f>
        <v/>
      </c>
      <c r="N104" s="3" t="str">
        <f ca="1">IF('PR-tampon'!$E67="","",IF('PR-tampon'!$E67=0,"",IF(INDIRECT(NOM_FR&amp;ADDRESS('PR-tampon'!$E67,COLUMN(REFERENCEMENT_ISOLANT[[#Headers],[classement locaux au sens 20.1 P3]])))=0,"",INDIRECT(NOM_FR&amp;ADDRESS('PR-tampon'!$E67,COLUMN(REFERENCEMENT_ISOLANT[[#Headers],[classement locaux au sens 20.1 P3]]))))))</f>
        <v/>
      </c>
      <c r="O104" s="3" t="str">
        <f ca="1">IF('PR-tampon'!$E67="","",IF('PR-tampon'!$E67=0,"",IF(INDIRECT(NOM_FR&amp;ADDRESS('PR-tampon'!$E67,COLUMN(REFERENCEMENT_ISOLANT[[#Headers],[Climat max]])))=0,"",INDIRECT(NOM_FR&amp;ADDRESS('PR-tampon'!$E67,COLUMN(REFERENCEMENT_ISOLANT[[#Headers],[Climat max]]))))))</f>
        <v/>
      </c>
      <c r="P104" s="3" t="str">
        <f ca="1">IF('PR-tampon'!$E67="","",IF('PR-tampon'!$E67=0,"",IF(INDIRECT(NOM_FR&amp;ADDRESS('PR-tampon'!$E67,COLUMN(REFERENCEMENT_ISOLANT[[#Headers],[Locaux climatisés ou raffraichis]])))=0,"",INDIRECT(NOM_FR&amp;ADDRESS('PR-tampon'!$E67,COLUMN(REFERENCEMENT_ISOLANT[[#Headers],[Locaux climatisés ou raffraichis]]))))))</f>
        <v/>
      </c>
    </row>
    <row r="105" spans="1:16" ht="130.19999999999999" customHeight="1" x14ac:dyDescent="0.3">
      <c r="A105" s="3" t="s">
        <v>191</v>
      </c>
      <c r="B105" s="86" t="str">
        <f ca="1">IF('PR-tampon'!$E68="","",IF('PR-tampon'!$E68=0,"",IF(INDIRECT(NOM_FR&amp;ADDRESS('PR-tampon'!$E68,COLUMN(REFERENCEMENT_ISOLANT[[#Headers],[DATE REFERENCEMENT]])))=0,"",INDIRECT(NOM_FR&amp;ADDRESS('PR-tampon'!$E68,COLUMN(REFERENCEMENT_ISOLANT[[#Headers],[DATE REFERENCEMENT]]))))))</f>
        <v/>
      </c>
      <c r="C105" s="86" t="str">
        <f ca="1">IF('PR-tampon'!$E68="","",IF('PR-tampon'!$E68=0,"",IF(INDIRECT(NOM_FR&amp;ADDRESS('PR-tampon'!$E68,COLUMN(REFERENCEMENT_ISOLANT[[#Headers],[TYPE DE PROCEDE]])))=0,"",INDIRECT(NOM_FR&amp;ADDRESS('PR-tampon'!$E68,COLUMN(REFERENCEMENT_ISOLANT[[#Headers],[TYPE DE PROCEDE]]))))))</f>
        <v/>
      </c>
      <c r="D105" s="86" t="str">
        <f ca="1">IF('PR-tampon'!$E68="","",IF('PR-tampon'!$E68=0,"",IF(INDIRECT(NOM_FR&amp;ADDRESS('PR-tampon'!$E68,COLUMN(REFERENCEMENT_ISOLANT[[#Headers],[MATIERE]])))=0,"",INDIRECT(NOM_FR&amp;ADDRESS('PR-tampon'!$E68,COLUMN(REFERENCEMENT_ISOLANT[[#Headers],[MATIERE]]))))))</f>
        <v/>
      </c>
      <c r="E105" s="3" t="str">
        <f ca="1">IF('PR-tampon'!$E68="","",IF('PR-tampon'!$E68=0,"",IF(INDIRECT(NOM_FR&amp;ADDRESS('PR-tampon'!$E68,COLUMN(REFERENCEMENT_ISOLANT[[#Headers],[NOM COMMERCIAL DU PROCEDE]])))=0,"",INDIRECT(NOM_FR&amp;ADDRESS('PR-tampon'!$E68,COLUMN(REFERENCEMENT_ISOLANT[[#Headers],[NOM COMMERCIAL DU PROCEDE]]))))))</f>
        <v/>
      </c>
      <c r="F105" s="3" t="str">
        <f ca="1">IF('PR-tampon'!$E68="","",IF('PR-tampon'!$E68=0,"",IF(INDIRECT(NOM_FR&amp;ADDRESS('PR-tampon'!$E68,COLUMN(REFERENCEMENT_ISOLANT[[#Headers],[FABRICANT / TITULAIRE / DISTRIBUTEUR]])))=0,"",INDIRECT(NOM_FR&amp;ADDRESS('PR-tampon'!$E68,COLUMN(REFERENCEMENT_ISOLANT[[#Headers],[FABRICANT / TITULAIRE / DISTRIBUTEUR]]))))))</f>
        <v/>
      </c>
      <c r="G105" s="3" t="str">
        <f ca="1">IF('PR-tampon'!$E68="","",IF('PR-tampon'!$E68=0,"",IF(INDIRECT(NOM_FR&amp;ADDRESS('PR-tampon'!$E68,COLUMN(REFERENCEMENT_ISOLANT[[#Headers],[TYPE DE DOCUMENT DE REFERENCE]])))=0,"",INDIRECT(NOM_FR&amp;ADDRESS('PR-tampon'!$E68,COLUMN(REFERENCEMENT_ISOLANT[[#Headers],[TYPE DE DOCUMENT DE REFERENCE]]))))))</f>
        <v/>
      </c>
      <c r="H105" s="3" t="str">
        <f ca="1">IF('PR-tampon'!$E68="","",IF('PR-tampon'!$E68=0,"",IF(INDIRECT(NOM_FR&amp;ADDRESS('PR-tampon'!$E68,COLUMN(REFERENCEMENT_ISOLANT[[#Headers],[REF]])))=0,"",INDIRECT(NOM_FR&amp;ADDRESS('PR-tampon'!$E68,COLUMN(REFERENCEMENT_ISOLANT[[#Headers],[REF]]))))))</f>
        <v/>
      </c>
      <c r="I105" s="80" t="str">
        <f ca="1">IF('PR-tampon'!$E68="","",IF('PR-tampon'!$E68=0,"",IF(INDIRECT(NOM_FR&amp;ADDRESS('PR-tampon'!$E68,COLUMN(REFERENCEMENT_ISOLANT[[#Headers],[AVIS LIMITE AU / VALIDITE]])))=0,"",INDIRECT(NOM_FR&amp;ADDRESS('PR-tampon'!$E68,COLUMN(REFERENCEMENT_ISOLANT[[#Headers],[AVIS LIMITE AU / VALIDITE]]))))))</f>
        <v/>
      </c>
      <c r="J105" s="3" t="str">
        <f ca="1">IF('PR-tampon'!$E68="","",IF('PR-tampon'!$E68=0,"",IF(INDIRECT(NOM_FR&amp;ADDRESS('PR-tampon'!$E68,COLUMN(REFERENCEMENT_ISOLANT[[#Headers],[TC/TNC
dans le domaine d''emploi visé]])))=0,"",INDIRECT(NOM_FR&amp;ADDRESS('PR-tampon'!$E68,COLUMN(REFERENCEMENT_ISOLANT[[#Headers],[TC/TNC
dans le domaine d''emploi visé]]))))))</f>
        <v/>
      </c>
      <c r="K105" s="110" t="str">
        <f ca="1">IF('PR-tampon'!$E68="","",IF('PR-tampon'!$E68=0,"",IF(INDIRECT(NOM_FR&amp;ADDRESS('PR-tampon'!$E68,COLUMN(REFERENCEMENT_ISOLANT[[#Headers],[SYNTHESE DES APPLICATIONS VISEES]])))=0,"",INDIRECT(NOM_FR&amp;ADDRESS('PR-tampon'!$E68,COLUMN(REFERENCEMENT_ISOLANT[[#Headers],[SYNTHESE DES APPLICATIONS VISEES]]))))))</f>
        <v/>
      </c>
      <c r="L105" s="82" t="str">
        <f ca="1">IF('PR-tampon'!$E68="","",IF('PR-tampon'!$E68=0,"",IF(INDIRECT(NOM_FR&amp;ADDRESS('PR-tampon'!$E68,COLUMN(REFERENCEMENT_ISOLANT[[#Headers],[CONCATENATION DES OBSERVATIONS]])))=0,"",INDIRECT(NOM_FR&amp;ADDRESS('PR-tampon'!$E68,COLUMN(REFERENCEMENT_ISOLANT[[#Headers],[CONCATENATION DES OBSERVATIONS]]))))))</f>
        <v/>
      </c>
      <c r="M105" s="3" t="str">
        <f ca="1">IF('PR-tampon'!$E68="","",IF('PR-tampon'!$E68=0,"",IF(INDIRECT(NOM_FR&amp;ADDRESS('PR-tampon'!$E68,COLUMN(REFERENCEMENT_ISOLANT[[#Headers],[Hygrométrie des locaux]])))=0,"",INDIRECT(NOM_FR&amp;ADDRESS('PR-tampon'!$E68,COLUMN(REFERENCEMENT_ISOLANT[[#Headers],[Hygrométrie des locaux]]))))))</f>
        <v/>
      </c>
      <c r="N105" s="3" t="str">
        <f ca="1">IF('PR-tampon'!$E68="","",IF('PR-tampon'!$E68=0,"",IF(INDIRECT(NOM_FR&amp;ADDRESS('PR-tampon'!$E68,COLUMN(REFERENCEMENT_ISOLANT[[#Headers],[classement locaux au sens 20.1 P3]])))=0,"",INDIRECT(NOM_FR&amp;ADDRESS('PR-tampon'!$E68,COLUMN(REFERENCEMENT_ISOLANT[[#Headers],[classement locaux au sens 20.1 P3]]))))))</f>
        <v/>
      </c>
      <c r="O105" s="3" t="str">
        <f ca="1">IF('PR-tampon'!$E68="","",IF('PR-tampon'!$E68=0,"",IF(INDIRECT(NOM_FR&amp;ADDRESS('PR-tampon'!$E68,COLUMN(REFERENCEMENT_ISOLANT[[#Headers],[Climat max]])))=0,"",INDIRECT(NOM_FR&amp;ADDRESS('PR-tampon'!$E68,COLUMN(REFERENCEMENT_ISOLANT[[#Headers],[Climat max]]))))))</f>
        <v/>
      </c>
      <c r="P105" s="3" t="str">
        <f ca="1">IF('PR-tampon'!$E68="","",IF('PR-tampon'!$E68=0,"",IF(INDIRECT(NOM_FR&amp;ADDRESS('PR-tampon'!$E68,COLUMN(REFERENCEMENT_ISOLANT[[#Headers],[Locaux climatisés ou raffraichis]])))=0,"",INDIRECT(NOM_FR&amp;ADDRESS('PR-tampon'!$E68,COLUMN(REFERENCEMENT_ISOLANT[[#Headers],[Locaux climatisés ou raffraichis]]))))))</f>
        <v/>
      </c>
    </row>
    <row r="106" spans="1:16" ht="130.19999999999999" customHeight="1" x14ac:dyDescent="0.3">
      <c r="A106" s="3" t="s">
        <v>191</v>
      </c>
      <c r="B106" s="86" t="str">
        <f ca="1">IF('PR-tampon'!$E69="","",IF('PR-tampon'!$E69=0,"",IF(INDIRECT(NOM_FR&amp;ADDRESS('PR-tampon'!$E69,COLUMN(REFERENCEMENT_ISOLANT[[#Headers],[DATE REFERENCEMENT]])))=0,"",INDIRECT(NOM_FR&amp;ADDRESS('PR-tampon'!$E69,COLUMN(REFERENCEMENT_ISOLANT[[#Headers],[DATE REFERENCEMENT]]))))))</f>
        <v/>
      </c>
      <c r="C106" s="86" t="str">
        <f ca="1">IF('PR-tampon'!$E69="","",IF('PR-tampon'!$E69=0,"",IF(INDIRECT(NOM_FR&amp;ADDRESS('PR-tampon'!$E69,COLUMN(REFERENCEMENT_ISOLANT[[#Headers],[TYPE DE PROCEDE]])))=0,"",INDIRECT(NOM_FR&amp;ADDRESS('PR-tampon'!$E69,COLUMN(REFERENCEMENT_ISOLANT[[#Headers],[TYPE DE PROCEDE]]))))))</f>
        <v/>
      </c>
      <c r="D106" s="86" t="str">
        <f ca="1">IF('PR-tampon'!$E69="","",IF('PR-tampon'!$E69=0,"",IF(INDIRECT(NOM_FR&amp;ADDRESS('PR-tampon'!$E69,COLUMN(REFERENCEMENT_ISOLANT[[#Headers],[MATIERE]])))=0,"",INDIRECT(NOM_FR&amp;ADDRESS('PR-tampon'!$E69,COLUMN(REFERENCEMENT_ISOLANT[[#Headers],[MATIERE]]))))))</f>
        <v/>
      </c>
      <c r="E106" s="3" t="str">
        <f ca="1">IF('PR-tampon'!$E69="","",IF('PR-tampon'!$E69=0,"",IF(INDIRECT(NOM_FR&amp;ADDRESS('PR-tampon'!$E69,COLUMN(REFERENCEMENT_ISOLANT[[#Headers],[NOM COMMERCIAL DU PROCEDE]])))=0,"",INDIRECT(NOM_FR&amp;ADDRESS('PR-tampon'!$E69,COLUMN(REFERENCEMENT_ISOLANT[[#Headers],[NOM COMMERCIAL DU PROCEDE]]))))))</f>
        <v/>
      </c>
      <c r="F106" s="3" t="str">
        <f ca="1">IF('PR-tampon'!$E69="","",IF('PR-tampon'!$E69=0,"",IF(INDIRECT(NOM_FR&amp;ADDRESS('PR-tampon'!$E69,COLUMN(REFERENCEMENT_ISOLANT[[#Headers],[FABRICANT / TITULAIRE / DISTRIBUTEUR]])))=0,"",INDIRECT(NOM_FR&amp;ADDRESS('PR-tampon'!$E69,COLUMN(REFERENCEMENT_ISOLANT[[#Headers],[FABRICANT / TITULAIRE / DISTRIBUTEUR]]))))))</f>
        <v/>
      </c>
      <c r="G106" s="3" t="str">
        <f ca="1">IF('PR-tampon'!$E69="","",IF('PR-tampon'!$E69=0,"",IF(INDIRECT(NOM_FR&amp;ADDRESS('PR-tampon'!$E69,COLUMN(REFERENCEMENT_ISOLANT[[#Headers],[TYPE DE DOCUMENT DE REFERENCE]])))=0,"",INDIRECT(NOM_FR&amp;ADDRESS('PR-tampon'!$E69,COLUMN(REFERENCEMENT_ISOLANT[[#Headers],[TYPE DE DOCUMENT DE REFERENCE]]))))))</f>
        <v/>
      </c>
      <c r="H106" s="3" t="str">
        <f ca="1">IF('PR-tampon'!$E69="","",IF('PR-tampon'!$E69=0,"",IF(INDIRECT(NOM_FR&amp;ADDRESS('PR-tampon'!$E69,COLUMN(REFERENCEMENT_ISOLANT[[#Headers],[REF]])))=0,"",INDIRECT(NOM_FR&amp;ADDRESS('PR-tampon'!$E69,COLUMN(REFERENCEMENT_ISOLANT[[#Headers],[REF]]))))))</f>
        <v/>
      </c>
      <c r="I106" s="80" t="str">
        <f ca="1">IF('PR-tampon'!$E69="","",IF('PR-tampon'!$E69=0,"",IF(INDIRECT(NOM_FR&amp;ADDRESS('PR-tampon'!$E69,COLUMN(REFERENCEMENT_ISOLANT[[#Headers],[AVIS LIMITE AU / VALIDITE]])))=0,"",INDIRECT(NOM_FR&amp;ADDRESS('PR-tampon'!$E69,COLUMN(REFERENCEMENT_ISOLANT[[#Headers],[AVIS LIMITE AU / VALIDITE]]))))))</f>
        <v/>
      </c>
      <c r="J106" s="3" t="str">
        <f ca="1">IF('PR-tampon'!$E69="","",IF('PR-tampon'!$E69=0,"",IF(INDIRECT(NOM_FR&amp;ADDRESS('PR-tampon'!$E69,COLUMN(REFERENCEMENT_ISOLANT[[#Headers],[TC/TNC
dans le domaine d''emploi visé]])))=0,"",INDIRECT(NOM_FR&amp;ADDRESS('PR-tampon'!$E69,COLUMN(REFERENCEMENT_ISOLANT[[#Headers],[TC/TNC
dans le domaine d''emploi visé]]))))))</f>
        <v/>
      </c>
      <c r="K106" s="110" t="str">
        <f ca="1">IF('PR-tampon'!$E69="","",IF('PR-tampon'!$E69=0,"",IF(INDIRECT(NOM_FR&amp;ADDRESS('PR-tampon'!$E69,COLUMN(REFERENCEMENT_ISOLANT[[#Headers],[SYNTHESE DES APPLICATIONS VISEES]])))=0,"",INDIRECT(NOM_FR&amp;ADDRESS('PR-tampon'!$E69,COLUMN(REFERENCEMENT_ISOLANT[[#Headers],[SYNTHESE DES APPLICATIONS VISEES]]))))))</f>
        <v/>
      </c>
      <c r="L106" s="82" t="str">
        <f ca="1">IF('PR-tampon'!$E69="","",IF('PR-tampon'!$E69=0,"",IF(INDIRECT(NOM_FR&amp;ADDRESS('PR-tampon'!$E69,COLUMN(REFERENCEMENT_ISOLANT[[#Headers],[CONCATENATION DES OBSERVATIONS]])))=0,"",INDIRECT(NOM_FR&amp;ADDRESS('PR-tampon'!$E69,COLUMN(REFERENCEMENT_ISOLANT[[#Headers],[CONCATENATION DES OBSERVATIONS]]))))))</f>
        <v/>
      </c>
      <c r="M106" s="3" t="str">
        <f ca="1">IF('PR-tampon'!$E69="","",IF('PR-tampon'!$E69=0,"",IF(INDIRECT(NOM_FR&amp;ADDRESS('PR-tampon'!$E69,COLUMN(REFERENCEMENT_ISOLANT[[#Headers],[Hygrométrie des locaux]])))=0,"",INDIRECT(NOM_FR&amp;ADDRESS('PR-tampon'!$E69,COLUMN(REFERENCEMENT_ISOLANT[[#Headers],[Hygrométrie des locaux]]))))))</f>
        <v/>
      </c>
      <c r="N106" s="3" t="str">
        <f ca="1">IF('PR-tampon'!$E69="","",IF('PR-tampon'!$E69=0,"",IF(INDIRECT(NOM_FR&amp;ADDRESS('PR-tampon'!$E69,COLUMN(REFERENCEMENT_ISOLANT[[#Headers],[classement locaux au sens 20.1 P3]])))=0,"",INDIRECT(NOM_FR&amp;ADDRESS('PR-tampon'!$E69,COLUMN(REFERENCEMENT_ISOLANT[[#Headers],[classement locaux au sens 20.1 P3]]))))))</f>
        <v/>
      </c>
      <c r="O106" s="3" t="str">
        <f ca="1">IF('PR-tampon'!$E69="","",IF('PR-tampon'!$E69=0,"",IF(INDIRECT(NOM_FR&amp;ADDRESS('PR-tampon'!$E69,COLUMN(REFERENCEMENT_ISOLANT[[#Headers],[Climat max]])))=0,"",INDIRECT(NOM_FR&amp;ADDRESS('PR-tampon'!$E69,COLUMN(REFERENCEMENT_ISOLANT[[#Headers],[Climat max]]))))))</f>
        <v/>
      </c>
      <c r="P106" s="3" t="str">
        <f ca="1">IF('PR-tampon'!$E69="","",IF('PR-tampon'!$E69=0,"",IF(INDIRECT(NOM_FR&amp;ADDRESS('PR-tampon'!$E69,COLUMN(REFERENCEMENT_ISOLANT[[#Headers],[Locaux climatisés ou raffraichis]])))=0,"",INDIRECT(NOM_FR&amp;ADDRESS('PR-tampon'!$E69,COLUMN(REFERENCEMENT_ISOLANT[[#Headers],[Locaux climatisés ou raffraichis]]))))))</f>
        <v/>
      </c>
    </row>
    <row r="107" spans="1:16" ht="130.19999999999999" customHeight="1" x14ac:dyDescent="0.3">
      <c r="A107" s="3" t="s">
        <v>191</v>
      </c>
      <c r="B107" s="86" t="str">
        <f ca="1">IF('PR-tampon'!$E70="","",IF('PR-tampon'!$E70=0,"",IF(INDIRECT(NOM_FR&amp;ADDRESS('PR-tampon'!$E70,COLUMN(REFERENCEMENT_ISOLANT[[#Headers],[DATE REFERENCEMENT]])))=0,"",INDIRECT(NOM_FR&amp;ADDRESS('PR-tampon'!$E70,COLUMN(REFERENCEMENT_ISOLANT[[#Headers],[DATE REFERENCEMENT]]))))))</f>
        <v/>
      </c>
      <c r="C107" s="86" t="str">
        <f ca="1">IF('PR-tampon'!$E70="","",IF('PR-tampon'!$E70=0,"",IF(INDIRECT(NOM_FR&amp;ADDRESS('PR-tampon'!$E70,COLUMN(REFERENCEMENT_ISOLANT[[#Headers],[TYPE DE PROCEDE]])))=0,"",INDIRECT(NOM_FR&amp;ADDRESS('PR-tampon'!$E70,COLUMN(REFERENCEMENT_ISOLANT[[#Headers],[TYPE DE PROCEDE]]))))))</f>
        <v/>
      </c>
      <c r="D107" s="86" t="str">
        <f ca="1">IF('PR-tampon'!$E70="","",IF('PR-tampon'!$E70=0,"",IF(INDIRECT(NOM_FR&amp;ADDRESS('PR-tampon'!$E70,COLUMN(REFERENCEMENT_ISOLANT[[#Headers],[MATIERE]])))=0,"",INDIRECT(NOM_FR&amp;ADDRESS('PR-tampon'!$E70,COLUMN(REFERENCEMENT_ISOLANT[[#Headers],[MATIERE]]))))))</f>
        <v/>
      </c>
      <c r="E107" s="3" t="str">
        <f ca="1">IF('PR-tampon'!$E70="","",IF('PR-tampon'!$E70=0,"",IF(INDIRECT(NOM_FR&amp;ADDRESS('PR-tampon'!$E70,COLUMN(REFERENCEMENT_ISOLANT[[#Headers],[NOM COMMERCIAL DU PROCEDE]])))=0,"",INDIRECT(NOM_FR&amp;ADDRESS('PR-tampon'!$E70,COLUMN(REFERENCEMENT_ISOLANT[[#Headers],[NOM COMMERCIAL DU PROCEDE]]))))))</f>
        <v/>
      </c>
      <c r="F107" s="3" t="str">
        <f ca="1">IF('PR-tampon'!$E70="","",IF('PR-tampon'!$E70=0,"",IF(INDIRECT(NOM_FR&amp;ADDRESS('PR-tampon'!$E70,COLUMN(REFERENCEMENT_ISOLANT[[#Headers],[FABRICANT / TITULAIRE / DISTRIBUTEUR]])))=0,"",INDIRECT(NOM_FR&amp;ADDRESS('PR-tampon'!$E70,COLUMN(REFERENCEMENT_ISOLANT[[#Headers],[FABRICANT / TITULAIRE / DISTRIBUTEUR]]))))))</f>
        <v/>
      </c>
      <c r="G107" s="3" t="str">
        <f ca="1">IF('PR-tampon'!$E70="","",IF('PR-tampon'!$E70=0,"",IF(INDIRECT(NOM_FR&amp;ADDRESS('PR-tampon'!$E70,COLUMN(REFERENCEMENT_ISOLANT[[#Headers],[TYPE DE DOCUMENT DE REFERENCE]])))=0,"",INDIRECT(NOM_FR&amp;ADDRESS('PR-tampon'!$E70,COLUMN(REFERENCEMENT_ISOLANT[[#Headers],[TYPE DE DOCUMENT DE REFERENCE]]))))))</f>
        <v/>
      </c>
      <c r="H107" s="3" t="str">
        <f ca="1">IF('PR-tampon'!$E70="","",IF('PR-tampon'!$E70=0,"",IF(INDIRECT(NOM_FR&amp;ADDRESS('PR-tampon'!$E70,COLUMN(REFERENCEMENT_ISOLANT[[#Headers],[REF]])))=0,"",INDIRECT(NOM_FR&amp;ADDRESS('PR-tampon'!$E70,COLUMN(REFERENCEMENT_ISOLANT[[#Headers],[REF]]))))))</f>
        <v/>
      </c>
      <c r="I107" s="80" t="str">
        <f ca="1">IF('PR-tampon'!$E70="","",IF('PR-tampon'!$E70=0,"",IF(INDIRECT(NOM_FR&amp;ADDRESS('PR-tampon'!$E70,COLUMN(REFERENCEMENT_ISOLANT[[#Headers],[AVIS LIMITE AU / VALIDITE]])))=0,"",INDIRECT(NOM_FR&amp;ADDRESS('PR-tampon'!$E70,COLUMN(REFERENCEMENT_ISOLANT[[#Headers],[AVIS LIMITE AU / VALIDITE]]))))))</f>
        <v/>
      </c>
      <c r="J107" s="3" t="str">
        <f ca="1">IF('PR-tampon'!$E70="","",IF('PR-tampon'!$E70=0,"",IF(INDIRECT(NOM_FR&amp;ADDRESS('PR-tampon'!$E70,COLUMN(REFERENCEMENT_ISOLANT[[#Headers],[TC/TNC
dans le domaine d''emploi visé]])))=0,"",INDIRECT(NOM_FR&amp;ADDRESS('PR-tampon'!$E70,COLUMN(REFERENCEMENT_ISOLANT[[#Headers],[TC/TNC
dans le domaine d''emploi visé]]))))))</f>
        <v/>
      </c>
      <c r="K107" s="110" t="str">
        <f ca="1">IF('PR-tampon'!$E70="","",IF('PR-tampon'!$E70=0,"",IF(INDIRECT(NOM_FR&amp;ADDRESS('PR-tampon'!$E70,COLUMN(REFERENCEMENT_ISOLANT[[#Headers],[SYNTHESE DES APPLICATIONS VISEES]])))=0,"",INDIRECT(NOM_FR&amp;ADDRESS('PR-tampon'!$E70,COLUMN(REFERENCEMENT_ISOLANT[[#Headers],[SYNTHESE DES APPLICATIONS VISEES]]))))))</f>
        <v/>
      </c>
      <c r="L107" s="82" t="str">
        <f ca="1">IF('PR-tampon'!$E70="","",IF('PR-tampon'!$E70=0,"",IF(INDIRECT(NOM_FR&amp;ADDRESS('PR-tampon'!$E70,COLUMN(REFERENCEMENT_ISOLANT[[#Headers],[CONCATENATION DES OBSERVATIONS]])))=0,"",INDIRECT(NOM_FR&amp;ADDRESS('PR-tampon'!$E70,COLUMN(REFERENCEMENT_ISOLANT[[#Headers],[CONCATENATION DES OBSERVATIONS]]))))))</f>
        <v/>
      </c>
      <c r="M107" s="3" t="str">
        <f ca="1">IF('PR-tampon'!$E70="","",IF('PR-tampon'!$E70=0,"",IF(INDIRECT(NOM_FR&amp;ADDRESS('PR-tampon'!$E70,COLUMN(REFERENCEMENT_ISOLANT[[#Headers],[Hygrométrie des locaux]])))=0,"",INDIRECT(NOM_FR&amp;ADDRESS('PR-tampon'!$E70,COLUMN(REFERENCEMENT_ISOLANT[[#Headers],[Hygrométrie des locaux]]))))))</f>
        <v/>
      </c>
      <c r="N107" s="3" t="str">
        <f ca="1">IF('PR-tampon'!$E70="","",IF('PR-tampon'!$E70=0,"",IF(INDIRECT(NOM_FR&amp;ADDRESS('PR-tampon'!$E70,COLUMN(REFERENCEMENT_ISOLANT[[#Headers],[classement locaux au sens 20.1 P3]])))=0,"",INDIRECT(NOM_FR&amp;ADDRESS('PR-tampon'!$E70,COLUMN(REFERENCEMENT_ISOLANT[[#Headers],[classement locaux au sens 20.1 P3]]))))))</f>
        <v/>
      </c>
      <c r="O107" s="3" t="str">
        <f ca="1">IF('PR-tampon'!$E70="","",IF('PR-tampon'!$E70=0,"",IF(INDIRECT(NOM_FR&amp;ADDRESS('PR-tampon'!$E70,COLUMN(REFERENCEMENT_ISOLANT[[#Headers],[Climat max]])))=0,"",INDIRECT(NOM_FR&amp;ADDRESS('PR-tampon'!$E70,COLUMN(REFERENCEMENT_ISOLANT[[#Headers],[Climat max]]))))))</f>
        <v/>
      </c>
      <c r="P107" s="3" t="str">
        <f ca="1">IF('PR-tampon'!$E70="","",IF('PR-tampon'!$E70=0,"",IF(INDIRECT(NOM_FR&amp;ADDRESS('PR-tampon'!$E70,COLUMN(REFERENCEMENT_ISOLANT[[#Headers],[Locaux climatisés ou raffraichis]])))=0,"",INDIRECT(NOM_FR&amp;ADDRESS('PR-tampon'!$E70,COLUMN(REFERENCEMENT_ISOLANT[[#Headers],[Locaux climatisés ou raffraichis]]))))))</f>
        <v/>
      </c>
    </row>
    <row r="108" spans="1:16" ht="130.19999999999999" customHeight="1" x14ac:dyDescent="0.3">
      <c r="A108" s="3" t="s">
        <v>191</v>
      </c>
      <c r="B108" s="86" t="str">
        <f ca="1">IF('PR-tampon'!$E71="","",IF('PR-tampon'!$E71=0,"",IF(INDIRECT(NOM_FR&amp;ADDRESS('PR-tampon'!$E71,COLUMN(REFERENCEMENT_ISOLANT[[#Headers],[DATE REFERENCEMENT]])))=0,"",INDIRECT(NOM_FR&amp;ADDRESS('PR-tampon'!$E71,COLUMN(REFERENCEMENT_ISOLANT[[#Headers],[DATE REFERENCEMENT]]))))))</f>
        <v/>
      </c>
      <c r="C108" s="86" t="str">
        <f ca="1">IF('PR-tampon'!$E71="","",IF('PR-tampon'!$E71=0,"",IF(INDIRECT(NOM_FR&amp;ADDRESS('PR-tampon'!$E71,COLUMN(REFERENCEMENT_ISOLANT[[#Headers],[TYPE DE PROCEDE]])))=0,"",INDIRECT(NOM_FR&amp;ADDRESS('PR-tampon'!$E71,COLUMN(REFERENCEMENT_ISOLANT[[#Headers],[TYPE DE PROCEDE]]))))))</f>
        <v/>
      </c>
      <c r="D108" s="86" t="str">
        <f ca="1">IF('PR-tampon'!$E71="","",IF('PR-tampon'!$E71=0,"",IF(INDIRECT(NOM_FR&amp;ADDRESS('PR-tampon'!$E71,COLUMN(REFERENCEMENT_ISOLANT[[#Headers],[MATIERE]])))=0,"",INDIRECT(NOM_FR&amp;ADDRESS('PR-tampon'!$E71,COLUMN(REFERENCEMENT_ISOLANT[[#Headers],[MATIERE]]))))))</f>
        <v/>
      </c>
      <c r="E108" s="3" t="str">
        <f ca="1">IF('PR-tampon'!$E71="","",IF('PR-tampon'!$E71=0,"",IF(INDIRECT(NOM_FR&amp;ADDRESS('PR-tampon'!$E71,COLUMN(REFERENCEMENT_ISOLANT[[#Headers],[NOM COMMERCIAL DU PROCEDE]])))=0,"",INDIRECT(NOM_FR&amp;ADDRESS('PR-tampon'!$E71,COLUMN(REFERENCEMENT_ISOLANT[[#Headers],[NOM COMMERCIAL DU PROCEDE]]))))))</f>
        <v/>
      </c>
      <c r="F108" s="3" t="str">
        <f ca="1">IF('PR-tampon'!$E71="","",IF('PR-tampon'!$E71=0,"",IF(INDIRECT(NOM_FR&amp;ADDRESS('PR-tampon'!$E71,COLUMN(REFERENCEMENT_ISOLANT[[#Headers],[FABRICANT / TITULAIRE / DISTRIBUTEUR]])))=0,"",INDIRECT(NOM_FR&amp;ADDRESS('PR-tampon'!$E71,COLUMN(REFERENCEMENT_ISOLANT[[#Headers],[FABRICANT / TITULAIRE / DISTRIBUTEUR]]))))))</f>
        <v/>
      </c>
      <c r="G108" s="3" t="str">
        <f ca="1">IF('PR-tampon'!$E71="","",IF('PR-tampon'!$E71=0,"",IF(INDIRECT(NOM_FR&amp;ADDRESS('PR-tampon'!$E71,COLUMN(REFERENCEMENT_ISOLANT[[#Headers],[TYPE DE DOCUMENT DE REFERENCE]])))=0,"",INDIRECT(NOM_FR&amp;ADDRESS('PR-tampon'!$E71,COLUMN(REFERENCEMENT_ISOLANT[[#Headers],[TYPE DE DOCUMENT DE REFERENCE]]))))))</f>
        <v/>
      </c>
      <c r="H108" s="3" t="str">
        <f ca="1">IF('PR-tampon'!$E71="","",IF('PR-tampon'!$E71=0,"",IF(INDIRECT(NOM_FR&amp;ADDRESS('PR-tampon'!$E71,COLUMN(REFERENCEMENT_ISOLANT[[#Headers],[REF]])))=0,"",INDIRECT(NOM_FR&amp;ADDRESS('PR-tampon'!$E71,COLUMN(REFERENCEMENT_ISOLANT[[#Headers],[REF]]))))))</f>
        <v/>
      </c>
      <c r="I108" s="80" t="str">
        <f ca="1">IF('PR-tampon'!$E71="","",IF('PR-tampon'!$E71=0,"",IF(INDIRECT(NOM_FR&amp;ADDRESS('PR-tampon'!$E71,COLUMN(REFERENCEMENT_ISOLANT[[#Headers],[AVIS LIMITE AU / VALIDITE]])))=0,"",INDIRECT(NOM_FR&amp;ADDRESS('PR-tampon'!$E71,COLUMN(REFERENCEMENT_ISOLANT[[#Headers],[AVIS LIMITE AU / VALIDITE]]))))))</f>
        <v/>
      </c>
      <c r="J108" s="3" t="str">
        <f ca="1">IF('PR-tampon'!$E71="","",IF('PR-tampon'!$E71=0,"",IF(INDIRECT(NOM_FR&amp;ADDRESS('PR-tampon'!$E71,COLUMN(REFERENCEMENT_ISOLANT[[#Headers],[TC/TNC
dans le domaine d''emploi visé]])))=0,"",INDIRECT(NOM_FR&amp;ADDRESS('PR-tampon'!$E71,COLUMN(REFERENCEMENT_ISOLANT[[#Headers],[TC/TNC
dans le domaine d''emploi visé]]))))))</f>
        <v/>
      </c>
      <c r="K108" s="110" t="str">
        <f ca="1">IF('PR-tampon'!$E71="","",IF('PR-tampon'!$E71=0,"",IF(INDIRECT(NOM_FR&amp;ADDRESS('PR-tampon'!$E71,COLUMN(REFERENCEMENT_ISOLANT[[#Headers],[SYNTHESE DES APPLICATIONS VISEES]])))=0,"",INDIRECT(NOM_FR&amp;ADDRESS('PR-tampon'!$E71,COLUMN(REFERENCEMENT_ISOLANT[[#Headers],[SYNTHESE DES APPLICATIONS VISEES]]))))))</f>
        <v/>
      </c>
      <c r="L108" s="82" t="str">
        <f ca="1">IF('PR-tampon'!$E71="","",IF('PR-tampon'!$E71=0,"",IF(INDIRECT(NOM_FR&amp;ADDRESS('PR-tampon'!$E71,COLUMN(REFERENCEMENT_ISOLANT[[#Headers],[CONCATENATION DES OBSERVATIONS]])))=0,"",INDIRECT(NOM_FR&amp;ADDRESS('PR-tampon'!$E71,COLUMN(REFERENCEMENT_ISOLANT[[#Headers],[CONCATENATION DES OBSERVATIONS]]))))))</f>
        <v/>
      </c>
      <c r="M108" s="3" t="str">
        <f ca="1">IF('PR-tampon'!$E71="","",IF('PR-tampon'!$E71=0,"",IF(INDIRECT(NOM_FR&amp;ADDRESS('PR-tampon'!$E71,COLUMN(REFERENCEMENT_ISOLANT[[#Headers],[Hygrométrie des locaux]])))=0,"",INDIRECT(NOM_FR&amp;ADDRESS('PR-tampon'!$E71,COLUMN(REFERENCEMENT_ISOLANT[[#Headers],[Hygrométrie des locaux]]))))))</f>
        <v/>
      </c>
      <c r="N108" s="3" t="str">
        <f ca="1">IF('PR-tampon'!$E71="","",IF('PR-tampon'!$E71=0,"",IF(INDIRECT(NOM_FR&amp;ADDRESS('PR-tampon'!$E71,COLUMN(REFERENCEMENT_ISOLANT[[#Headers],[classement locaux au sens 20.1 P3]])))=0,"",INDIRECT(NOM_FR&amp;ADDRESS('PR-tampon'!$E71,COLUMN(REFERENCEMENT_ISOLANT[[#Headers],[classement locaux au sens 20.1 P3]]))))))</f>
        <v/>
      </c>
      <c r="O108" s="3" t="str">
        <f ca="1">IF('PR-tampon'!$E71="","",IF('PR-tampon'!$E71=0,"",IF(INDIRECT(NOM_FR&amp;ADDRESS('PR-tampon'!$E71,COLUMN(REFERENCEMENT_ISOLANT[[#Headers],[Climat max]])))=0,"",INDIRECT(NOM_FR&amp;ADDRESS('PR-tampon'!$E71,COLUMN(REFERENCEMENT_ISOLANT[[#Headers],[Climat max]]))))))</f>
        <v/>
      </c>
      <c r="P108" s="3" t="str">
        <f ca="1">IF('PR-tampon'!$E71="","",IF('PR-tampon'!$E71=0,"",IF(INDIRECT(NOM_FR&amp;ADDRESS('PR-tampon'!$E71,COLUMN(REFERENCEMENT_ISOLANT[[#Headers],[Locaux climatisés ou raffraichis]])))=0,"",INDIRECT(NOM_FR&amp;ADDRESS('PR-tampon'!$E71,COLUMN(REFERENCEMENT_ISOLANT[[#Headers],[Locaux climatisés ou raffraichis]]))))))</f>
        <v/>
      </c>
    </row>
    <row r="109" spans="1:16" ht="130.19999999999999" customHeight="1" x14ac:dyDescent="0.3">
      <c r="A109" s="3" t="s">
        <v>191</v>
      </c>
      <c r="B109" s="86" t="str">
        <f ca="1">IF('PR-tampon'!$E72="","",IF('PR-tampon'!$E72=0,"",IF(INDIRECT(NOM_FR&amp;ADDRESS('PR-tampon'!$E72,COLUMN(REFERENCEMENT_ISOLANT[[#Headers],[DATE REFERENCEMENT]])))=0,"",INDIRECT(NOM_FR&amp;ADDRESS('PR-tampon'!$E72,COLUMN(REFERENCEMENT_ISOLANT[[#Headers],[DATE REFERENCEMENT]]))))))</f>
        <v/>
      </c>
      <c r="C109" s="86" t="str">
        <f ca="1">IF('PR-tampon'!$E72="","",IF('PR-tampon'!$E72=0,"",IF(INDIRECT(NOM_FR&amp;ADDRESS('PR-tampon'!$E72,COLUMN(REFERENCEMENT_ISOLANT[[#Headers],[TYPE DE PROCEDE]])))=0,"",INDIRECT(NOM_FR&amp;ADDRESS('PR-tampon'!$E72,COLUMN(REFERENCEMENT_ISOLANT[[#Headers],[TYPE DE PROCEDE]]))))))</f>
        <v/>
      </c>
      <c r="D109" s="86" t="str">
        <f ca="1">IF('PR-tampon'!$E72="","",IF('PR-tampon'!$E72=0,"",IF(INDIRECT(NOM_FR&amp;ADDRESS('PR-tampon'!$E72,COLUMN(REFERENCEMENT_ISOLANT[[#Headers],[MATIERE]])))=0,"",INDIRECT(NOM_FR&amp;ADDRESS('PR-tampon'!$E72,COLUMN(REFERENCEMENT_ISOLANT[[#Headers],[MATIERE]]))))))</f>
        <v/>
      </c>
      <c r="E109" s="3" t="str">
        <f ca="1">IF('PR-tampon'!$E72="","",IF('PR-tampon'!$E72=0,"",IF(INDIRECT(NOM_FR&amp;ADDRESS('PR-tampon'!$E72,COLUMN(REFERENCEMENT_ISOLANT[[#Headers],[NOM COMMERCIAL DU PROCEDE]])))=0,"",INDIRECT(NOM_FR&amp;ADDRESS('PR-tampon'!$E72,COLUMN(REFERENCEMENT_ISOLANT[[#Headers],[NOM COMMERCIAL DU PROCEDE]]))))))</f>
        <v/>
      </c>
      <c r="F109" s="3" t="str">
        <f ca="1">IF('PR-tampon'!$E72="","",IF('PR-tampon'!$E72=0,"",IF(INDIRECT(NOM_FR&amp;ADDRESS('PR-tampon'!$E72,COLUMN(REFERENCEMENT_ISOLANT[[#Headers],[FABRICANT / TITULAIRE / DISTRIBUTEUR]])))=0,"",INDIRECT(NOM_FR&amp;ADDRESS('PR-tampon'!$E72,COLUMN(REFERENCEMENT_ISOLANT[[#Headers],[FABRICANT / TITULAIRE / DISTRIBUTEUR]]))))))</f>
        <v/>
      </c>
      <c r="G109" s="3" t="str">
        <f ca="1">IF('PR-tampon'!$E72="","",IF('PR-tampon'!$E72=0,"",IF(INDIRECT(NOM_FR&amp;ADDRESS('PR-tampon'!$E72,COLUMN(REFERENCEMENT_ISOLANT[[#Headers],[TYPE DE DOCUMENT DE REFERENCE]])))=0,"",INDIRECT(NOM_FR&amp;ADDRESS('PR-tampon'!$E72,COLUMN(REFERENCEMENT_ISOLANT[[#Headers],[TYPE DE DOCUMENT DE REFERENCE]]))))))</f>
        <v/>
      </c>
      <c r="H109" s="3" t="str">
        <f ca="1">IF('PR-tampon'!$E72="","",IF('PR-tampon'!$E72=0,"",IF(INDIRECT(NOM_FR&amp;ADDRESS('PR-tampon'!$E72,COLUMN(REFERENCEMENT_ISOLANT[[#Headers],[REF]])))=0,"",INDIRECT(NOM_FR&amp;ADDRESS('PR-tampon'!$E72,COLUMN(REFERENCEMENT_ISOLANT[[#Headers],[REF]]))))))</f>
        <v/>
      </c>
      <c r="I109" s="80" t="str">
        <f ca="1">IF('PR-tampon'!$E72="","",IF('PR-tampon'!$E72=0,"",IF(INDIRECT(NOM_FR&amp;ADDRESS('PR-tampon'!$E72,COLUMN(REFERENCEMENT_ISOLANT[[#Headers],[AVIS LIMITE AU / VALIDITE]])))=0,"",INDIRECT(NOM_FR&amp;ADDRESS('PR-tampon'!$E72,COLUMN(REFERENCEMENT_ISOLANT[[#Headers],[AVIS LIMITE AU / VALIDITE]]))))))</f>
        <v/>
      </c>
      <c r="J109" s="3" t="str">
        <f ca="1">IF('PR-tampon'!$E72="","",IF('PR-tampon'!$E72=0,"",IF(INDIRECT(NOM_FR&amp;ADDRESS('PR-tampon'!$E72,COLUMN(REFERENCEMENT_ISOLANT[[#Headers],[TC/TNC
dans le domaine d''emploi visé]])))=0,"",INDIRECT(NOM_FR&amp;ADDRESS('PR-tampon'!$E72,COLUMN(REFERENCEMENT_ISOLANT[[#Headers],[TC/TNC
dans le domaine d''emploi visé]]))))))</f>
        <v/>
      </c>
      <c r="K109" s="110" t="str">
        <f ca="1">IF('PR-tampon'!$E72="","",IF('PR-tampon'!$E72=0,"",IF(INDIRECT(NOM_FR&amp;ADDRESS('PR-tampon'!$E72,COLUMN(REFERENCEMENT_ISOLANT[[#Headers],[SYNTHESE DES APPLICATIONS VISEES]])))=0,"",INDIRECT(NOM_FR&amp;ADDRESS('PR-tampon'!$E72,COLUMN(REFERENCEMENT_ISOLANT[[#Headers],[SYNTHESE DES APPLICATIONS VISEES]]))))))</f>
        <v/>
      </c>
      <c r="L109" s="82" t="str">
        <f ca="1">IF('PR-tampon'!$E72="","",IF('PR-tampon'!$E72=0,"",IF(INDIRECT(NOM_FR&amp;ADDRESS('PR-tampon'!$E72,COLUMN(REFERENCEMENT_ISOLANT[[#Headers],[CONCATENATION DES OBSERVATIONS]])))=0,"",INDIRECT(NOM_FR&amp;ADDRESS('PR-tampon'!$E72,COLUMN(REFERENCEMENT_ISOLANT[[#Headers],[CONCATENATION DES OBSERVATIONS]]))))))</f>
        <v/>
      </c>
      <c r="M109" s="3" t="str">
        <f ca="1">IF('PR-tampon'!$E72="","",IF('PR-tampon'!$E72=0,"",IF(INDIRECT(NOM_FR&amp;ADDRESS('PR-tampon'!$E72,COLUMN(REFERENCEMENT_ISOLANT[[#Headers],[Hygrométrie des locaux]])))=0,"",INDIRECT(NOM_FR&amp;ADDRESS('PR-tampon'!$E72,COLUMN(REFERENCEMENT_ISOLANT[[#Headers],[Hygrométrie des locaux]]))))))</f>
        <v/>
      </c>
      <c r="N109" s="3" t="str">
        <f ca="1">IF('PR-tampon'!$E72="","",IF('PR-tampon'!$E72=0,"",IF(INDIRECT(NOM_FR&amp;ADDRESS('PR-tampon'!$E72,COLUMN(REFERENCEMENT_ISOLANT[[#Headers],[classement locaux au sens 20.1 P3]])))=0,"",INDIRECT(NOM_FR&amp;ADDRESS('PR-tampon'!$E72,COLUMN(REFERENCEMENT_ISOLANT[[#Headers],[classement locaux au sens 20.1 P3]]))))))</f>
        <v/>
      </c>
      <c r="O109" s="3" t="str">
        <f ca="1">IF('PR-tampon'!$E72="","",IF('PR-tampon'!$E72=0,"",IF(INDIRECT(NOM_FR&amp;ADDRESS('PR-tampon'!$E72,COLUMN(REFERENCEMENT_ISOLANT[[#Headers],[Climat max]])))=0,"",INDIRECT(NOM_FR&amp;ADDRESS('PR-tampon'!$E72,COLUMN(REFERENCEMENT_ISOLANT[[#Headers],[Climat max]]))))))</f>
        <v/>
      </c>
      <c r="P109" s="3" t="str">
        <f ca="1">IF('PR-tampon'!$E72="","",IF('PR-tampon'!$E72=0,"",IF(INDIRECT(NOM_FR&amp;ADDRESS('PR-tampon'!$E72,COLUMN(REFERENCEMENT_ISOLANT[[#Headers],[Locaux climatisés ou raffraichis]])))=0,"",INDIRECT(NOM_FR&amp;ADDRESS('PR-tampon'!$E72,COLUMN(REFERENCEMENT_ISOLANT[[#Headers],[Locaux climatisés ou raffraichis]]))))))</f>
        <v/>
      </c>
    </row>
    <row r="110" spans="1:16" ht="130.19999999999999" customHeight="1" x14ac:dyDescent="0.3">
      <c r="A110" s="3" t="s">
        <v>191</v>
      </c>
      <c r="B110" s="86" t="str">
        <f ca="1">IF('PR-tampon'!$E73="","",IF('PR-tampon'!$E73=0,"",IF(INDIRECT(NOM_FR&amp;ADDRESS('PR-tampon'!$E73,COLUMN(REFERENCEMENT_ISOLANT[[#Headers],[DATE REFERENCEMENT]])))=0,"",INDIRECT(NOM_FR&amp;ADDRESS('PR-tampon'!$E73,COLUMN(REFERENCEMENT_ISOLANT[[#Headers],[DATE REFERENCEMENT]]))))))</f>
        <v/>
      </c>
      <c r="C110" s="86" t="str">
        <f ca="1">IF('PR-tampon'!$E73="","",IF('PR-tampon'!$E73=0,"",IF(INDIRECT(NOM_FR&amp;ADDRESS('PR-tampon'!$E73,COLUMN(REFERENCEMENT_ISOLANT[[#Headers],[TYPE DE PROCEDE]])))=0,"",INDIRECT(NOM_FR&amp;ADDRESS('PR-tampon'!$E73,COLUMN(REFERENCEMENT_ISOLANT[[#Headers],[TYPE DE PROCEDE]]))))))</f>
        <v/>
      </c>
      <c r="D110" s="86" t="str">
        <f ca="1">IF('PR-tampon'!$E73="","",IF('PR-tampon'!$E73=0,"",IF(INDIRECT(NOM_FR&amp;ADDRESS('PR-tampon'!$E73,COLUMN(REFERENCEMENT_ISOLANT[[#Headers],[MATIERE]])))=0,"",INDIRECT(NOM_FR&amp;ADDRESS('PR-tampon'!$E73,COLUMN(REFERENCEMENT_ISOLANT[[#Headers],[MATIERE]]))))))</f>
        <v/>
      </c>
      <c r="E110" s="3" t="str">
        <f ca="1">IF('PR-tampon'!$E73="","",IF('PR-tampon'!$E73=0,"",IF(INDIRECT(NOM_FR&amp;ADDRESS('PR-tampon'!$E73,COLUMN(REFERENCEMENT_ISOLANT[[#Headers],[NOM COMMERCIAL DU PROCEDE]])))=0,"",INDIRECT(NOM_FR&amp;ADDRESS('PR-tampon'!$E73,COLUMN(REFERENCEMENT_ISOLANT[[#Headers],[NOM COMMERCIAL DU PROCEDE]]))))))</f>
        <v/>
      </c>
      <c r="F110" s="3" t="str">
        <f ca="1">IF('PR-tampon'!$E73="","",IF('PR-tampon'!$E73=0,"",IF(INDIRECT(NOM_FR&amp;ADDRESS('PR-tampon'!$E73,COLUMN(REFERENCEMENT_ISOLANT[[#Headers],[FABRICANT / TITULAIRE / DISTRIBUTEUR]])))=0,"",INDIRECT(NOM_FR&amp;ADDRESS('PR-tampon'!$E73,COLUMN(REFERENCEMENT_ISOLANT[[#Headers],[FABRICANT / TITULAIRE / DISTRIBUTEUR]]))))))</f>
        <v/>
      </c>
      <c r="G110" s="3" t="str">
        <f ca="1">IF('PR-tampon'!$E73="","",IF('PR-tampon'!$E73=0,"",IF(INDIRECT(NOM_FR&amp;ADDRESS('PR-tampon'!$E73,COLUMN(REFERENCEMENT_ISOLANT[[#Headers],[TYPE DE DOCUMENT DE REFERENCE]])))=0,"",INDIRECT(NOM_FR&amp;ADDRESS('PR-tampon'!$E73,COLUMN(REFERENCEMENT_ISOLANT[[#Headers],[TYPE DE DOCUMENT DE REFERENCE]]))))))</f>
        <v/>
      </c>
      <c r="H110" s="3" t="str">
        <f ca="1">IF('PR-tampon'!$E73="","",IF('PR-tampon'!$E73=0,"",IF(INDIRECT(NOM_FR&amp;ADDRESS('PR-tampon'!$E73,COLUMN(REFERENCEMENT_ISOLANT[[#Headers],[REF]])))=0,"",INDIRECT(NOM_FR&amp;ADDRESS('PR-tampon'!$E73,COLUMN(REFERENCEMENT_ISOLANT[[#Headers],[REF]]))))))</f>
        <v/>
      </c>
      <c r="I110" s="80" t="str">
        <f ca="1">IF('PR-tampon'!$E73="","",IF('PR-tampon'!$E73=0,"",IF(INDIRECT(NOM_FR&amp;ADDRESS('PR-tampon'!$E73,COLUMN(REFERENCEMENT_ISOLANT[[#Headers],[AVIS LIMITE AU / VALIDITE]])))=0,"",INDIRECT(NOM_FR&amp;ADDRESS('PR-tampon'!$E73,COLUMN(REFERENCEMENT_ISOLANT[[#Headers],[AVIS LIMITE AU / VALIDITE]]))))))</f>
        <v/>
      </c>
      <c r="J110" s="3" t="str">
        <f ca="1">IF('PR-tampon'!$E73="","",IF('PR-tampon'!$E73=0,"",IF(INDIRECT(NOM_FR&amp;ADDRESS('PR-tampon'!$E73,COLUMN(REFERENCEMENT_ISOLANT[[#Headers],[TC/TNC
dans le domaine d''emploi visé]])))=0,"",INDIRECT(NOM_FR&amp;ADDRESS('PR-tampon'!$E73,COLUMN(REFERENCEMENT_ISOLANT[[#Headers],[TC/TNC
dans le domaine d''emploi visé]]))))))</f>
        <v/>
      </c>
      <c r="K110" s="110" t="str">
        <f ca="1">IF('PR-tampon'!$E73="","",IF('PR-tampon'!$E73=0,"",IF(INDIRECT(NOM_FR&amp;ADDRESS('PR-tampon'!$E73,COLUMN(REFERENCEMENT_ISOLANT[[#Headers],[SYNTHESE DES APPLICATIONS VISEES]])))=0,"",INDIRECT(NOM_FR&amp;ADDRESS('PR-tampon'!$E73,COLUMN(REFERENCEMENT_ISOLANT[[#Headers],[SYNTHESE DES APPLICATIONS VISEES]]))))))</f>
        <v/>
      </c>
      <c r="L110" s="82" t="str">
        <f ca="1">IF('PR-tampon'!$E73="","",IF('PR-tampon'!$E73=0,"",IF(INDIRECT(NOM_FR&amp;ADDRESS('PR-tampon'!$E73,COLUMN(REFERENCEMENT_ISOLANT[[#Headers],[CONCATENATION DES OBSERVATIONS]])))=0,"",INDIRECT(NOM_FR&amp;ADDRESS('PR-tampon'!$E73,COLUMN(REFERENCEMENT_ISOLANT[[#Headers],[CONCATENATION DES OBSERVATIONS]]))))))</f>
        <v/>
      </c>
      <c r="M110" s="3" t="str">
        <f ca="1">IF('PR-tampon'!$E73="","",IF('PR-tampon'!$E73=0,"",IF(INDIRECT(NOM_FR&amp;ADDRESS('PR-tampon'!$E73,COLUMN(REFERENCEMENT_ISOLANT[[#Headers],[Hygrométrie des locaux]])))=0,"",INDIRECT(NOM_FR&amp;ADDRESS('PR-tampon'!$E73,COLUMN(REFERENCEMENT_ISOLANT[[#Headers],[Hygrométrie des locaux]]))))))</f>
        <v/>
      </c>
      <c r="N110" s="3" t="str">
        <f ca="1">IF('PR-tampon'!$E73="","",IF('PR-tampon'!$E73=0,"",IF(INDIRECT(NOM_FR&amp;ADDRESS('PR-tampon'!$E73,COLUMN(REFERENCEMENT_ISOLANT[[#Headers],[classement locaux au sens 20.1 P3]])))=0,"",INDIRECT(NOM_FR&amp;ADDRESS('PR-tampon'!$E73,COLUMN(REFERENCEMENT_ISOLANT[[#Headers],[classement locaux au sens 20.1 P3]]))))))</f>
        <v/>
      </c>
      <c r="O110" s="3" t="str">
        <f ca="1">IF('PR-tampon'!$E73="","",IF('PR-tampon'!$E73=0,"",IF(INDIRECT(NOM_FR&amp;ADDRESS('PR-tampon'!$E73,COLUMN(REFERENCEMENT_ISOLANT[[#Headers],[Climat max]])))=0,"",INDIRECT(NOM_FR&amp;ADDRESS('PR-tampon'!$E73,COLUMN(REFERENCEMENT_ISOLANT[[#Headers],[Climat max]]))))))</f>
        <v/>
      </c>
      <c r="P110" s="3" t="str">
        <f ca="1">IF('PR-tampon'!$E73="","",IF('PR-tampon'!$E73=0,"",IF(INDIRECT(NOM_FR&amp;ADDRESS('PR-tampon'!$E73,COLUMN(REFERENCEMENT_ISOLANT[[#Headers],[Locaux climatisés ou raffraichis]])))=0,"",INDIRECT(NOM_FR&amp;ADDRESS('PR-tampon'!$E73,COLUMN(REFERENCEMENT_ISOLANT[[#Headers],[Locaux climatisés ou raffraichis]]))))))</f>
        <v/>
      </c>
    </row>
    <row r="111" spans="1:16" ht="130.19999999999999" customHeight="1" x14ac:dyDescent="0.3">
      <c r="A111" s="3" t="s">
        <v>191</v>
      </c>
      <c r="B111" s="86" t="str">
        <f ca="1">IF('PR-tampon'!$E74="","",IF('PR-tampon'!$E74=0,"",IF(INDIRECT(NOM_FR&amp;ADDRESS('PR-tampon'!$E74,COLUMN(REFERENCEMENT_ISOLANT[[#Headers],[DATE REFERENCEMENT]])))=0,"",INDIRECT(NOM_FR&amp;ADDRESS('PR-tampon'!$E74,COLUMN(REFERENCEMENT_ISOLANT[[#Headers],[DATE REFERENCEMENT]]))))))</f>
        <v/>
      </c>
      <c r="C111" s="86" t="str">
        <f ca="1">IF('PR-tampon'!$E74="","",IF('PR-tampon'!$E74=0,"",IF(INDIRECT(NOM_FR&amp;ADDRESS('PR-tampon'!$E74,COLUMN(REFERENCEMENT_ISOLANT[[#Headers],[TYPE DE PROCEDE]])))=0,"",INDIRECT(NOM_FR&amp;ADDRESS('PR-tampon'!$E74,COLUMN(REFERENCEMENT_ISOLANT[[#Headers],[TYPE DE PROCEDE]]))))))</f>
        <v/>
      </c>
      <c r="D111" s="86" t="str">
        <f ca="1">IF('PR-tampon'!$E74="","",IF('PR-tampon'!$E74=0,"",IF(INDIRECT(NOM_FR&amp;ADDRESS('PR-tampon'!$E74,COLUMN(REFERENCEMENT_ISOLANT[[#Headers],[MATIERE]])))=0,"",INDIRECT(NOM_FR&amp;ADDRESS('PR-tampon'!$E74,COLUMN(REFERENCEMENT_ISOLANT[[#Headers],[MATIERE]]))))))</f>
        <v/>
      </c>
      <c r="E111" s="3" t="str">
        <f ca="1">IF('PR-tampon'!$E74="","",IF('PR-tampon'!$E74=0,"",IF(INDIRECT(NOM_FR&amp;ADDRESS('PR-tampon'!$E74,COLUMN(REFERENCEMENT_ISOLANT[[#Headers],[NOM COMMERCIAL DU PROCEDE]])))=0,"",INDIRECT(NOM_FR&amp;ADDRESS('PR-tampon'!$E74,COLUMN(REFERENCEMENT_ISOLANT[[#Headers],[NOM COMMERCIAL DU PROCEDE]]))))))</f>
        <v/>
      </c>
      <c r="F111" s="3" t="str">
        <f ca="1">IF('PR-tampon'!$E74="","",IF('PR-tampon'!$E74=0,"",IF(INDIRECT(NOM_FR&amp;ADDRESS('PR-tampon'!$E74,COLUMN(REFERENCEMENT_ISOLANT[[#Headers],[FABRICANT / TITULAIRE / DISTRIBUTEUR]])))=0,"",INDIRECT(NOM_FR&amp;ADDRESS('PR-tampon'!$E74,COLUMN(REFERENCEMENT_ISOLANT[[#Headers],[FABRICANT / TITULAIRE / DISTRIBUTEUR]]))))))</f>
        <v/>
      </c>
      <c r="G111" s="3" t="str">
        <f ca="1">IF('PR-tampon'!$E74="","",IF('PR-tampon'!$E74=0,"",IF(INDIRECT(NOM_FR&amp;ADDRESS('PR-tampon'!$E74,COLUMN(REFERENCEMENT_ISOLANT[[#Headers],[TYPE DE DOCUMENT DE REFERENCE]])))=0,"",INDIRECT(NOM_FR&amp;ADDRESS('PR-tampon'!$E74,COLUMN(REFERENCEMENT_ISOLANT[[#Headers],[TYPE DE DOCUMENT DE REFERENCE]]))))))</f>
        <v/>
      </c>
      <c r="H111" s="3" t="str">
        <f ca="1">IF('PR-tampon'!$E74="","",IF('PR-tampon'!$E74=0,"",IF(INDIRECT(NOM_FR&amp;ADDRESS('PR-tampon'!$E74,COLUMN(REFERENCEMENT_ISOLANT[[#Headers],[REF]])))=0,"",INDIRECT(NOM_FR&amp;ADDRESS('PR-tampon'!$E74,COLUMN(REFERENCEMENT_ISOLANT[[#Headers],[REF]]))))))</f>
        <v/>
      </c>
      <c r="I111" s="80" t="str">
        <f ca="1">IF('PR-tampon'!$E74="","",IF('PR-tampon'!$E74=0,"",IF(INDIRECT(NOM_FR&amp;ADDRESS('PR-tampon'!$E74,COLUMN(REFERENCEMENT_ISOLANT[[#Headers],[AVIS LIMITE AU / VALIDITE]])))=0,"",INDIRECT(NOM_FR&amp;ADDRESS('PR-tampon'!$E74,COLUMN(REFERENCEMENT_ISOLANT[[#Headers],[AVIS LIMITE AU / VALIDITE]]))))))</f>
        <v/>
      </c>
      <c r="J111" s="3" t="str">
        <f ca="1">IF('PR-tampon'!$E74="","",IF('PR-tampon'!$E74=0,"",IF(INDIRECT(NOM_FR&amp;ADDRESS('PR-tampon'!$E74,COLUMN(REFERENCEMENT_ISOLANT[[#Headers],[TC/TNC
dans le domaine d''emploi visé]])))=0,"",INDIRECT(NOM_FR&amp;ADDRESS('PR-tampon'!$E74,COLUMN(REFERENCEMENT_ISOLANT[[#Headers],[TC/TNC
dans le domaine d''emploi visé]]))))))</f>
        <v/>
      </c>
      <c r="K111" s="110" t="str">
        <f ca="1">IF('PR-tampon'!$E74="","",IF('PR-tampon'!$E74=0,"",IF(INDIRECT(NOM_FR&amp;ADDRESS('PR-tampon'!$E74,COLUMN(REFERENCEMENT_ISOLANT[[#Headers],[SYNTHESE DES APPLICATIONS VISEES]])))=0,"",INDIRECT(NOM_FR&amp;ADDRESS('PR-tampon'!$E74,COLUMN(REFERENCEMENT_ISOLANT[[#Headers],[SYNTHESE DES APPLICATIONS VISEES]]))))))</f>
        <v/>
      </c>
      <c r="L111" s="82" t="str">
        <f ca="1">IF('PR-tampon'!$E74="","",IF('PR-tampon'!$E74=0,"",IF(INDIRECT(NOM_FR&amp;ADDRESS('PR-tampon'!$E74,COLUMN(REFERENCEMENT_ISOLANT[[#Headers],[CONCATENATION DES OBSERVATIONS]])))=0,"",INDIRECT(NOM_FR&amp;ADDRESS('PR-tampon'!$E74,COLUMN(REFERENCEMENT_ISOLANT[[#Headers],[CONCATENATION DES OBSERVATIONS]]))))))</f>
        <v/>
      </c>
      <c r="M111" s="3" t="str">
        <f ca="1">IF('PR-tampon'!$E74="","",IF('PR-tampon'!$E74=0,"",IF(INDIRECT(NOM_FR&amp;ADDRESS('PR-tampon'!$E74,COLUMN(REFERENCEMENT_ISOLANT[[#Headers],[Hygrométrie des locaux]])))=0,"",INDIRECT(NOM_FR&amp;ADDRESS('PR-tampon'!$E74,COLUMN(REFERENCEMENT_ISOLANT[[#Headers],[Hygrométrie des locaux]]))))))</f>
        <v/>
      </c>
      <c r="N111" s="3" t="str">
        <f ca="1">IF('PR-tampon'!$E74="","",IF('PR-tampon'!$E74=0,"",IF(INDIRECT(NOM_FR&amp;ADDRESS('PR-tampon'!$E74,COLUMN(REFERENCEMENT_ISOLANT[[#Headers],[classement locaux au sens 20.1 P3]])))=0,"",INDIRECT(NOM_FR&amp;ADDRESS('PR-tampon'!$E74,COLUMN(REFERENCEMENT_ISOLANT[[#Headers],[classement locaux au sens 20.1 P3]]))))))</f>
        <v/>
      </c>
      <c r="O111" s="3" t="str">
        <f ca="1">IF('PR-tampon'!$E74="","",IF('PR-tampon'!$E74=0,"",IF(INDIRECT(NOM_FR&amp;ADDRESS('PR-tampon'!$E74,COLUMN(REFERENCEMENT_ISOLANT[[#Headers],[Climat max]])))=0,"",INDIRECT(NOM_FR&amp;ADDRESS('PR-tampon'!$E74,COLUMN(REFERENCEMENT_ISOLANT[[#Headers],[Climat max]]))))))</f>
        <v/>
      </c>
      <c r="P111" s="3" t="str">
        <f ca="1">IF('PR-tampon'!$E74="","",IF('PR-tampon'!$E74=0,"",IF(INDIRECT(NOM_FR&amp;ADDRESS('PR-tampon'!$E74,COLUMN(REFERENCEMENT_ISOLANT[[#Headers],[Locaux climatisés ou raffraichis]])))=0,"",INDIRECT(NOM_FR&amp;ADDRESS('PR-tampon'!$E74,COLUMN(REFERENCEMENT_ISOLANT[[#Headers],[Locaux climatisés ou raffraichis]]))))))</f>
        <v/>
      </c>
    </row>
    <row r="112" spans="1:16" ht="130.19999999999999" customHeight="1" x14ac:dyDescent="0.3">
      <c r="A112" s="3" t="s">
        <v>191</v>
      </c>
      <c r="B112" s="86" t="str">
        <f ca="1">IF('PR-tampon'!$E75="","",IF('PR-tampon'!$E75=0,"",IF(INDIRECT(NOM_FR&amp;ADDRESS('PR-tampon'!$E75,COLUMN(REFERENCEMENT_ISOLANT[[#Headers],[DATE REFERENCEMENT]])))=0,"",INDIRECT(NOM_FR&amp;ADDRESS('PR-tampon'!$E75,COLUMN(REFERENCEMENT_ISOLANT[[#Headers],[DATE REFERENCEMENT]]))))))</f>
        <v/>
      </c>
      <c r="C112" s="86" t="str">
        <f ca="1">IF('PR-tampon'!$E75="","",IF('PR-tampon'!$E75=0,"",IF(INDIRECT(NOM_FR&amp;ADDRESS('PR-tampon'!$E75,COLUMN(REFERENCEMENT_ISOLANT[[#Headers],[TYPE DE PROCEDE]])))=0,"",INDIRECT(NOM_FR&amp;ADDRESS('PR-tampon'!$E75,COLUMN(REFERENCEMENT_ISOLANT[[#Headers],[TYPE DE PROCEDE]]))))))</f>
        <v/>
      </c>
      <c r="D112" s="86" t="str">
        <f ca="1">IF('PR-tampon'!$E75="","",IF('PR-tampon'!$E75=0,"",IF(INDIRECT(NOM_FR&amp;ADDRESS('PR-tampon'!$E75,COLUMN(REFERENCEMENT_ISOLANT[[#Headers],[MATIERE]])))=0,"",INDIRECT(NOM_FR&amp;ADDRESS('PR-tampon'!$E75,COLUMN(REFERENCEMENT_ISOLANT[[#Headers],[MATIERE]]))))))</f>
        <v/>
      </c>
      <c r="E112" s="3" t="str">
        <f ca="1">IF('PR-tampon'!$E75="","",IF('PR-tampon'!$E75=0,"",IF(INDIRECT(NOM_FR&amp;ADDRESS('PR-tampon'!$E75,COLUMN(REFERENCEMENT_ISOLANT[[#Headers],[NOM COMMERCIAL DU PROCEDE]])))=0,"",INDIRECT(NOM_FR&amp;ADDRESS('PR-tampon'!$E75,COLUMN(REFERENCEMENT_ISOLANT[[#Headers],[NOM COMMERCIAL DU PROCEDE]]))))))</f>
        <v/>
      </c>
      <c r="F112" s="3" t="str">
        <f ca="1">IF('PR-tampon'!$E75="","",IF('PR-tampon'!$E75=0,"",IF(INDIRECT(NOM_FR&amp;ADDRESS('PR-tampon'!$E75,COLUMN(REFERENCEMENT_ISOLANT[[#Headers],[FABRICANT / TITULAIRE / DISTRIBUTEUR]])))=0,"",INDIRECT(NOM_FR&amp;ADDRESS('PR-tampon'!$E75,COLUMN(REFERENCEMENT_ISOLANT[[#Headers],[FABRICANT / TITULAIRE / DISTRIBUTEUR]]))))))</f>
        <v/>
      </c>
      <c r="G112" s="3" t="str">
        <f ca="1">IF('PR-tampon'!$E75="","",IF('PR-tampon'!$E75=0,"",IF(INDIRECT(NOM_FR&amp;ADDRESS('PR-tampon'!$E75,COLUMN(REFERENCEMENT_ISOLANT[[#Headers],[TYPE DE DOCUMENT DE REFERENCE]])))=0,"",INDIRECT(NOM_FR&amp;ADDRESS('PR-tampon'!$E75,COLUMN(REFERENCEMENT_ISOLANT[[#Headers],[TYPE DE DOCUMENT DE REFERENCE]]))))))</f>
        <v/>
      </c>
      <c r="H112" s="3" t="str">
        <f ca="1">IF('PR-tampon'!$E75="","",IF('PR-tampon'!$E75=0,"",IF(INDIRECT(NOM_FR&amp;ADDRESS('PR-tampon'!$E75,COLUMN(REFERENCEMENT_ISOLANT[[#Headers],[REF]])))=0,"",INDIRECT(NOM_FR&amp;ADDRESS('PR-tampon'!$E75,COLUMN(REFERENCEMENT_ISOLANT[[#Headers],[REF]]))))))</f>
        <v/>
      </c>
      <c r="I112" s="80" t="str">
        <f ca="1">IF('PR-tampon'!$E75="","",IF('PR-tampon'!$E75=0,"",IF(INDIRECT(NOM_FR&amp;ADDRESS('PR-tampon'!$E75,COLUMN(REFERENCEMENT_ISOLANT[[#Headers],[AVIS LIMITE AU / VALIDITE]])))=0,"",INDIRECT(NOM_FR&amp;ADDRESS('PR-tampon'!$E75,COLUMN(REFERENCEMENT_ISOLANT[[#Headers],[AVIS LIMITE AU / VALIDITE]]))))))</f>
        <v/>
      </c>
      <c r="J112" s="3" t="str">
        <f ca="1">IF('PR-tampon'!$E75="","",IF('PR-tampon'!$E75=0,"",IF(INDIRECT(NOM_FR&amp;ADDRESS('PR-tampon'!$E75,COLUMN(REFERENCEMENT_ISOLANT[[#Headers],[TC/TNC
dans le domaine d''emploi visé]])))=0,"",INDIRECT(NOM_FR&amp;ADDRESS('PR-tampon'!$E75,COLUMN(REFERENCEMENT_ISOLANT[[#Headers],[TC/TNC
dans le domaine d''emploi visé]]))))))</f>
        <v/>
      </c>
      <c r="K112" s="110" t="str">
        <f ca="1">IF('PR-tampon'!$E75="","",IF('PR-tampon'!$E75=0,"",IF(INDIRECT(NOM_FR&amp;ADDRESS('PR-tampon'!$E75,COLUMN(REFERENCEMENT_ISOLANT[[#Headers],[SYNTHESE DES APPLICATIONS VISEES]])))=0,"",INDIRECT(NOM_FR&amp;ADDRESS('PR-tampon'!$E75,COLUMN(REFERENCEMENT_ISOLANT[[#Headers],[SYNTHESE DES APPLICATIONS VISEES]]))))))</f>
        <v/>
      </c>
      <c r="L112" s="82" t="str">
        <f ca="1">IF('PR-tampon'!$E75="","",IF('PR-tampon'!$E75=0,"",IF(INDIRECT(NOM_FR&amp;ADDRESS('PR-tampon'!$E75,COLUMN(REFERENCEMENT_ISOLANT[[#Headers],[CONCATENATION DES OBSERVATIONS]])))=0,"",INDIRECT(NOM_FR&amp;ADDRESS('PR-tampon'!$E75,COLUMN(REFERENCEMENT_ISOLANT[[#Headers],[CONCATENATION DES OBSERVATIONS]]))))))</f>
        <v/>
      </c>
      <c r="M112" s="3" t="str">
        <f ca="1">IF('PR-tampon'!$E75="","",IF('PR-tampon'!$E75=0,"",IF(INDIRECT(NOM_FR&amp;ADDRESS('PR-tampon'!$E75,COLUMN(REFERENCEMENT_ISOLANT[[#Headers],[Hygrométrie des locaux]])))=0,"",INDIRECT(NOM_FR&amp;ADDRESS('PR-tampon'!$E75,COLUMN(REFERENCEMENT_ISOLANT[[#Headers],[Hygrométrie des locaux]]))))))</f>
        <v/>
      </c>
      <c r="N112" s="3" t="str">
        <f ca="1">IF('PR-tampon'!$E75="","",IF('PR-tampon'!$E75=0,"",IF(INDIRECT(NOM_FR&amp;ADDRESS('PR-tampon'!$E75,COLUMN(REFERENCEMENT_ISOLANT[[#Headers],[classement locaux au sens 20.1 P3]])))=0,"",INDIRECT(NOM_FR&amp;ADDRESS('PR-tampon'!$E75,COLUMN(REFERENCEMENT_ISOLANT[[#Headers],[classement locaux au sens 20.1 P3]]))))))</f>
        <v/>
      </c>
      <c r="O112" s="3" t="str">
        <f ca="1">IF('PR-tampon'!$E75="","",IF('PR-tampon'!$E75=0,"",IF(INDIRECT(NOM_FR&amp;ADDRESS('PR-tampon'!$E75,COLUMN(REFERENCEMENT_ISOLANT[[#Headers],[Climat max]])))=0,"",INDIRECT(NOM_FR&amp;ADDRESS('PR-tampon'!$E75,COLUMN(REFERENCEMENT_ISOLANT[[#Headers],[Climat max]]))))))</f>
        <v/>
      </c>
      <c r="P112" s="3" t="str">
        <f ca="1">IF('PR-tampon'!$E75="","",IF('PR-tampon'!$E75=0,"",IF(INDIRECT(NOM_FR&amp;ADDRESS('PR-tampon'!$E75,COLUMN(REFERENCEMENT_ISOLANT[[#Headers],[Locaux climatisés ou raffraichis]])))=0,"",INDIRECT(NOM_FR&amp;ADDRESS('PR-tampon'!$E75,COLUMN(REFERENCEMENT_ISOLANT[[#Headers],[Locaux climatisés ou raffraichis]]))))))</f>
        <v/>
      </c>
    </row>
    <row r="113" spans="1:16" ht="130.19999999999999" customHeight="1" x14ac:dyDescent="0.3">
      <c r="A113" s="3" t="s">
        <v>191</v>
      </c>
      <c r="B113" s="86" t="str">
        <f ca="1">IF('PR-tampon'!$E76="","",IF('PR-tampon'!$E76=0,"",IF(INDIRECT(NOM_FR&amp;ADDRESS('PR-tampon'!$E76,COLUMN(REFERENCEMENT_ISOLANT[[#Headers],[DATE REFERENCEMENT]])))=0,"",INDIRECT(NOM_FR&amp;ADDRESS('PR-tampon'!$E76,COLUMN(REFERENCEMENT_ISOLANT[[#Headers],[DATE REFERENCEMENT]]))))))</f>
        <v/>
      </c>
      <c r="C113" s="86" t="str">
        <f ca="1">IF('PR-tampon'!$E76="","",IF('PR-tampon'!$E76=0,"",IF(INDIRECT(NOM_FR&amp;ADDRESS('PR-tampon'!$E76,COLUMN(REFERENCEMENT_ISOLANT[[#Headers],[TYPE DE PROCEDE]])))=0,"",INDIRECT(NOM_FR&amp;ADDRESS('PR-tampon'!$E76,COLUMN(REFERENCEMENT_ISOLANT[[#Headers],[TYPE DE PROCEDE]]))))))</f>
        <v/>
      </c>
      <c r="D113" s="86" t="str">
        <f ca="1">IF('PR-tampon'!$E76="","",IF('PR-tampon'!$E76=0,"",IF(INDIRECT(NOM_FR&amp;ADDRESS('PR-tampon'!$E76,COLUMN(REFERENCEMENT_ISOLANT[[#Headers],[MATIERE]])))=0,"",INDIRECT(NOM_FR&amp;ADDRESS('PR-tampon'!$E76,COLUMN(REFERENCEMENT_ISOLANT[[#Headers],[MATIERE]]))))))</f>
        <v/>
      </c>
      <c r="E113" s="3" t="str">
        <f ca="1">IF('PR-tampon'!$E76="","",IF('PR-tampon'!$E76=0,"",IF(INDIRECT(NOM_FR&amp;ADDRESS('PR-tampon'!$E76,COLUMN(REFERENCEMENT_ISOLANT[[#Headers],[NOM COMMERCIAL DU PROCEDE]])))=0,"",INDIRECT(NOM_FR&amp;ADDRESS('PR-tampon'!$E76,COLUMN(REFERENCEMENT_ISOLANT[[#Headers],[NOM COMMERCIAL DU PROCEDE]]))))))</f>
        <v/>
      </c>
      <c r="F113" s="3" t="str">
        <f ca="1">IF('PR-tampon'!$E76="","",IF('PR-tampon'!$E76=0,"",IF(INDIRECT(NOM_FR&amp;ADDRESS('PR-tampon'!$E76,COLUMN(REFERENCEMENT_ISOLANT[[#Headers],[FABRICANT / TITULAIRE / DISTRIBUTEUR]])))=0,"",INDIRECT(NOM_FR&amp;ADDRESS('PR-tampon'!$E76,COLUMN(REFERENCEMENT_ISOLANT[[#Headers],[FABRICANT / TITULAIRE / DISTRIBUTEUR]]))))))</f>
        <v/>
      </c>
      <c r="G113" s="3" t="str">
        <f ca="1">IF('PR-tampon'!$E76="","",IF('PR-tampon'!$E76=0,"",IF(INDIRECT(NOM_FR&amp;ADDRESS('PR-tampon'!$E76,COLUMN(REFERENCEMENT_ISOLANT[[#Headers],[TYPE DE DOCUMENT DE REFERENCE]])))=0,"",INDIRECT(NOM_FR&amp;ADDRESS('PR-tampon'!$E76,COLUMN(REFERENCEMENT_ISOLANT[[#Headers],[TYPE DE DOCUMENT DE REFERENCE]]))))))</f>
        <v/>
      </c>
      <c r="H113" s="3" t="str">
        <f ca="1">IF('PR-tampon'!$E76="","",IF('PR-tampon'!$E76=0,"",IF(INDIRECT(NOM_FR&amp;ADDRESS('PR-tampon'!$E76,COLUMN(REFERENCEMENT_ISOLANT[[#Headers],[REF]])))=0,"",INDIRECT(NOM_FR&amp;ADDRESS('PR-tampon'!$E76,COLUMN(REFERENCEMENT_ISOLANT[[#Headers],[REF]]))))))</f>
        <v/>
      </c>
      <c r="I113" s="80" t="str">
        <f ca="1">IF('PR-tampon'!$E76="","",IF('PR-tampon'!$E76=0,"",IF(INDIRECT(NOM_FR&amp;ADDRESS('PR-tampon'!$E76,COLUMN(REFERENCEMENT_ISOLANT[[#Headers],[AVIS LIMITE AU / VALIDITE]])))=0,"",INDIRECT(NOM_FR&amp;ADDRESS('PR-tampon'!$E76,COLUMN(REFERENCEMENT_ISOLANT[[#Headers],[AVIS LIMITE AU / VALIDITE]]))))))</f>
        <v/>
      </c>
      <c r="J113" s="3" t="str">
        <f ca="1">IF('PR-tampon'!$E76="","",IF('PR-tampon'!$E76=0,"",IF(INDIRECT(NOM_FR&amp;ADDRESS('PR-tampon'!$E76,COLUMN(REFERENCEMENT_ISOLANT[[#Headers],[TC/TNC
dans le domaine d''emploi visé]])))=0,"",INDIRECT(NOM_FR&amp;ADDRESS('PR-tampon'!$E76,COLUMN(REFERENCEMENT_ISOLANT[[#Headers],[TC/TNC
dans le domaine d''emploi visé]]))))))</f>
        <v/>
      </c>
      <c r="K113" s="110" t="str">
        <f ca="1">IF('PR-tampon'!$E76="","",IF('PR-tampon'!$E76=0,"",IF(INDIRECT(NOM_FR&amp;ADDRESS('PR-tampon'!$E76,COLUMN(REFERENCEMENT_ISOLANT[[#Headers],[SYNTHESE DES APPLICATIONS VISEES]])))=0,"",INDIRECT(NOM_FR&amp;ADDRESS('PR-tampon'!$E76,COLUMN(REFERENCEMENT_ISOLANT[[#Headers],[SYNTHESE DES APPLICATIONS VISEES]]))))))</f>
        <v/>
      </c>
      <c r="L113" s="82" t="str">
        <f ca="1">IF('PR-tampon'!$E76="","",IF('PR-tampon'!$E76=0,"",IF(INDIRECT(NOM_FR&amp;ADDRESS('PR-tampon'!$E76,COLUMN(REFERENCEMENT_ISOLANT[[#Headers],[CONCATENATION DES OBSERVATIONS]])))=0,"",INDIRECT(NOM_FR&amp;ADDRESS('PR-tampon'!$E76,COLUMN(REFERENCEMENT_ISOLANT[[#Headers],[CONCATENATION DES OBSERVATIONS]]))))))</f>
        <v/>
      </c>
      <c r="M113" s="3" t="str">
        <f ca="1">IF('PR-tampon'!$E76="","",IF('PR-tampon'!$E76=0,"",IF(INDIRECT(NOM_FR&amp;ADDRESS('PR-tampon'!$E76,COLUMN(REFERENCEMENT_ISOLANT[[#Headers],[Hygrométrie des locaux]])))=0,"",INDIRECT(NOM_FR&amp;ADDRESS('PR-tampon'!$E76,COLUMN(REFERENCEMENT_ISOLANT[[#Headers],[Hygrométrie des locaux]]))))))</f>
        <v/>
      </c>
      <c r="N113" s="3" t="str">
        <f ca="1">IF('PR-tampon'!$E76="","",IF('PR-tampon'!$E76=0,"",IF(INDIRECT(NOM_FR&amp;ADDRESS('PR-tampon'!$E76,COLUMN(REFERENCEMENT_ISOLANT[[#Headers],[classement locaux au sens 20.1 P3]])))=0,"",INDIRECT(NOM_FR&amp;ADDRESS('PR-tampon'!$E76,COLUMN(REFERENCEMENT_ISOLANT[[#Headers],[classement locaux au sens 20.1 P3]]))))))</f>
        <v/>
      </c>
      <c r="O113" s="3" t="str">
        <f ca="1">IF('PR-tampon'!$E76="","",IF('PR-tampon'!$E76=0,"",IF(INDIRECT(NOM_FR&amp;ADDRESS('PR-tampon'!$E76,COLUMN(REFERENCEMENT_ISOLANT[[#Headers],[Climat max]])))=0,"",INDIRECT(NOM_FR&amp;ADDRESS('PR-tampon'!$E76,COLUMN(REFERENCEMENT_ISOLANT[[#Headers],[Climat max]]))))))</f>
        <v/>
      </c>
      <c r="P113" s="3" t="str">
        <f ca="1">IF('PR-tampon'!$E76="","",IF('PR-tampon'!$E76=0,"",IF(INDIRECT(NOM_FR&amp;ADDRESS('PR-tampon'!$E76,COLUMN(REFERENCEMENT_ISOLANT[[#Headers],[Locaux climatisés ou raffraichis]])))=0,"",INDIRECT(NOM_FR&amp;ADDRESS('PR-tampon'!$E76,COLUMN(REFERENCEMENT_ISOLANT[[#Headers],[Locaux climatisés ou raffraichis]]))))))</f>
        <v/>
      </c>
    </row>
    <row r="114" spans="1:16" ht="130.19999999999999" customHeight="1" x14ac:dyDescent="0.3">
      <c r="A114" s="3" t="s">
        <v>191</v>
      </c>
      <c r="B114" s="86" t="str">
        <f ca="1">IF('PR-tampon'!$E77="","",IF('PR-tampon'!$E77=0,"",IF(INDIRECT(NOM_FR&amp;ADDRESS('PR-tampon'!$E77,COLUMN(REFERENCEMENT_ISOLANT[[#Headers],[DATE REFERENCEMENT]])))=0,"",INDIRECT(NOM_FR&amp;ADDRESS('PR-tampon'!$E77,COLUMN(REFERENCEMENT_ISOLANT[[#Headers],[DATE REFERENCEMENT]]))))))</f>
        <v/>
      </c>
      <c r="C114" s="86" t="str">
        <f ca="1">IF('PR-tampon'!$E77="","",IF('PR-tampon'!$E77=0,"",IF(INDIRECT(NOM_FR&amp;ADDRESS('PR-tampon'!$E77,COLUMN(REFERENCEMENT_ISOLANT[[#Headers],[TYPE DE PROCEDE]])))=0,"",INDIRECT(NOM_FR&amp;ADDRESS('PR-tampon'!$E77,COLUMN(REFERENCEMENT_ISOLANT[[#Headers],[TYPE DE PROCEDE]]))))))</f>
        <v/>
      </c>
      <c r="D114" s="86" t="str">
        <f ca="1">IF('PR-tampon'!$E77="","",IF('PR-tampon'!$E77=0,"",IF(INDIRECT(NOM_FR&amp;ADDRESS('PR-tampon'!$E77,COLUMN(REFERENCEMENT_ISOLANT[[#Headers],[MATIERE]])))=0,"",INDIRECT(NOM_FR&amp;ADDRESS('PR-tampon'!$E77,COLUMN(REFERENCEMENT_ISOLANT[[#Headers],[MATIERE]]))))))</f>
        <v/>
      </c>
      <c r="E114" s="3" t="str">
        <f ca="1">IF('PR-tampon'!$E77="","",IF('PR-tampon'!$E77=0,"",IF(INDIRECT(NOM_FR&amp;ADDRESS('PR-tampon'!$E77,COLUMN(REFERENCEMENT_ISOLANT[[#Headers],[NOM COMMERCIAL DU PROCEDE]])))=0,"",INDIRECT(NOM_FR&amp;ADDRESS('PR-tampon'!$E77,COLUMN(REFERENCEMENT_ISOLANT[[#Headers],[NOM COMMERCIAL DU PROCEDE]]))))))</f>
        <v/>
      </c>
      <c r="F114" s="3" t="str">
        <f ca="1">IF('PR-tampon'!$E77="","",IF('PR-tampon'!$E77=0,"",IF(INDIRECT(NOM_FR&amp;ADDRESS('PR-tampon'!$E77,COLUMN(REFERENCEMENT_ISOLANT[[#Headers],[FABRICANT / TITULAIRE / DISTRIBUTEUR]])))=0,"",INDIRECT(NOM_FR&amp;ADDRESS('PR-tampon'!$E77,COLUMN(REFERENCEMENT_ISOLANT[[#Headers],[FABRICANT / TITULAIRE / DISTRIBUTEUR]]))))))</f>
        <v/>
      </c>
      <c r="G114" s="3" t="str">
        <f ca="1">IF('PR-tampon'!$E77="","",IF('PR-tampon'!$E77=0,"",IF(INDIRECT(NOM_FR&amp;ADDRESS('PR-tampon'!$E77,COLUMN(REFERENCEMENT_ISOLANT[[#Headers],[TYPE DE DOCUMENT DE REFERENCE]])))=0,"",INDIRECT(NOM_FR&amp;ADDRESS('PR-tampon'!$E77,COLUMN(REFERENCEMENT_ISOLANT[[#Headers],[TYPE DE DOCUMENT DE REFERENCE]]))))))</f>
        <v/>
      </c>
      <c r="H114" s="3" t="str">
        <f ca="1">IF('PR-tampon'!$E77="","",IF('PR-tampon'!$E77=0,"",IF(INDIRECT(NOM_FR&amp;ADDRESS('PR-tampon'!$E77,COLUMN(REFERENCEMENT_ISOLANT[[#Headers],[REF]])))=0,"",INDIRECT(NOM_FR&amp;ADDRESS('PR-tampon'!$E77,COLUMN(REFERENCEMENT_ISOLANT[[#Headers],[REF]]))))))</f>
        <v/>
      </c>
      <c r="I114" s="80" t="str">
        <f ca="1">IF('PR-tampon'!$E77="","",IF('PR-tampon'!$E77=0,"",IF(INDIRECT(NOM_FR&amp;ADDRESS('PR-tampon'!$E77,COLUMN(REFERENCEMENT_ISOLANT[[#Headers],[AVIS LIMITE AU / VALIDITE]])))=0,"",INDIRECT(NOM_FR&amp;ADDRESS('PR-tampon'!$E77,COLUMN(REFERENCEMENT_ISOLANT[[#Headers],[AVIS LIMITE AU / VALIDITE]]))))))</f>
        <v/>
      </c>
      <c r="J114" s="3" t="str">
        <f ca="1">IF('PR-tampon'!$E77="","",IF('PR-tampon'!$E77=0,"",IF(INDIRECT(NOM_FR&amp;ADDRESS('PR-tampon'!$E77,COLUMN(REFERENCEMENT_ISOLANT[[#Headers],[TC/TNC
dans le domaine d''emploi visé]])))=0,"",INDIRECT(NOM_FR&amp;ADDRESS('PR-tampon'!$E77,COLUMN(REFERENCEMENT_ISOLANT[[#Headers],[TC/TNC
dans le domaine d''emploi visé]]))))))</f>
        <v/>
      </c>
      <c r="K114" s="110" t="str">
        <f ca="1">IF('PR-tampon'!$E77="","",IF('PR-tampon'!$E77=0,"",IF(INDIRECT(NOM_FR&amp;ADDRESS('PR-tampon'!$E77,COLUMN(REFERENCEMENT_ISOLANT[[#Headers],[SYNTHESE DES APPLICATIONS VISEES]])))=0,"",INDIRECT(NOM_FR&amp;ADDRESS('PR-tampon'!$E77,COLUMN(REFERENCEMENT_ISOLANT[[#Headers],[SYNTHESE DES APPLICATIONS VISEES]]))))))</f>
        <v/>
      </c>
      <c r="L114" s="82" t="str">
        <f ca="1">IF('PR-tampon'!$E77="","",IF('PR-tampon'!$E77=0,"",IF(INDIRECT(NOM_FR&amp;ADDRESS('PR-tampon'!$E77,COLUMN(REFERENCEMENT_ISOLANT[[#Headers],[CONCATENATION DES OBSERVATIONS]])))=0,"",INDIRECT(NOM_FR&amp;ADDRESS('PR-tampon'!$E77,COLUMN(REFERENCEMENT_ISOLANT[[#Headers],[CONCATENATION DES OBSERVATIONS]]))))))</f>
        <v/>
      </c>
      <c r="M114" s="3" t="str">
        <f ca="1">IF('PR-tampon'!$E77="","",IF('PR-tampon'!$E77=0,"",IF(INDIRECT(NOM_FR&amp;ADDRESS('PR-tampon'!$E77,COLUMN(REFERENCEMENT_ISOLANT[[#Headers],[Hygrométrie des locaux]])))=0,"",INDIRECT(NOM_FR&amp;ADDRESS('PR-tampon'!$E77,COLUMN(REFERENCEMENT_ISOLANT[[#Headers],[Hygrométrie des locaux]]))))))</f>
        <v/>
      </c>
      <c r="N114" s="3" t="str">
        <f ca="1">IF('PR-tampon'!$E77="","",IF('PR-tampon'!$E77=0,"",IF(INDIRECT(NOM_FR&amp;ADDRESS('PR-tampon'!$E77,COLUMN(REFERENCEMENT_ISOLANT[[#Headers],[classement locaux au sens 20.1 P3]])))=0,"",INDIRECT(NOM_FR&amp;ADDRESS('PR-tampon'!$E77,COLUMN(REFERENCEMENT_ISOLANT[[#Headers],[classement locaux au sens 20.1 P3]]))))))</f>
        <v/>
      </c>
      <c r="O114" s="3" t="str">
        <f ca="1">IF('PR-tampon'!$E77="","",IF('PR-tampon'!$E77=0,"",IF(INDIRECT(NOM_FR&amp;ADDRESS('PR-tampon'!$E77,COLUMN(REFERENCEMENT_ISOLANT[[#Headers],[Climat max]])))=0,"",INDIRECT(NOM_FR&amp;ADDRESS('PR-tampon'!$E77,COLUMN(REFERENCEMENT_ISOLANT[[#Headers],[Climat max]]))))))</f>
        <v/>
      </c>
      <c r="P114" s="3" t="str">
        <f ca="1">IF('PR-tampon'!$E77="","",IF('PR-tampon'!$E77=0,"",IF(INDIRECT(NOM_FR&amp;ADDRESS('PR-tampon'!$E77,COLUMN(REFERENCEMENT_ISOLANT[[#Headers],[Locaux climatisés ou raffraichis]])))=0,"",INDIRECT(NOM_FR&amp;ADDRESS('PR-tampon'!$E77,COLUMN(REFERENCEMENT_ISOLANT[[#Headers],[Locaux climatisés ou raffraichis]]))))))</f>
        <v/>
      </c>
    </row>
    <row r="115" spans="1:16" ht="130.19999999999999" customHeight="1" x14ac:dyDescent="0.3">
      <c r="A115" s="3" t="s">
        <v>191</v>
      </c>
      <c r="B115" s="86" t="str">
        <f ca="1">IF('PR-tampon'!$E78="","",IF('PR-tampon'!$E78=0,"",IF(INDIRECT(NOM_FR&amp;ADDRESS('PR-tampon'!$E78,COLUMN(REFERENCEMENT_ISOLANT[[#Headers],[DATE REFERENCEMENT]])))=0,"",INDIRECT(NOM_FR&amp;ADDRESS('PR-tampon'!$E78,COLUMN(REFERENCEMENT_ISOLANT[[#Headers],[DATE REFERENCEMENT]]))))))</f>
        <v/>
      </c>
      <c r="C115" s="86" t="str">
        <f ca="1">IF('PR-tampon'!$E78="","",IF('PR-tampon'!$E78=0,"",IF(INDIRECT(NOM_FR&amp;ADDRESS('PR-tampon'!$E78,COLUMN(REFERENCEMENT_ISOLANT[[#Headers],[TYPE DE PROCEDE]])))=0,"",INDIRECT(NOM_FR&amp;ADDRESS('PR-tampon'!$E78,COLUMN(REFERENCEMENT_ISOLANT[[#Headers],[TYPE DE PROCEDE]]))))))</f>
        <v/>
      </c>
      <c r="D115" s="86" t="str">
        <f ca="1">IF('PR-tampon'!$E78="","",IF('PR-tampon'!$E78=0,"",IF(INDIRECT(NOM_FR&amp;ADDRESS('PR-tampon'!$E78,COLUMN(REFERENCEMENT_ISOLANT[[#Headers],[MATIERE]])))=0,"",INDIRECT(NOM_FR&amp;ADDRESS('PR-tampon'!$E78,COLUMN(REFERENCEMENT_ISOLANT[[#Headers],[MATIERE]]))))))</f>
        <v/>
      </c>
      <c r="E115" s="3" t="str">
        <f ca="1">IF('PR-tampon'!$E78="","",IF('PR-tampon'!$E78=0,"",IF(INDIRECT(NOM_FR&amp;ADDRESS('PR-tampon'!$E78,COLUMN(REFERENCEMENT_ISOLANT[[#Headers],[NOM COMMERCIAL DU PROCEDE]])))=0,"",INDIRECT(NOM_FR&amp;ADDRESS('PR-tampon'!$E78,COLUMN(REFERENCEMENT_ISOLANT[[#Headers],[NOM COMMERCIAL DU PROCEDE]]))))))</f>
        <v/>
      </c>
      <c r="F115" s="3" t="str">
        <f ca="1">IF('PR-tampon'!$E78="","",IF('PR-tampon'!$E78=0,"",IF(INDIRECT(NOM_FR&amp;ADDRESS('PR-tampon'!$E78,COLUMN(REFERENCEMENT_ISOLANT[[#Headers],[FABRICANT / TITULAIRE / DISTRIBUTEUR]])))=0,"",INDIRECT(NOM_FR&amp;ADDRESS('PR-tampon'!$E78,COLUMN(REFERENCEMENT_ISOLANT[[#Headers],[FABRICANT / TITULAIRE / DISTRIBUTEUR]]))))))</f>
        <v/>
      </c>
      <c r="G115" s="3" t="str">
        <f ca="1">IF('PR-tampon'!$E78="","",IF('PR-tampon'!$E78=0,"",IF(INDIRECT(NOM_FR&amp;ADDRESS('PR-tampon'!$E78,COLUMN(REFERENCEMENT_ISOLANT[[#Headers],[TYPE DE DOCUMENT DE REFERENCE]])))=0,"",INDIRECT(NOM_FR&amp;ADDRESS('PR-tampon'!$E78,COLUMN(REFERENCEMENT_ISOLANT[[#Headers],[TYPE DE DOCUMENT DE REFERENCE]]))))))</f>
        <v/>
      </c>
      <c r="H115" s="3" t="str">
        <f ca="1">IF('PR-tampon'!$E78="","",IF('PR-tampon'!$E78=0,"",IF(INDIRECT(NOM_FR&amp;ADDRESS('PR-tampon'!$E78,COLUMN(REFERENCEMENT_ISOLANT[[#Headers],[REF]])))=0,"",INDIRECT(NOM_FR&amp;ADDRESS('PR-tampon'!$E78,COLUMN(REFERENCEMENT_ISOLANT[[#Headers],[REF]]))))))</f>
        <v/>
      </c>
      <c r="I115" s="80" t="str">
        <f ca="1">IF('PR-tampon'!$E78="","",IF('PR-tampon'!$E78=0,"",IF(INDIRECT(NOM_FR&amp;ADDRESS('PR-tampon'!$E78,COLUMN(REFERENCEMENT_ISOLANT[[#Headers],[AVIS LIMITE AU / VALIDITE]])))=0,"",INDIRECT(NOM_FR&amp;ADDRESS('PR-tampon'!$E78,COLUMN(REFERENCEMENT_ISOLANT[[#Headers],[AVIS LIMITE AU / VALIDITE]]))))))</f>
        <v/>
      </c>
      <c r="J115" s="3" t="str">
        <f ca="1">IF('PR-tampon'!$E78="","",IF('PR-tampon'!$E78=0,"",IF(INDIRECT(NOM_FR&amp;ADDRESS('PR-tampon'!$E78,COLUMN(REFERENCEMENT_ISOLANT[[#Headers],[TC/TNC
dans le domaine d''emploi visé]])))=0,"",INDIRECT(NOM_FR&amp;ADDRESS('PR-tampon'!$E78,COLUMN(REFERENCEMENT_ISOLANT[[#Headers],[TC/TNC
dans le domaine d''emploi visé]]))))))</f>
        <v/>
      </c>
      <c r="K115" s="110" t="str">
        <f ca="1">IF('PR-tampon'!$E78="","",IF('PR-tampon'!$E78=0,"",IF(INDIRECT(NOM_FR&amp;ADDRESS('PR-tampon'!$E78,COLUMN(REFERENCEMENT_ISOLANT[[#Headers],[SYNTHESE DES APPLICATIONS VISEES]])))=0,"",INDIRECT(NOM_FR&amp;ADDRESS('PR-tampon'!$E78,COLUMN(REFERENCEMENT_ISOLANT[[#Headers],[SYNTHESE DES APPLICATIONS VISEES]]))))))</f>
        <v/>
      </c>
      <c r="L115" s="82" t="str">
        <f ca="1">IF('PR-tampon'!$E78="","",IF('PR-tampon'!$E78=0,"",IF(INDIRECT(NOM_FR&amp;ADDRESS('PR-tampon'!$E78,COLUMN(REFERENCEMENT_ISOLANT[[#Headers],[CONCATENATION DES OBSERVATIONS]])))=0,"",INDIRECT(NOM_FR&amp;ADDRESS('PR-tampon'!$E78,COLUMN(REFERENCEMENT_ISOLANT[[#Headers],[CONCATENATION DES OBSERVATIONS]]))))))</f>
        <v/>
      </c>
      <c r="M115" s="3" t="str">
        <f ca="1">IF('PR-tampon'!$E78="","",IF('PR-tampon'!$E78=0,"",IF(INDIRECT(NOM_FR&amp;ADDRESS('PR-tampon'!$E78,COLUMN(REFERENCEMENT_ISOLANT[[#Headers],[Hygrométrie des locaux]])))=0,"",INDIRECT(NOM_FR&amp;ADDRESS('PR-tampon'!$E78,COLUMN(REFERENCEMENT_ISOLANT[[#Headers],[Hygrométrie des locaux]]))))))</f>
        <v/>
      </c>
      <c r="N115" s="3" t="str">
        <f ca="1">IF('PR-tampon'!$E78="","",IF('PR-tampon'!$E78=0,"",IF(INDIRECT(NOM_FR&amp;ADDRESS('PR-tampon'!$E78,COLUMN(REFERENCEMENT_ISOLANT[[#Headers],[classement locaux au sens 20.1 P3]])))=0,"",INDIRECT(NOM_FR&amp;ADDRESS('PR-tampon'!$E78,COLUMN(REFERENCEMENT_ISOLANT[[#Headers],[classement locaux au sens 20.1 P3]]))))))</f>
        <v/>
      </c>
      <c r="O115" s="3" t="str">
        <f ca="1">IF('PR-tampon'!$E78="","",IF('PR-tampon'!$E78=0,"",IF(INDIRECT(NOM_FR&amp;ADDRESS('PR-tampon'!$E78,COLUMN(REFERENCEMENT_ISOLANT[[#Headers],[Climat max]])))=0,"",INDIRECT(NOM_FR&amp;ADDRESS('PR-tampon'!$E78,COLUMN(REFERENCEMENT_ISOLANT[[#Headers],[Climat max]]))))))</f>
        <v/>
      </c>
      <c r="P115" s="3" t="str">
        <f ca="1">IF('PR-tampon'!$E78="","",IF('PR-tampon'!$E78=0,"",IF(INDIRECT(NOM_FR&amp;ADDRESS('PR-tampon'!$E78,COLUMN(REFERENCEMENT_ISOLANT[[#Headers],[Locaux climatisés ou raffraichis]])))=0,"",INDIRECT(NOM_FR&amp;ADDRESS('PR-tampon'!$E78,COLUMN(REFERENCEMENT_ISOLANT[[#Headers],[Locaux climatisés ou raffraichis]]))))))</f>
        <v/>
      </c>
    </row>
    <row r="116" spans="1:16" ht="130.19999999999999" customHeight="1" x14ac:dyDescent="0.3">
      <c r="A116" s="3" t="s">
        <v>191</v>
      </c>
      <c r="B116" s="86" t="str">
        <f ca="1">IF('PR-tampon'!$E79="","",IF('PR-tampon'!$E79=0,"",IF(INDIRECT(NOM_FR&amp;ADDRESS('PR-tampon'!$E79,COLUMN(REFERENCEMENT_ISOLANT[[#Headers],[DATE REFERENCEMENT]])))=0,"",INDIRECT(NOM_FR&amp;ADDRESS('PR-tampon'!$E79,COLUMN(REFERENCEMENT_ISOLANT[[#Headers],[DATE REFERENCEMENT]]))))))</f>
        <v/>
      </c>
      <c r="C116" s="86" t="str">
        <f ca="1">IF('PR-tampon'!$E79="","",IF('PR-tampon'!$E79=0,"",IF(INDIRECT(NOM_FR&amp;ADDRESS('PR-tampon'!$E79,COLUMN(REFERENCEMENT_ISOLANT[[#Headers],[TYPE DE PROCEDE]])))=0,"",INDIRECT(NOM_FR&amp;ADDRESS('PR-tampon'!$E79,COLUMN(REFERENCEMENT_ISOLANT[[#Headers],[TYPE DE PROCEDE]]))))))</f>
        <v/>
      </c>
      <c r="D116" s="86" t="str">
        <f ca="1">IF('PR-tampon'!$E79="","",IF('PR-tampon'!$E79=0,"",IF(INDIRECT(NOM_FR&amp;ADDRESS('PR-tampon'!$E79,COLUMN(REFERENCEMENT_ISOLANT[[#Headers],[MATIERE]])))=0,"",INDIRECT(NOM_FR&amp;ADDRESS('PR-tampon'!$E79,COLUMN(REFERENCEMENT_ISOLANT[[#Headers],[MATIERE]]))))))</f>
        <v/>
      </c>
      <c r="E116" s="3" t="str">
        <f ca="1">IF('PR-tampon'!$E79="","",IF('PR-tampon'!$E79=0,"",IF(INDIRECT(NOM_FR&amp;ADDRESS('PR-tampon'!$E79,COLUMN(REFERENCEMENT_ISOLANT[[#Headers],[NOM COMMERCIAL DU PROCEDE]])))=0,"",INDIRECT(NOM_FR&amp;ADDRESS('PR-tampon'!$E79,COLUMN(REFERENCEMENT_ISOLANT[[#Headers],[NOM COMMERCIAL DU PROCEDE]]))))))</f>
        <v/>
      </c>
      <c r="F116" s="3" t="str">
        <f ca="1">IF('PR-tampon'!$E79="","",IF('PR-tampon'!$E79=0,"",IF(INDIRECT(NOM_FR&amp;ADDRESS('PR-tampon'!$E79,COLUMN(REFERENCEMENT_ISOLANT[[#Headers],[FABRICANT / TITULAIRE / DISTRIBUTEUR]])))=0,"",INDIRECT(NOM_FR&amp;ADDRESS('PR-tampon'!$E79,COLUMN(REFERENCEMENT_ISOLANT[[#Headers],[FABRICANT / TITULAIRE / DISTRIBUTEUR]]))))))</f>
        <v/>
      </c>
      <c r="G116" s="3" t="str">
        <f ca="1">IF('PR-tampon'!$E79="","",IF('PR-tampon'!$E79=0,"",IF(INDIRECT(NOM_FR&amp;ADDRESS('PR-tampon'!$E79,COLUMN(REFERENCEMENT_ISOLANT[[#Headers],[TYPE DE DOCUMENT DE REFERENCE]])))=0,"",INDIRECT(NOM_FR&amp;ADDRESS('PR-tampon'!$E79,COLUMN(REFERENCEMENT_ISOLANT[[#Headers],[TYPE DE DOCUMENT DE REFERENCE]]))))))</f>
        <v/>
      </c>
      <c r="H116" s="3" t="str">
        <f ca="1">IF('PR-tampon'!$E79="","",IF('PR-tampon'!$E79=0,"",IF(INDIRECT(NOM_FR&amp;ADDRESS('PR-tampon'!$E79,COLUMN(REFERENCEMENT_ISOLANT[[#Headers],[REF]])))=0,"",INDIRECT(NOM_FR&amp;ADDRESS('PR-tampon'!$E79,COLUMN(REFERENCEMENT_ISOLANT[[#Headers],[REF]]))))))</f>
        <v/>
      </c>
      <c r="I116" s="80" t="str">
        <f ca="1">IF('PR-tampon'!$E79="","",IF('PR-tampon'!$E79=0,"",IF(INDIRECT(NOM_FR&amp;ADDRESS('PR-tampon'!$E79,COLUMN(REFERENCEMENT_ISOLANT[[#Headers],[AVIS LIMITE AU / VALIDITE]])))=0,"",INDIRECT(NOM_FR&amp;ADDRESS('PR-tampon'!$E79,COLUMN(REFERENCEMENT_ISOLANT[[#Headers],[AVIS LIMITE AU / VALIDITE]]))))))</f>
        <v/>
      </c>
      <c r="J116" s="3" t="str">
        <f ca="1">IF('PR-tampon'!$E79="","",IF('PR-tampon'!$E79=0,"",IF(INDIRECT(NOM_FR&amp;ADDRESS('PR-tampon'!$E79,COLUMN(REFERENCEMENT_ISOLANT[[#Headers],[TC/TNC
dans le domaine d''emploi visé]])))=0,"",INDIRECT(NOM_FR&amp;ADDRESS('PR-tampon'!$E79,COLUMN(REFERENCEMENT_ISOLANT[[#Headers],[TC/TNC
dans le domaine d''emploi visé]]))))))</f>
        <v/>
      </c>
      <c r="K116" s="110" t="str">
        <f ca="1">IF('PR-tampon'!$E79="","",IF('PR-tampon'!$E79=0,"",IF(INDIRECT(NOM_FR&amp;ADDRESS('PR-tampon'!$E79,COLUMN(REFERENCEMENT_ISOLANT[[#Headers],[SYNTHESE DES APPLICATIONS VISEES]])))=0,"",INDIRECT(NOM_FR&amp;ADDRESS('PR-tampon'!$E79,COLUMN(REFERENCEMENT_ISOLANT[[#Headers],[SYNTHESE DES APPLICATIONS VISEES]]))))))</f>
        <v/>
      </c>
      <c r="L116" s="82" t="str">
        <f ca="1">IF('PR-tampon'!$E79="","",IF('PR-tampon'!$E79=0,"",IF(INDIRECT(NOM_FR&amp;ADDRESS('PR-tampon'!$E79,COLUMN(REFERENCEMENT_ISOLANT[[#Headers],[CONCATENATION DES OBSERVATIONS]])))=0,"",INDIRECT(NOM_FR&amp;ADDRESS('PR-tampon'!$E79,COLUMN(REFERENCEMENT_ISOLANT[[#Headers],[CONCATENATION DES OBSERVATIONS]]))))))</f>
        <v/>
      </c>
      <c r="M116" s="3" t="str">
        <f ca="1">IF('PR-tampon'!$E79="","",IF('PR-tampon'!$E79=0,"",IF(INDIRECT(NOM_FR&amp;ADDRESS('PR-tampon'!$E79,COLUMN(REFERENCEMENT_ISOLANT[[#Headers],[Hygrométrie des locaux]])))=0,"",INDIRECT(NOM_FR&amp;ADDRESS('PR-tampon'!$E79,COLUMN(REFERENCEMENT_ISOLANT[[#Headers],[Hygrométrie des locaux]]))))))</f>
        <v/>
      </c>
      <c r="N116" s="3" t="str">
        <f ca="1">IF('PR-tampon'!$E79="","",IF('PR-tampon'!$E79=0,"",IF(INDIRECT(NOM_FR&amp;ADDRESS('PR-tampon'!$E79,COLUMN(REFERENCEMENT_ISOLANT[[#Headers],[classement locaux au sens 20.1 P3]])))=0,"",INDIRECT(NOM_FR&amp;ADDRESS('PR-tampon'!$E79,COLUMN(REFERENCEMENT_ISOLANT[[#Headers],[classement locaux au sens 20.1 P3]]))))))</f>
        <v/>
      </c>
      <c r="O116" s="3" t="str">
        <f ca="1">IF('PR-tampon'!$E79="","",IF('PR-tampon'!$E79=0,"",IF(INDIRECT(NOM_FR&amp;ADDRESS('PR-tampon'!$E79,COLUMN(REFERENCEMENT_ISOLANT[[#Headers],[Climat max]])))=0,"",INDIRECT(NOM_FR&amp;ADDRESS('PR-tampon'!$E79,COLUMN(REFERENCEMENT_ISOLANT[[#Headers],[Climat max]]))))))</f>
        <v/>
      </c>
      <c r="P116" s="3" t="str">
        <f ca="1">IF('PR-tampon'!$E79="","",IF('PR-tampon'!$E79=0,"",IF(INDIRECT(NOM_FR&amp;ADDRESS('PR-tampon'!$E79,COLUMN(REFERENCEMENT_ISOLANT[[#Headers],[Locaux climatisés ou raffraichis]])))=0,"",INDIRECT(NOM_FR&amp;ADDRESS('PR-tampon'!$E79,COLUMN(REFERENCEMENT_ISOLANT[[#Headers],[Locaux climatisés ou raffraichis]]))))))</f>
        <v/>
      </c>
    </row>
    <row r="117" spans="1:16" ht="130.19999999999999" customHeight="1" x14ac:dyDescent="0.3">
      <c r="A117" s="3" t="s">
        <v>191</v>
      </c>
      <c r="B117" s="86" t="str">
        <f ca="1">IF('PR-tampon'!$E80="","",IF('PR-tampon'!$E80=0,"",IF(INDIRECT(NOM_FR&amp;ADDRESS('PR-tampon'!$E80,COLUMN(REFERENCEMENT_ISOLANT[[#Headers],[DATE REFERENCEMENT]])))=0,"",INDIRECT(NOM_FR&amp;ADDRESS('PR-tampon'!$E80,COLUMN(REFERENCEMENT_ISOLANT[[#Headers],[DATE REFERENCEMENT]]))))))</f>
        <v/>
      </c>
      <c r="C117" s="86" t="str">
        <f ca="1">IF('PR-tampon'!$E80="","",IF('PR-tampon'!$E80=0,"",IF(INDIRECT(NOM_FR&amp;ADDRESS('PR-tampon'!$E80,COLUMN(REFERENCEMENT_ISOLANT[[#Headers],[TYPE DE PROCEDE]])))=0,"",INDIRECT(NOM_FR&amp;ADDRESS('PR-tampon'!$E80,COLUMN(REFERENCEMENT_ISOLANT[[#Headers],[TYPE DE PROCEDE]]))))))</f>
        <v/>
      </c>
      <c r="D117" s="86" t="str">
        <f ca="1">IF('PR-tampon'!$E80="","",IF('PR-tampon'!$E80=0,"",IF(INDIRECT(NOM_FR&amp;ADDRESS('PR-tampon'!$E80,COLUMN(REFERENCEMENT_ISOLANT[[#Headers],[MATIERE]])))=0,"",INDIRECT(NOM_FR&amp;ADDRESS('PR-tampon'!$E80,COLUMN(REFERENCEMENT_ISOLANT[[#Headers],[MATIERE]]))))))</f>
        <v/>
      </c>
      <c r="E117" s="3" t="str">
        <f ca="1">IF('PR-tampon'!$E80="","",IF('PR-tampon'!$E80=0,"",IF(INDIRECT(NOM_FR&amp;ADDRESS('PR-tampon'!$E80,COLUMN(REFERENCEMENT_ISOLANT[[#Headers],[NOM COMMERCIAL DU PROCEDE]])))=0,"",INDIRECT(NOM_FR&amp;ADDRESS('PR-tampon'!$E80,COLUMN(REFERENCEMENT_ISOLANT[[#Headers],[NOM COMMERCIAL DU PROCEDE]]))))))</f>
        <v/>
      </c>
      <c r="F117" s="3" t="str">
        <f ca="1">IF('PR-tampon'!$E80="","",IF('PR-tampon'!$E80=0,"",IF(INDIRECT(NOM_FR&amp;ADDRESS('PR-tampon'!$E80,COLUMN(REFERENCEMENT_ISOLANT[[#Headers],[FABRICANT / TITULAIRE / DISTRIBUTEUR]])))=0,"",INDIRECT(NOM_FR&amp;ADDRESS('PR-tampon'!$E80,COLUMN(REFERENCEMENT_ISOLANT[[#Headers],[FABRICANT / TITULAIRE / DISTRIBUTEUR]]))))))</f>
        <v/>
      </c>
      <c r="G117" s="3" t="str">
        <f ca="1">IF('PR-tampon'!$E80="","",IF('PR-tampon'!$E80=0,"",IF(INDIRECT(NOM_FR&amp;ADDRESS('PR-tampon'!$E80,COLUMN(REFERENCEMENT_ISOLANT[[#Headers],[TYPE DE DOCUMENT DE REFERENCE]])))=0,"",INDIRECT(NOM_FR&amp;ADDRESS('PR-tampon'!$E80,COLUMN(REFERENCEMENT_ISOLANT[[#Headers],[TYPE DE DOCUMENT DE REFERENCE]]))))))</f>
        <v/>
      </c>
      <c r="H117" s="3" t="str">
        <f ca="1">IF('PR-tampon'!$E80="","",IF('PR-tampon'!$E80=0,"",IF(INDIRECT(NOM_FR&amp;ADDRESS('PR-tampon'!$E80,COLUMN(REFERENCEMENT_ISOLANT[[#Headers],[REF]])))=0,"",INDIRECT(NOM_FR&amp;ADDRESS('PR-tampon'!$E80,COLUMN(REFERENCEMENT_ISOLANT[[#Headers],[REF]]))))))</f>
        <v/>
      </c>
      <c r="I117" s="80" t="str">
        <f ca="1">IF('PR-tampon'!$E80="","",IF('PR-tampon'!$E80=0,"",IF(INDIRECT(NOM_FR&amp;ADDRESS('PR-tampon'!$E80,COLUMN(REFERENCEMENT_ISOLANT[[#Headers],[AVIS LIMITE AU / VALIDITE]])))=0,"",INDIRECT(NOM_FR&amp;ADDRESS('PR-tampon'!$E80,COLUMN(REFERENCEMENT_ISOLANT[[#Headers],[AVIS LIMITE AU / VALIDITE]]))))))</f>
        <v/>
      </c>
      <c r="J117" s="3" t="str">
        <f ca="1">IF('PR-tampon'!$E80="","",IF('PR-tampon'!$E80=0,"",IF(INDIRECT(NOM_FR&amp;ADDRESS('PR-tampon'!$E80,COLUMN(REFERENCEMENT_ISOLANT[[#Headers],[TC/TNC
dans le domaine d''emploi visé]])))=0,"",INDIRECT(NOM_FR&amp;ADDRESS('PR-tampon'!$E80,COLUMN(REFERENCEMENT_ISOLANT[[#Headers],[TC/TNC
dans le domaine d''emploi visé]]))))))</f>
        <v/>
      </c>
      <c r="K117" s="110" t="str">
        <f ca="1">IF('PR-tampon'!$E80="","",IF('PR-tampon'!$E80=0,"",IF(INDIRECT(NOM_FR&amp;ADDRESS('PR-tampon'!$E80,COLUMN(REFERENCEMENT_ISOLANT[[#Headers],[SYNTHESE DES APPLICATIONS VISEES]])))=0,"",INDIRECT(NOM_FR&amp;ADDRESS('PR-tampon'!$E80,COLUMN(REFERENCEMENT_ISOLANT[[#Headers],[SYNTHESE DES APPLICATIONS VISEES]]))))))</f>
        <v/>
      </c>
      <c r="L117" s="82" t="str">
        <f ca="1">IF('PR-tampon'!$E80="","",IF('PR-tampon'!$E80=0,"",IF(INDIRECT(NOM_FR&amp;ADDRESS('PR-tampon'!$E80,COLUMN(REFERENCEMENT_ISOLANT[[#Headers],[CONCATENATION DES OBSERVATIONS]])))=0,"",INDIRECT(NOM_FR&amp;ADDRESS('PR-tampon'!$E80,COLUMN(REFERENCEMENT_ISOLANT[[#Headers],[CONCATENATION DES OBSERVATIONS]]))))))</f>
        <v/>
      </c>
      <c r="M117" s="3" t="str">
        <f ca="1">IF('PR-tampon'!$E80="","",IF('PR-tampon'!$E80=0,"",IF(INDIRECT(NOM_FR&amp;ADDRESS('PR-tampon'!$E80,COLUMN(REFERENCEMENT_ISOLANT[[#Headers],[Hygrométrie des locaux]])))=0,"",INDIRECT(NOM_FR&amp;ADDRESS('PR-tampon'!$E80,COLUMN(REFERENCEMENT_ISOLANT[[#Headers],[Hygrométrie des locaux]]))))))</f>
        <v/>
      </c>
      <c r="N117" s="3" t="str">
        <f ca="1">IF('PR-tampon'!$E80="","",IF('PR-tampon'!$E80=0,"",IF(INDIRECT(NOM_FR&amp;ADDRESS('PR-tampon'!$E80,COLUMN(REFERENCEMENT_ISOLANT[[#Headers],[classement locaux au sens 20.1 P3]])))=0,"",INDIRECT(NOM_FR&amp;ADDRESS('PR-tampon'!$E80,COLUMN(REFERENCEMENT_ISOLANT[[#Headers],[classement locaux au sens 20.1 P3]]))))))</f>
        <v/>
      </c>
      <c r="O117" s="3" t="str">
        <f ca="1">IF('PR-tampon'!$E80="","",IF('PR-tampon'!$E80=0,"",IF(INDIRECT(NOM_FR&amp;ADDRESS('PR-tampon'!$E80,COLUMN(REFERENCEMENT_ISOLANT[[#Headers],[Climat max]])))=0,"",INDIRECT(NOM_FR&amp;ADDRESS('PR-tampon'!$E80,COLUMN(REFERENCEMENT_ISOLANT[[#Headers],[Climat max]]))))))</f>
        <v/>
      </c>
      <c r="P117" s="3" t="str">
        <f ca="1">IF('PR-tampon'!$E80="","",IF('PR-tampon'!$E80=0,"",IF(INDIRECT(NOM_FR&amp;ADDRESS('PR-tampon'!$E80,COLUMN(REFERENCEMENT_ISOLANT[[#Headers],[Locaux climatisés ou raffraichis]])))=0,"",INDIRECT(NOM_FR&amp;ADDRESS('PR-tampon'!$E80,COLUMN(REFERENCEMENT_ISOLANT[[#Headers],[Locaux climatisés ou raffraichis]]))))))</f>
        <v/>
      </c>
    </row>
    <row r="118" spans="1:16" ht="130.19999999999999" customHeight="1" x14ac:dyDescent="0.3">
      <c r="A118" s="3" t="s">
        <v>191</v>
      </c>
      <c r="B118" s="86" t="str">
        <f ca="1">IF('PR-tampon'!$E81="","",IF('PR-tampon'!$E81=0,"",IF(INDIRECT(NOM_FR&amp;ADDRESS('PR-tampon'!$E81,COLUMN(REFERENCEMENT_ISOLANT[[#Headers],[DATE REFERENCEMENT]])))=0,"",INDIRECT(NOM_FR&amp;ADDRESS('PR-tampon'!$E81,COLUMN(REFERENCEMENT_ISOLANT[[#Headers],[DATE REFERENCEMENT]]))))))</f>
        <v/>
      </c>
      <c r="C118" s="86" t="str">
        <f ca="1">IF('PR-tampon'!$E81="","",IF('PR-tampon'!$E81=0,"",IF(INDIRECT(NOM_FR&amp;ADDRESS('PR-tampon'!$E81,COLUMN(REFERENCEMENT_ISOLANT[[#Headers],[TYPE DE PROCEDE]])))=0,"",INDIRECT(NOM_FR&amp;ADDRESS('PR-tampon'!$E81,COLUMN(REFERENCEMENT_ISOLANT[[#Headers],[TYPE DE PROCEDE]]))))))</f>
        <v/>
      </c>
      <c r="D118" s="86" t="str">
        <f ca="1">IF('PR-tampon'!$E81="","",IF('PR-tampon'!$E81=0,"",IF(INDIRECT(NOM_FR&amp;ADDRESS('PR-tampon'!$E81,COLUMN(REFERENCEMENT_ISOLANT[[#Headers],[MATIERE]])))=0,"",INDIRECT(NOM_FR&amp;ADDRESS('PR-tampon'!$E81,COLUMN(REFERENCEMENT_ISOLANT[[#Headers],[MATIERE]]))))))</f>
        <v/>
      </c>
      <c r="E118" s="3" t="str">
        <f ca="1">IF('PR-tampon'!$E81="","",IF('PR-tampon'!$E81=0,"",IF(INDIRECT(NOM_FR&amp;ADDRESS('PR-tampon'!$E81,COLUMN(REFERENCEMENT_ISOLANT[[#Headers],[NOM COMMERCIAL DU PROCEDE]])))=0,"",INDIRECT(NOM_FR&amp;ADDRESS('PR-tampon'!$E81,COLUMN(REFERENCEMENT_ISOLANT[[#Headers],[NOM COMMERCIAL DU PROCEDE]]))))))</f>
        <v/>
      </c>
      <c r="F118" s="3" t="str">
        <f ca="1">IF('PR-tampon'!$E81="","",IF('PR-tampon'!$E81=0,"",IF(INDIRECT(NOM_FR&amp;ADDRESS('PR-tampon'!$E81,COLUMN(REFERENCEMENT_ISOLANT[[#Headers],[FABRICANT / TITULAIRE / DISTRIBUTEUR]])))=0,"",INDIRECT(NOM_FR&amp;ADDRESS('PR-tampon'!$E81,COLUMN(REFERENCEMENT_ISOLANT[[#Headers],[FABRICANT / TITULAIRE / DISTRIBUTEUR]]))))))</f>
        <v/>
      </c>
      <c r="G118" s="3" t="str">
        <f ca="1">IF('PR-tampon'!$E81="","",IF('PR-tampon'!$E81=0,"",IF(INDIRECT(NOM_FR&amp;ADDRESS('PR-tampon'!$E81,COLUMN(REFERENCEMENT_ISOLANT[[#Headers],[TYPE DE DOCUMENT DE REFERENCE]])))=0,"",INDIRECT(NOM_FR&amp;ADDRESS('PR-tampon'!$E81,COLUMN(REFERENCEMENT_ISOLANT[[#Headers],[TYPE DE DOCUMENT DE REFERENCE]]))))))</f>
        <v/>
      </c>
      <c r="H118" s="3" t="str">
        <f ca="1">IF('PR-tampon'!$E81="","",IF('PR-tampon'!$E81=0,"",IF(INDIRECT(NOM_FR&amp;ADDRESS('PR-tampon'!$E81,COLUMN(REFERENCEMENT_ISOLANT[[#Headers],[REF]])))=0,"",INDIRECT(NOM_FR&amp;ADDRESS('PR-tampon'!$E81,COLUMN(REFERENCEMENT_ISOLANT[[#Headers],[REF]]))))))</f>
        <v/>
      </c>
      <c r="I118" s="80" t="str">
        <f ca="1">IF('PR-tampon'!$E81="","",IF('PR-tampon'!$E81=0,"",IF(INDIRECT(NOM_FR&amp;ADDRESS('PR-tampon'!$E81,COLUMN(REFERENCEMENT_ISOLANT[[#Headers],[AVIS LIMITE AU / VALIDITE]])))=0,"",INDIRECT(NOM_FR&amp;ADDRESS('PR-tampon'!$E81,COLUMN(REFERENCEMENT_ISOLANT[[#Headers],[AVIS LIMITE AU / VALIDITE]]))))))</f>
        <v/>
      </c>
      <c r="J118" s="3" t="str">
        <f ca="1">IF('PR-tampon'!$E81="","",IF('PR-tampon'!$E81=0,"",IF(INDIRECT(NOM_FR&amp;ADDRESS('PR-tampon'!$E81,COLUMN(REFERENCEMENT_ISOLANT[[#Headers],[TC/TNC
dans le domaine d''emploi visé]])))=0,"",INDIRECT(NOM_FR&amp;ADDRESS('PR-tampon'!$E81,COLUMN(REFERENCEMENT_ISOLANT[[#Headers],[TC/TNC
dans le domaine d''emploi visé]]))))))</f>
        <v/>
      </c>
      <c r="K118" s="110" t="str">
        <f ca="1">IF('PR-tampon'!$E81="","",IF('PR-tampon'!$E81=0,"",IF(INDIRECT(NOM_FR&amp;ADDRESS('PR-tampon'!$E81,COLUMN(REFERENCEMENT_ISOLANT[[#Headers],[SYNTHESE DES APPLICATIONS VISEES]])))=0,"",INDIRECT(NOM_FR&amp;ADDRESS('PR-tampon'!$E81,COLUMN(REFERENCEMENT_ISOLANT[[#Headers],[SYNTHESE DES APPLICATIONS VISEES]]))))))</f>
        <v/>
      </c>
      <c r="L118" s="82" t="str">
        <f ca="1">IF('PR-tampon'!$E81="","",IF('PR-tampon'!$E81=0,"",IF(INDIRECT(NOM_FR&amp;ADDRESS('PR-tampon'!$E81,COLUMN(REFERENCEMENT_ISOLANT[[#Headers],[CONCATENATION DES OBSERVATIONS]])))=0,"",INDIRECT(NOM_FR&amp;ADDRESS('PR-tampon'!$E81,COLUMN(REFERENCEMENT_ISOLANT[[#Headers],[CONCATENATION DES OBSERVATIONS]]))))))</f>
        <v/>
      </c>
      <c r="M118" s="3" t="str">
        <f ca="1">IF('PR-tampon'!$E81="","",IF('PR-tampon'!$E81=0,"",IF(INDIRECT(NOM_FR&amp;ADDRESS('PR-tampon'!$E81,COLUMN(REFERENCEMENT_ISOLANT[[#Headers],[Hygrométrie des locaux]])))=0,"",INDIRECT(NOM_FR&amp;ADDRESS('PR-tampon'!$E81,COLUMN(REFERENCEMENT_ISOLANT[[#Headers],[Hygrométrie des locaux]]))))))</f>
        <v/>
      </c>
      <c r="N118" s="3" t="str">
        <f ca="1">IF('PR-tampon'!$E81="","",IF('PR-tampon'!$E81=0,"",IF(INDIRECT(NOM_FR&amp;ADDRESS('PR-tampon'!$E81,COLUMN(REFERENCEMENT_ISOLANT[[#Headers],[classement locaux au sens 20.1 P3]])))=0,"",INDIRECT(NOM_FR&amp;ADDRESS('PR-tampon'!$E81,COLUMN(REFERENCEMENT_ISOLANT[[#Headers],[classement locaux au sens 20.1 P3]]))))))</f>
        <v/>
      </c>
      <c r="O118" s="3" t="str">
        <f ca="1">IF('PR-tampon'!$E81="","",IF('PR-tampon'!$E81=0,"",IF(INDIRECT(NOM_FR&amp;ADDRESS('PR-tampon'!$E81,COLUMN(REFERENCEMENT_ISOLANT[[#Headers],[Climat max]])))=0,"",INDIRECT(NOM_FR&amp;ADDRESS('PR-tampon'!$E81,COLUMN(REFERENCEMENT_ISOLANT[[#Headers],[Climat max]]))))))</f>
        <v/>
      </c>
      <c r="P118" s="3" t="str">
        <f ca="1">IF('PR-tampon'!$E81="","",IF('PR-tampon'!$E81=0,"",IF(INDIRECT(NOM_FR&amp;ADDRESS('PR-tampon'!$E81,COLUMN(REFERENCEMENT_ISOLANT[[#Headers],[Locaux climatisés ou raffraichis]])))=0,"",INDIRECT(NOM_FR&amp;ADDRESS('PR-tampon'!$E81,COLUMN(REFERENCEMENT_ISOLANT[[#Headers],[Locaux climatisés ou raffraichis]]))))))</f>
        <v/>
      </c>
    </row>
    <row r="119" spans="1:16" ht="130.19999999999999" customHeight="1" x14ac:dyDescent="0.3">
      <c r="A119" s="3" t="s">
        <v>191</v>
      </c>
      <c r="B119" s="86" t="str">
        <f ca="1">IF('PR-tampon'!$E82="","",IF('PR-tampon'!$E82=0,"",IF(INDIRECT(NOM_FR&amp;ADDRESS('PR-tampon'!$E82,COLUMN(REFERENCEMENT_ISOLANT[[#Headers],[DATE REFERENCEMENT]])))=0,"",INDIRECT(NOM_FR&amp;ADDRESS('PR-tampon'!$E82,COLUMN(REFERENCEMENT_ISOLANT[[#Headers],[DATE REFERENCEMENT]]))))))</f>
        <v/>
      </c>
      <c r="C119" s="86" t="str">
        <f ca="1">IF('PR-tampon'!$E82="","",IF('PR-tampon'!$E82=0,"",IF(INDIRECT(NOM_FR&amp;ADDRESS('PR-tampon'!$E82,COLUMN(REFERENCEMENT_ISOLANT[[#Headers],[TYPE DE PROCEDE]])))=0,"",INDIRECT(NOM_FR&amp;ADDRESS('PR-tampon'!$E82,COLUMN(REFERENCEMENT_ISOLANT[[#Headers],[TYPE DE PROCEDE]]))))))</f>
        <v/>
      </c>
      <c r="D119" s="86" t="str">
        <f ca="1">IF('PR-tampon'!$E82="","",IF('PR-tampon'!$E82=0,"",IF(INDIRECT(NOM_FR&amp;ADDRESS('PR-tampon'!$E82,COLUMN(REFERENCEMENT_ISOLANT[[#Headers],[MATIERE]])))=0,"",INDIRECT(NOM_FR&amp;ADDRESS('PR-tampon'!$E82,COLUMN(REFERENCEMENT_ISOLANT[[#Headers],[MATIERE]]))))))</f>
        <v/>
      </c>
      <c r="E119" s="3" t="str">
        <f ca="1">IF('PR-tampon'!$E82="","",IF('PR-tampon'!$E82=0,"",IF(INDIRECT(NOM_FR&amp;ADDRESS('PR-tampon'!$E82,COLUMN(REFERENCEMENT_ISOLANT[[#Headers],[NOM COMMERCIAL DU PROCEDE]])))=0,"",INDIRECT(NOM_FR&amp;ADDRESS('PR-tampon'!$E82,COLUMN(REFERENCEMENT_ISOLANT[[#Headers],[NOM COMMERCIAL DU PROCEDE]]))))))</f>
        <v/>
      </c>
      <c r="F119" s="3" t="str">
        <f ca="1">IF('PR-tampon'!$E82="","",IF('PR-tampon'!$E82=0,"",IF(INDIRECT(NOM_FR&amp;ADDRESS('PR-tampon'!$E82,COLUMN(REFERENCEMENT_ISOLANT[[#Headers],[FABRICANT / TITULAIRE / DISTRIBUTEUR]])))=0,"",INDIRECT(NOM_FR&amp;ADDRESS('PR-tampon'!$E82,COLUMN(REFERENCEMENT_ISOLANT[[#Headers],[FABRICANT / TITULAIRE / DISTRIBUTEUR]]))))))</f>
        <v/>
      </c>
      <c r="G119" s="3" t="str">
        <f ca="1">IF('PR-tampon'!$E82="","",IF('PR-tampon'!$E82=0,"",IF(INDIRECT(NOM_FR&amp;ADDRESS('PR-tampon'!$E82,COLUMN(REFERENCEMENT_ISOLANT[[#Headers],[TYPE DE DOCUMENT DE REFERENCE]])))=0,"",INDIRECT(NOM_FR&amp;ADDRESS('PR-tampon'!$E82,COLUMN(REFERENCEMENT_ISOLANT[[#Headers],[TYPE DE DOCUMENT DE REFERENCE]]))))))</f>
        <v/>
      </c>
      <c r="H119" s="3" t="str">
        <f ca="1">IF('PR-tampon'!$E82="","",IF('PR-tampon'!$E82=0,"",IF(INDIRECT(NOM_FR&amp;ADDRESS('PR-tampon'!$E82,COLUMN(REFERENCEMENT_ISOLANT[[#Headers],[REF]])))=0,"",INDIRECT(NOM_FR&amp;ADDRESS('PR-tampon'!$E82,COLUMN(REFERENCEMENT_ISOLANT[[#Headers],[REF]]))))))</f>
        <v/>
      </c>
      <c r="I119" s="80" t="str">
        <f ca="1">IF('PR-tampon'!$E82="","",IF('PR-tampon'!$E82=0,"",IF(INDIRECT(NOM_FR&amp;ADDRESS('PR-tampon'!$E82,COLUMN(REFERENCEMENT_ISOLANT[[#Headers],[AVIS LIMITE AU / VALIDITE]])))=0,"",INDIRECT(NOM_FR&amp;ADDRESS('PR-tampon'!$E82,COLUMN(REFERENCEMENT_ISOLANT[[#Headers],[AVIS LIMITE AU / VALIDITE]]))))))</f>
        <v/>
      </c>
      <c r="J119" s="3" t="str">
        <f ca="1">IF('PR-tampon'!$E82="","",IF('PR-tampon'!$E82=0,"",IF(INDIRECT(NOM_FR&amp;ADDRESS('PR-tampon'!$E82,COLUMN(REFERENCEMENT_ISOLANT[[#Headers],[TC/TNC
dans le domaine d''emploi visé]])))=0,"",INDIRECT(NOM_FR&amp;ADDRESS('PR-tampon'!$E82,COLUMN(REFERENCEMENT_ISOLANT[[#Headers],[TC/TNC
dans le domaine d''emploi visé]]))))))</f>
        <v/>
      </c>
      <c r="K119" s="110" t="str">
        <f ca="1">IF('PR-tampon'!$E82="","",IF('PR-tampon'!$E82=0,"",IF(INDIRECT(NOM_FR&amp;ADDRESS('PR-tampon'!$E82,COLUMN(REFERENCEMENT_ISOLANT[[#Headers],[SYNTHESE DES APPLICATIONS VISEES]])))=0,"",INDIRECT(NOM_FR&amp;ADDRESS('PR-tampon'!$E82,COLUMN(REFERENCEMENT_ISOLANT[[#Headers],[SYNTHESE DES APPLICATIONS VISEES]]))))))</f>
        <v/>
      </c>
      <c r="L119" s="82" t="str">
        <f ca="1">IF('PR-tampon'!$E82="","",IF('PR-tampon'!$E82=0,"",IF(INDIRECT(NOM_FR&amp;ADDRESS('PR-tampon'!$E82,COLUMN(REFERENCEMENT_ISOLANT[[#Headers],[CONCATENATION DES OBSERVATIONS]])))=0,"",INDIRECT(NOM_FR&amp;ADDRESS('PR-tampon'!$E82,COLUMN(REFERENCEMENT_ISOLANT[[#Headers],[CONCATENATION DES OBSERVATIONS]]))))))</f>
        <v/>
      </c>
      <c r="M119" s="3" t="str">
        <f ca="1">IF('PR-tampon'!$E82="","",IF('PR-tampon'!$E82=0,"",IF(INDIRECT(NOM_FR&amp;ADDRESS('PR-tampon'!$E82,COLUMN(REFERENCEMENT_ISOLANT[[#Headers],[Hygrométrie des locaux]])))=0,"",INDIRECT(NOM_FR&amp;ADDRESS('PR-tampon'!$E82,COLUMN(REFERENCEMENT_ISOLANT[[#Headers],[Hygrométrie des locaux]]))))))</f>
        <v/>
      </c>
      <c r="N119" s="3" t="str">
        <f ca="1">IF('PR-tampon'!$E82="","",IF('PR-tampon'!$E82=0,"",IF(INDIRECT(NOM_FR&amp;ADDRESS('PR-tampon'!$E82,COLUMN(REFERENCEMENT_ISOLANT[[#Headers],[classement locaux au sens 20.1 P3]])))=0,"",INDIRECT(NOM_FR&amp;ADDRESS('PR-tampon'!$E82,COLUMN(REFERENCEMENT_ISOLANT[[#Headers],[classement locaux au sens 20.1 P3]]))))))</f>
        <v/>
      </c>
      <c r="O119" s="3" t="str">
        <f ca="1">IF('PR-tampon'!$E82="","",IF('PR-tampon'!$E82=0,"",IF(INDIRECT(NOM_FR&amp;ADDRESS('PR-tampon'!$E82,COLUMN(REFERENCEMENT_ISOLANT[[#Headers],[Climat max]])))=0,"",INDIRECT(NOM_FR&amp;ADDRESS('PR-tampon'!$E82,COLUMN(REFERENCEMENT_ISOLANT[[#Headers],[Climat max]]))))))</f>
        <v/>
      </c>
      <c r="P119" s="3" t="str">
        <f ca="1">IF('PR-tampon'!$E82="","",IF('PR-tampon'!$E82=0,"",IF(INDIRECT(NOM_FR&amp;ADDRESS('PR-tampon'!$E82,COLUMN(REFERENCEMENT_ISOLANT[[#Headers],[Locaux climatisés ou raffraichis]])))=0,"",INDIRECT(NOM_FR&amp;ADDRESS('PR-tampon'!$E82,COLUMN(REFERENCEMENT_ISOLANT[[#Headers],[Locaux climatisés ou raffraichis]]))))))</f>
        <v/>
      </c>
    </row>
    <row r="120" spans="1:16" ht="130.19999999999999" customHeight="1" x14ac:dyDescent="0.3">
      <c r="A120" s="3" t="s">
        <v>191</v>
      </c>
      <c r="B120" s="86" t="str">
        <f ca="1">IF('PR-tampon'!$E83="","",IF('PR-tampon'!$E83=0,"",IF(INDIRECT(NOM_FR&amp;ADDRESS('PR-tampon'!$E83,COLUMN(REFERENCEMENT_ISOLANT[[#Headers],[DATE REFERENCEMENT]])))=0,"",INDIRECT(NOM_FR&amp;ADDRESS('PR-tampon'!$E83,COLUMN(REFERENCEMENT_ISOLANT[[#Headers],[DATE REFERENCEMENT]]))))))</f>
        <v/>
      </c>
      <c r="C120" s="86" t="str">
        <f ca="1">IF('PR-tampon'!$E83="","",IF('PR-tampon'!$E83=0,"",IF(INDIRECT(NOM_FR&amp;ADDRESS('PR-tampon'!$E83,COLUMN(REFERENCEMENT_ISOLANT[[#Headers],[TYPE DE PROCEDE]])))=0,"",INDIRECT(NOM_FR&amp;ADDRESS('PR-tampon'!$E83,COLUMN(REFERENCEMENT_ISOLANT[[#Headers],[TYPE DE PROCEDE]]))))))</f>
        <v/>
      </c>
      <c r="D120" s="86" t="str">
        <f ca="1">IF('PR-tampon'!$E83="","",IF('PR-tampon'!$E83=0,"",IF(INDIRECT(NOM_FR&amp;ADDRESS('PR-tampon'!$E83,COLUMN(REFERENCEMENT_ISOLANT[[#Headers],[MATIERE]])))=0,"",INDIRECT(NOM_FR&amp;ADDRESS('PR-tampon'!$E83,COLUMN(REFERENCEMENT_ISOLANT[[#Headers],[MATIERE]]))))))</f>
        <v/>
      </c>
      <c r="E120" s="3" t="str">
        <f ca="1">IF('PR-tampon'!$E83="","",IF('PR-tampon'!$E83=0,"",IF(INDIRECT(NOM_FR&amp;ADDRESS('PR-tampon'!$E83,COLUMN(REFERENCEMENT_ISOLANT[[#Headers],[NOM COMMERCIAL DU PROCEDE]])))=0,"",INDIRECT(NOM_FR&amp;ADDRESS('PR-tampon'!$E83,COLUMN(REFERENCEMENT_ISOLANT[[#Headers],[NOM COMMERCIAL DU PROCEDE]]))))))</f>
        <v/>
      </c>
      <c r="F120" s="3" t="str">
        <f ca="1">IF('PR-tampon'!$E83="","",IF('PR-tampon'!$E83=0,"",IF(INDIRECT(NOM_FR&amp;ADDRESS('PR-tampon'!$E83,COLUMN(REFERENCEMENT_ISOLANT[[#Headers],[FABRICANT / TITULAIRE / DISTRIBUTEUR]])))=0,"",INDIRECT(NOM_FR&amp;ADDRESS('PR-tampon'!$E83,COLUMN(REFERENCEMENT_ISOLANT[[#Headers],[FABRICANT / TITULAIRE / DISTRIBUTEUR]]))))))</f>
        <v/>
      </c>
      <c r="G120" s="3" t="str">
        <f ca="1">IF('PR-tampon'!$E83="","",IF('PR-tampon'!$E83=0,"",IF(INDIRECT(NOM_FR&amp;ADDRESS('PR-tampon'!$E83,COLUMN(REFERENCEMENT_ISOLANT[[#Headers],[TYPE DE DOCUMENT DE REFERENCE]])))=0,"",INDIRECT(NOM_FR&amp;ADDRESS('PR-tampon'!$E83,COLUMN(REFERENCEMENT_ISOLANT[[#Headers],[TYPE DE DOCUMENT DE REFERENCE]]))))))</f>
        <v/>
      </c>
      <c r="H120" s="3" t="str">
        <f ca="1">IF('PR-tampon'!$E83="","",IF('PR-tampon'!$E83=0,"",IF(INDIRECT(NOM_FR&amp;ADDRESS('PR-tampon'!$E83,COLUMN(REFERENCEMENT_ISOLANT[[#Headers],[REF]])))=0,"",INDIRECT(NOM_FR&amp;ADDRESS('PR-tampon'!$E83,COLUMN(REFERENCEMENT_ISOLANT[[#Headers],[REF]]))))))</f>
        <v/>
      </c>
      <c r="I120" s="80" t="str">
        <f ca="1">IF('PR-tampon'!$E83="","",IF('PR-tampon'!$E83=0,"",IF(INDIRECT(NOM_FR&amp;ADDRESS('PR-tampon'!$E83,COLUMN(REFERENCEMENT_ISOLANT[[#Headers],[AVIS LIMITE AU / VALIDITE]])))=0,"",INDIRECT(NOM_FR&amp;ADDRESS('PR-tampon'!$E83,COLUMN(REFERENCEMENT_ISOLANT[[#Headers],[AVIS LIMITE AU / VALIDITE]]))))))</f>
        <v/>
      </c>
      <c r="J120" s="3" t="str">
        <f ca="1">IF('PR-tampon'!$E83="","",IF('PR-tampon'!$E83=0,"",IF(INDIRECT(NOM_FR&amp;ADDRESS('PR-tampon'!$E83,COLUMN(REFERENCEMENT_ISOLANT[[#Headers],[TC/TNC
dans le domaine d''emploi visé]])))=0,"",INDIRECT(NOM_FR&amp;ADDRESS('PR-tampon'!$E83,COLUMN(REFERENCEMENT_ISOLANT[[#Headers],[TC/TNC
dans le domaine d''emploi visé]]))))))</f>
        <v/>
      </c>
      <c r="K120" s="110" t="str">
        <f ca="1">IF('PR-tampon'!$E83="","",IF('PR-tampon'!$E83=0,"",IF(INDIRECT(NOM_FR&amp;ADDRESS('PR-tampon'!$E83,COLUMN(REFERENCEMENT_ISOLANT[[#Headers],[SYNTHESE DES APPLICATIONS VISEES]])))=0,"",INDIRECT(NOM_FR&amp;ADDRESS('PR-tampon'!$E83,COLUMN(REFERENCEMENT_ISOLANT[[#Headers],[SYNTHESE DES APPLICATIONS VISEES]]))))))</f>
        <v/>
      </c>
      <c r="L120" s="82" t="str">
        <f ca="1">IF('PR-tampon'!$E83="","",IF('PR-tampon'!$E83=0,"",IF(INDIRECT(NOM_FR&amp;ADDRESS('PR-tampon'!$E83,COLUMN(REFERENCEMENT_ISOLANT[[#Headers],[CONCATENATION DES OBSERVATIONS]])))=0,"",INDIRECT(NOM_FR&amp;ADDRESS('PR-tampon'!$E83,COLUMN(REFERENCEMENT_ISOLANT[[#Headers],[CONCATENATION DES OBSERVATIONS]]))))))</f>
        <v/>
      </c>
      <c r="M120" s="3" t="str">
        <f ca="1">IF('PR-tampon'!$E83="","",IF('PR-tampon'!$E83=0,"",IF(INDIRECT(NOM_FR&amp;ADDRESS('PR-tampon'!$E83,COLUMN(REFERENCEMENT_ISOLANT[[#Headers],[Hygrométrie des locaux]])))=0,"",INDIRECT(NOM_FR&amp;ADDRESS('PR-tampon'!$E83,COLUMN(REFERENCEMENT_ISOLANT[[#Headers],[Hygrométrie des locaux]]))))))</f>
        <v/>
      </c>
      <c r="N120" s="3" t="str">
        <f ca="1">IF('PR-tampon'!$E83="","",IF('PR-tampon'!$E83=0,"",IF(INDIRECT(NOM_FR&amp;ADDRESS('PR-tampon'!$E83,COLUMN(REFERENCEMENT_ISOLANT[[#Headers],[classement locaux au sens 20.1 P3]])))=0,"",INDIRECT(NOM_FR&amp;ADDRESS('PR-tampon'!$E83,COLUMN(REFERENCEMENT_ISOLANT[[#Headers],[classement locaux au sens 20.1 P3]]))))))</f>
        <v/>
      </c>
      <c r="O120" s="3" t="str">
        <f ca="1">IF('PR-tampon'!$E83="","",IF('PR-tampon'!$E83=0,"",IF(INDIRECT(NOM_FR&amp;ADDRESS('PR-tampon'!$E83,COLUMN(REFERENCEMENT_ISOLANT[[#Headers],[Climat max]])))=0,"",INDIRECT(NOM_FR&amp;ADDRESS('PR-tampon'!$E83,COLUMN(REFERENCEMENT_ISOLANT[[#Headers],[Climat max]]))))))</f>
        <v/>
      </c>
      <c r="P120" s="3" t="str">
        <f ca="1">IF('PR-tampon'!$E83="","",IF('PR-tampon'!$E83=0,"",IF(INDIRECT(NOM_FR&amp;ADDRESS('PR-tampon'!$E83,COLUMN(REFERENCEMENT_ISOLANT[[#Headers],[Locaux climatisés ou raffraichis]])))=0,"",INDIRECT(NOM_FR&amp;ADDRESS('PR-tampon'!$E83,COLUMN(REFERENCEMENT_ISOLANT[[#Headers],[Locaux climatisés ou raffraichis]]))))))</f>
        <v/>
      </c>
    </row>
    <row r="121" spans="1:16" ht="130.19999999999999" customHeight="1" x14ac:dyDescent="0.3">
      <c r="A121" s="3" t="s">
        <v>191</v>
      </c>
      <c r="B121" s="86" t="str">
        <f ca="1">IF('PR-tampon'!$E84="","",IF('PR-tampon'!$E84=0,"",IF(INDIRECT(NOM_FR&amp;ADDRESS('PR-tampon'!$E84,COLUMN(REFERENCEMENT_ISOLANT[[#Headers],[DATE REFERENCEMENT]])))=0,"",INDIRECT(NOM_FR&amp;ADDRESS('PR-tampon'!$E84,COLUMN(REFERENCEMENT_ISOLANT[[#Headers],[DATE REFERENCEMENT]]))))))</f>
        <v/>
      </c>
      <c r="C121" s="86" t="str">
        <f ca="1">IF('PR-tampon'!$E84="","",IF('PR-tampon'!$E84=0,"",IF(INDIRECT(NOM_FR&amp;ADDRESS('PR-tampon'!$E84,COLUMN(REFERENCEMENT_ISOLANT[[#Headers],[TYPE DE PROCEDE]])))=0,"",INDIRECT(NOM_FR&amp;ADDRESS('PR-tampon'!$E84,COLUMN(REFERENCEMENT_ISOLANT[[#Headers],[TYPE DE PROCEDE]]))))))</f>
        <v/>
      </c>
      <c r="D121" s="86" t="str">
        <f ca="1">IF('PR-tampon'!$E84="","",IF('PR-tampon'!$E84=0,"",IF(INDIRECT(NOM_FR&amp;ADDRESS('PR-tampon'!$E84,COLUMN(REFERENCEMENT_ISOLANT[[#Headers],[MATIERE]])))=0,"",INDIRECT(NOM_FR&amp;ADDRESS('PR-tampon'!$E84,COLUMN(REFERENCEMENT_ISOLANT[[#Headers],[MATIERE]]))))))</f>
        <v/>
      </c>
      <c r="E121" s="3" t="str">
        <f ca="1">IF('PR-tampon'!$E84="","",IF('PR-tampon'!$E84=0,"",IF(INDIRECT(NOM_FR&amp;ADDRESS('PR-tampon'!$E84,COLUMN(REFERENCEMENT_ISOLANT[[#Headers],[NOM COMMERCIAL DU PROCEDE]])))=0,"",INDIRECT(NOM_FR&amp;ADDRESS('PR-tampon'!$E84,COLUMN(REFERENCEMENT_ISOLANT[[#Headers],[NOM COMMERCIAL DU PROCEDE]]))))))</f>
        <v/>
      </c>
      <c r="F121" s="3" t="str">
        <f ca="1">IF('PR-tampon'!$E84="","",IF('PR-tampon'!$E84=0,"",IF(INDIRECT(NOM_FR&amp;ADDRESS('PR-tampon'!$E84,COLUMN(REFERENCEMENT_ISOLANT[[#Headers],[FABRICANT / TITULAIRE / DISTRIBUTEUR]])))=0,"",INDIRECT(NOM_FR&amp;ADDRESS('PR-tampon'!$E84,COLUMN(REFERENCEMENT_ISOLANT[[#Headers],[FABRICANT / TITULAIRE / DISTRIBUTEUR]]))))))</f>
        <v/>
      </c>
      <c r="G121" s="3" t="str">
        <f ca="1">IF('PR-tampon'!$E84="","",IF('PR-tampon'!$E84=0,"",IF(INDIRECT(NOM_FR&amp;ADDRESS('PR-tampon'!$E84,COLUMN(REFERENCEMENT_ISOLANT[[#Headers],[TYPE DE DOCUMENT DE REFERENCE]])))=0,"",INDIRECT(NOM_FR&amp;ADDRESS('PR-tampon'!$E84,COLUMN(REFERENCEMENT_ISOLANT[[#Headers],[TYPE DE DOCUMENT DE REFERENCE]]))))))</f>
        <v/>
      </c>
      <c r="H121" s="3" t="str">
        <f ca="1">IF('PR-tampon'!$E84="","",IF('PR-tampon'!$E84=0,"",IF(INDIRECT(NOM_FR&amp;ADDRESS('PR-tampon'!$E84,COLUMN(REFERENCEMENT_ISOLANT[[#Headers],[REF]])))=0,"",INDIRECT(NOM_FR&amp;ADDRESS('PR-tampon'!$E84,COLUMN(REFERENCEMENT_ISOLANT[[#Headers],[REF]]))))))</f>
        <v/>
      </c>
      <c r="I121" s="80" t="str">
        <f ca="1">IF('PR-tampon'!$E84="","",IF('PR-tampon'!$E84=0,"",IF(INDIRECT(NOM_FR&amp;ADDRESS('PR-tampon'!$E84,COLUMN(REFERENCEMENT_ISOLANT[[#Headers],[AVIS LIMITE AU / VALIDITE]])))=0,"",INDIRECT(NOM_FR&amp;ADDRESS('PR-tampon'!$E84,COLUMN(REFERENCEMENT_ISOLANT[[#Headers],[AVIS LIMITE AU / VALIDITE]]))))))</f>
        <v/>
      </c>
      <c r="J121" s="3" t="str">
        <f ca="1">IF('PR-tampon'!$E84="","",IF('PR-tampon'!$E84=0,"",IF(INDIRECT(NOM_FR&amp;ADDRESS('PR-tampon'!$E84,COLUMN(REFERENCEMENT_ISOLANT[[#Headers],[TC/TNC
dans le domaine d''emploi visé]])))=0,"",INDIRECT(NOM_FR&amp;ADDRESS('PR-tampon'!$E84,COLUMN(REFERENCEMENT_ISOLANT[[#Headers],[TC/TNC
dans le domaine d''emploi visé]]))))))</f>
        <v/>
      </c>
      <c r="K121" s="110" t="str">
        <f ca="1">IF('PR-tampon'!$E84="","",IF('PR-tampon'!$E84=0,"",IF(INDIRECT(NOM_FR&amp;ADDRESS('PR-tampon'!$E84,COLUMN(REFERENCEMENT_ISOLANT[[#Headers],[SYNTHESE DES APPLICATIONS VISEES]])))=0,"",INDIRECT(NOM_FR&amp;ADDRESS('PR-tampon'!$E84,COLUMN(REFERENCEMENT_ISOLANT[[#Headers],[SYNTHESE DES APPLICATIONS VISEES]]))))))</f>
        <v/>
      </c>
      <c r="L121" s="82" t="str">
        <f ca="1">IF('PR-tampon'!$E84="","",IF('PR-tampon'!$E84=0,"",IF(INDIRECT(NOM_FR&amp;ADDRESS('PR-tampon'!$E84,COLUMN(REFERENCEMENT_ISOLANT[[#Headers],[CONCATENATION DES OBSERVATIONS]])))=0,"",INDIRECT(NOM_FR&amp;ADDRESS('PR-tampon'!$E84,COLUMN(REFERENCEMENT_ISOLANT[[#Headers],[CONCATENATION DES OBSERVATIONS]]))))))</f>
        <v/>
      </c>
      <c r="M121" s="3" t="str">
        <f ca="1">IF('PR-tampon'!$E84="","",IF('PR-tampon'!$E84=0,"",IF(INDIRECT(NOM_FR&amp;ADDRESS('PR-tampon'!$E84,COLUMN(REFERENCEMENT_ISOLANT[[#Headers],[Hygrométrie des locaux]])))=0,"",INDIRECT(NOM_FR&amp;ADDRESS('PR-tampon'!$E84,COLUMN(REFERENCEMENT_ISOLANT[[#Headers],[Hygrométrie des locaux]]))))))</f>
        <v/>
      </c>
      <c r="N121" s="3" t="str">
        <f ca="1">IF('PR-tampon'!$E84="","",IF('PR-tampon'!$E84=0,"",IF(INDIRECT(NOM_FR&amp;ADDRESS('PR-tampon'!$E84,COLUMN(REFERENCEMENT_ISOLANT[[#Headers],[classement locaux au sens 20.1 P3]])))=0,"",INDIRECT(NOM_FR&amp;ADDRESS('PR-tampon'!$E84,COLUMN(REFERENCEMENT_ISOLANT[[#Headers],[classement locaux au sens 20.1 P3]]))))))</f>
        <v/>
      </c>
      <c r="O121" s="3" t="str">
        <f ca="1">IF('PR-tampon'!$E84="","",IF('PR-tampon'!$E84=0,"",IF(INDIRECT(NOM_FR&amp;ADDRESS('PR-tampon'!$E84,COLUMN(REFERENCEMENT_ISOLANT[[#Headers],[Climat max]])))=0,"",INDIRECT(NOM_FR&amp;ADDRESS('PR-tampon'!$E84,COLUMN(REFERENCEMENT_ISOLANT[[#Headers],[Climat max]]))))))</f>
        <v/>
      </c>
      <c r="P121" s="3" t="str">
        <f ca="1">IF('PR-tampon'!$E84="","",IF('PR-tampon'!$E84=0,"",IF(INDIRECT(NOM_FR&amp;ADDRESS('PR-tampon'!$E84,COLUMN(REFERENCEMENT_ISOLANT[[#Headers],[Locaux climatisés ou raffraichis]])))=0,"",INDIRECT(NOM_FR&amp;ADDRESS('PR-tampon'!$E84,COLUMN(REFERENCEMENT_ISOLANT[[#Headers],[Locaux climatisés ou raffraichis]]))))))</f>
        <v/>
      </c>
    </row>
    <row r="122" spans="1:16" ht="130.19999999999999" customHeight="1" x14ac:dyDescent="0.3">
      <c r="A122" s="3" t="s">
        <v>191</v>
      </c>
      <c r="B122" s="86" t="str">
        <f ca="1">IF('PR-tampon'!$E85="","",IF('PR-tampon'!$E85=0,"",IF(INDIRECT(NOM_FR&amp;ADDRESS('PR-tampon'!$E85,COLUMN(REFERENCEMENT_ISOLANT[[#Headers],[DATE REFERENCEMENT]])))=0,"",INDIRECT(NOM_FR&amp;ADDRESS('PR-tampon'!$E85,COLUMN(REFERENCEMENT_ISOLANT[[#Headers],[DATE REFERENCEMENT]]))))))</f>
        <v/>
      </c>
      <c r="C122" s="86" t="str">
        <f ca="1">IF('PR-tampon'!$E85="","",IF('PR-tampon'!$E85=0,"",IF(INDIRECT(NOM_FR&amp;ADDRESS('PR-tampon'!$E85,COLUMN(REFERENCEMENT_ISOLANT[[#Headers],[TYPE DE PROCEDE]])))=0,"",INDIRECT(NOM_FR&amp;ADDRESS('PR-tampon'!$E85,COLUMN(REFERENCEMENT_ISOLANT[[#Headers],[TYPE DE PROCEDE]]))))))</f>
        <v/>
      </c>
      <c r="D122" s="86" t="str">
        <f ca="1">IF('PR-tampon'!$E85="","",IF('PR-tampon'!$E85=0,"",IF(INDIRECT(NOM_FR&amp;ADDRESS('PR-tampon'!$E85,COLUMN(REFERENCEMENT_ISOLANT[[#Headers],[MATIERE]])))=0,"",INDIRECT(NOM_FR&amp;ADDRESS('PR-tampon'!$E85,COLUMN(REFERENCEMENT_ISOLANT[[#Headers],[MATIERE]]))))))</f>
        <v/>
      </c>
      <c r="E122" s="3" t="str">
        <f ca="1">IF('PR-tampon'!$E85="","",IF('PR-tampon'!$E85=0,"",IF(INDIRECT(NOM_FR&amp;ADDRESS('PR-tampon'!$E85,COLUMN(REFERENCEMENT_ISOLANT[[#Headers],[NOM COMMERCIAL DU PROCEDE]])))=0,"",INDIRECT(NOM_FR&amp;ADDRESS('PR-tampon'!$E85,COLUMN(REFERENCEMENT_ISOLANT[[#Headers],[NOM COMMERCIAL DU PROCEDE]]))))))</f>
        <v/>
      </c>
      <c r="F122" s="3" t="str">
        <f ca="1">IF('PR-tampon'!$E85="","",IF('PR-tampon'!$E85=0,"",IF(INDIRECT(NOM_FR&amp;ADDRESS('PR-tampon'!$E85,COLUMN(REFERENCEMENT_ISOLANT[[#Headers],[FABRICANT / TITULAIRE / DISTRIBUTEUR]])))=0,"",INDIRECT(NOM_FR&amp;ADDRESS('PR-tampon'!$E85,COLUMN(REFERENCEMENT_ISOLANT[[#Headers],[FABRICANT / TITULAIRE / DISTRIBUTEUR]]))))))</f>
        <v/>
      </c>
      <c r="G122" s="3" t="str">
        <f ca="1">IF('PR-tampon'!$E85="","",IF('PR-tampon'!$E85=0,"",IF(INDIRECT(NOM_FR&amp;ADDRESS('PR-tampon'!$E85,COLUMN(REFERENCEMENT_ISOLANT[[#Headers],[TYPE DE DOCUMENT DE REFERENCE]])))=0,"",INDIRECT(NOM_FR&amp;ADDRESS('PR-tampon'!$E85,COLUMN(REFERENCEMENT_ISOLANT[[#Headers],[TYPE DE DOCUMENT DE REFERENCE]]))))))</f>
        <v/>
      </c>
      <c r="H122" s="3" t="str">
        <f ca="1">IF('PR-tampon'!$E85="","",IF('PR-tampon'!$E85=0,"",IF(INDIRECT(NOM_FR&amp;ADDRESS('PR-tampon'!$E85,COLUMN(REFERENCEMENT_ISOLANT[[#Headers],[REF]])))=0,"",INDIRECT(NOM_FR&amp;ADDRESS('PR-tampon'!$E85,COLUMN(REFERENCEMENT_ISOLANT[[#Headers],[REF]]))))))</f>
        <v/>
      </c>
      <c r="I122" s="80" t="str">
        <f ca="1">IF('PR-tampon'!$E85="","",IF('PR-tampon'!$E85=0,"",IF(INDIRECT(NOM_FR&amp;ADDRESS('PR-tampon'!$E85,COLUMN(REFERENCEMENT_ISOLANT[[#Headers],[AVIS LIMITE AU / VALIDITE]])))=0,"",INDIRECT(NOM_FR&amp;ADDRESS('PR-tampon'!$E85,COLUMN(REFERENCEMENT_ISOLANT[[#Headers],[AVIS LIMITE AU / VALIDITE]]))))))</f>
        <v/>
      </c>
      <c r="J122" s="3" t="str">
        <f ca="1">IF('PR-tampon'!$E85="","",IF('PR-tampon'!$E85=0,"",IF(INDIRECT(NOM_FR&amp;ADDRESS('PR-tampon'!$E85,COLUMN(REFERENCEMENT_ISOLANT[[#Headers],[TC/TNC
dans le domaine d''emploi visé]])))=0,"",INDIRECT(NOM_FR&amp;ADDRESS('PR-tampon'!$E85,COLUMN(REFERENCEMENT_ISOLANT[[#Headers],[TC/TNC
dans le domaine d''emploi visé]]))))))</f>
        <v/>
      </c>
      <c r="K122" s="110" t="str">
        <f ca="1">IF('PR-tampon'!$E85="","",IF('PR-tampon'!$E85=0,"",IF(INDIRECT(NOM_FR&amp;ADDRESS('PR-tampon'!$E85,COLUMN(REFERENCEMENT_ISOLANT[[#Headers],[SYNTHESE DES APPLICATIONS VISEES]])))=0,"",INDIRECT(NOM_FR&amp;ADDRESS('PR-tampon'!$E85,COLUMN(REFERENCEMENT_ISOLANT[[#Headers],[SYNTHESE DES APPLICATIONS VISEES]]))))))</f>
        <v/>
      </c>
      <c r="L122" s="82" t="str">
        <f ca="1">IF('PR-tampon'!$E85="","",IF('PR-tampon'!$E85=0,"",IF(INDIRECT(NOM_FR&amp;ADDRESS('PR-tampon'!$E85,COLUMN(REFERENCEMENT_ISOLANT[[#Headers],[CONCATENATION DES OBSERVATIONS]])))=0,"",INDIRECT(NOM_FR&amp;ADDRESS('PR-tampon'!$E85,COLUMN(REFERENCEMENT_ISOLANT[[#Headers],[CONCATENATION DES OBSERVATIONS]]))))))</f>
        <v/>
      </c>
      <c r="M122" s="3" t="str">
        <f ca="1">IF('PR-tampon'!$E85="","",IF('PR-tampon'!$E85=0,"",IF(INDIRECT(NOM_FR&amp;ADDRESS('PR-tampon'!$E85,COLUMN(REFERENCEMENT_ISOLANT[[#Headers],[Hygrométrie des locaux]])))=0,"",INDIRECT(NOM_FR&amp;ADDRESS('PR-tampon'!$E85,COLUMN(REFERENCEMENT_ISOLANT[[#Headers],[Hygrométrie des locaux]]))))))</f>
        <v/>
      </c>
      <c r="N122" s="3" t="str">
        <f ca="1">IF('PR-tampon'!$E85="","",IF('PR-tampon'!$E85=0,"",IF(INDIRECT(NOM_FR&amp;ADDRESS('PR-tampon'!$E85,COLUMN(REFERENCEMENT_ISOLANT[[#Headers],[classement locaux au sens 20.1 P3]])))=0,"",INDIRECT(NOM_FR&amp;ADDRESS('PR-tampon'!$E85,COLUMN(REFERENCEMENT_ISOLANT[[#Headers],[classement locaux au sens 20.1 P3]]))))))</f>
        <v/>
      </c>
      <c r="O122" s="3" t="str">
        <f ca="1">IF('PR-tampon'!$E85="","",IF('PR-tampon'!$E85=0,"",IF(INDIRECT(NOM_FR&amp;ADDRESS('PR-tampon'!$E85,COLUMN(REFERENCEMENT_ISOLANT[[#Headers],[Climat max]])))=0,"",INDIRECT(NOM_FR&amp;ADDRESS('PR-tampon'!$E85,COLUMN(REFERENCEMENT_ISOLANT[[#Headers],[Climat max]]))))))</f>
        <v/>
      </c>
      <c r="P122" s="3" t="str">
        <f ca="1">IF('PR-tampon'!$E85="","",IF('PR-tampon'!$E85=0,"",IF(INDIRECT(NOM_FR&amp;ADDRESS('PR-tampon'!$E85,COLUMN(REFERENCEMENT_ISOLANT[[#Headers],[Locaux climatisés ou raffraichis]])))=0,"",INDIRECT(NOM_FR&amp;ADDRESS('PR-tampon'!$E85,COLUMN(REFERENCEMENT_ISOLANT[[#Headers],[Locaux climatisés ou raffraichis]]))))))</f>
        <v/>
      </c>
    </row>
    <row r="123" spans="1:16" ht="130.19999999999999" customHeight="1" x14ac:dyDescent="0.3">
      <c r="A123" s="3" t="s">
        <v>191</v>
      </c>
      <c r="B123" s="86" t="str">
        <f ca="1">IF('PR-tampon'!$E86="","",IF('PR-tampon'!$E86=0,"",IF(INDIRECT(NOM_FR&amp;ADDRESS('PR-tampon'!$E86,COLUMN(REFERENCEMENT_ISOLANT[[#Headers],[DATE REFERENCEMENT]])))=0,"",INDIRECT(NOM_FR&amp;ADDRESS('PR-tampon'!$E86,COLUMN(REFERENCEMENT_ISOLANT[[#Headers],[DATE REFERENCEMENT]]))))))</f>
        <v/>
      </c>
      <c r="C123" s="86" t="str">
        <f ca="1">IF('PR-tampon'!$E86="","",IF('PR-tampon'!$E86=0,"",IF(INDIRECT(NOM_FR&amp;ADDRESS('PR-tampon'!$E86,COLUMN(REFERENCEMENT_ISOLANT[[#Headers],[TYPE DE PROCEDE]])))=0,"",INDIRECT(NOM_FR&amp;ADDRESS('PR-tampon'!$E86,COLUMN(REFERENCEMENT_ISOLANT[[#Headers],[TYPE DE PROCEDE]]))))))</f>
        <v/>
      </c>
      <c r="D123" s="86" t="str">
        <f ca="1">IF('PR-tampon'!$E86="","",IF('PR-tampon'!$E86=0,"",IF(INDIRECT(NOM_FR&amp;ADDRESS('PR-tampon'!$E86,COLUMN(REFERENCEMENT_ISOLANT[[#Headers],[MATIERE]])))=0,"",INDIRECT(NOM_FR&amp;ADDRESS('PR-tampon'!$E86,COLUMN(REFERENCEMENT_ISOLANT[[#Headers],[MATIERE]]))))))</f>
        <v/>
      </c>
      <c r="E123" s="3" t="str">
        <f ca="1">IF('PR-tampon'!$E86="","",IF('PR-tampon'!$E86=0,"",IF(INDIRECT(NOM_FR&amp;ADDRESS('PR-tampon'!$E86,COLUMN(REFERENCEMENT_ISOLANT[[#Headers],[NOM COMMERCIAL DU PROCEDE]])))=0,"",INDIRECT(NOM_FR&amp;ADDRESS('PR-tampon'!$E86,COLUMN(REFERENCEMENT_ISOLANT[[#Headers],[NOM COMMERCIAL DU PROCEDE]]))))))</f>
        <v/>
      </c>
      <c r="F123" s="3" t="str">
        <f ca="1">IF('PR-tampon'!$E86="","",IF('PR-tampon'!$E86=0,"",IF(INDIRECT(NOM_FR&amp;ADDRESS('PR-tampon'!$E86,COLUMN(REFERENCEMENT_ISOLANT[[#Headers],[FABRICANT / TITULAIRE / DISTRIBUTEUR]])))=0,"",INDIRECT(NOM_FR&amp;ADDRESS('PR-tampon'!$E86,COLUMN(REFERENCEMENT_ISOLANT[[#Headers],[FABRICANT / TITULAIRE / DISTRIBUTEUR]]))))))</f>
        <v/>
      </c>
      <c r="G123" s="3" t="str">
        <f ca="1">IF('PR-tampon'!$E86="","",IF('PR-tampon'!$E86=0,"",IF(INDIRECT(NOM_FR&amp;ADDRESS('PR-tampon'!$E86,COLUMN(REFERENCEMENT_ISOLANT[[#Headers],[TYPE DE DOCUMENT DE REFERENCE]])))=0,"",INDIRECT(NOM_FR&amp;ADDRESS('PR-tampon'!$E86,COLUMN(REFERENCEMENT_ISOLANT[[#Headers],[TYPE DE DOCUMENT DE REFERENCE]]))))))</f>
        <v/>
      </c>
      <c r="H123" s="3" t="str">
        <f ca="1">IF('PR-tampon'!$E86="","",IF('PR-tampon'!$E86=0,"",IF(INDIRECT(NOM_FR&amp;ADDRESS('PR-tampon'!$E86,COLUMN(REFERENCEMENT_ISOLANT[[#Headers],[REF]])))=0,"",INDIRECT(NOM_FR&amp;ADDRESS('PR-tampon'!$E86,COLUMN(REFERENCEMENT_ISOLANT[[#Headers],[REF]]))))))</f>
        <v/>
      </c>
      <c r="I123" s="80" t="str">
        <f ca="1">IF('PR-tampon'!$E86="","",IF('PR-tampon'!$E86=0,"",IF(INDIRECT(NOM_FR&amp;ADDRESS('PR-tampon'!$E86,COLUMN(REFERENCEMENT_ISOLANT[[#Headers],[AVIS LIMITE AU / VALIDITE]])))=0,"",INDIRECT(NOM_FR&amp;ADDRESS('PR-tampon'!$E86,COLUMN(REFERENCEMENT_ISOLANT[[#Headers],[AVIS LIMITE AU / VALIDITE]]))))))</f>
        <v/>
      </c>
      <c r="J123" s="3" t="str">
        <f ca="1">IF('PR-tampon'!$E86="","",IF('PR-tampon'!$E86=0,"",IF(INDIRECT(NOM_FR&amp;ADDRESS('PR-tampon'!$E86,COLUMN(REFERENCEMENT_ISOLANT[[#Headers],[TC/TNC
dans le domaine d''emploi visé]])))=0,"",INDIRECT(NOM_FR&amp;ADDRESS('PR-tampon'!$E86,COLUMN(REFERENCEMENT_ISOLANT[[#Headers],[TC/TNC
dans le domaine d''emploi visé]]))))))</f>
        <v/>
      </c>
      <c r="K123" s="110" t="str">
        <f ca="1">IF('PR-tampon'!$E86="","",IF('PR-tampon'!$E86=0,"",IF(INDIRECT(NOM_FR&amp;ADDRESS('PR-tampon'!$E86,COLUMN(REFERENCEMENT_ISOLANT[[#Headers],[SYNTHESE DES APPLICATIONS VISEES]])))=0,"",INDIRECT(NOM_FR&amp;ADDRESS('PR-tampon'!$E86,COLUMN(REFERENCEMENT_ISOLANT[[#Headers],[SYNTHESE DES APPLICATIONS VISEES]]))))))</f>
        <v/>
      </c>
      <c r="L123" s="82" t="str">
        <f ca="1">IF('PR-tampon'!$E86="","",IF('PR-tampon'!$E86=0,"",IF(INDIRECT(NOM_FR&amp;ADDRESS('PR-tampon'!$E86,COLUMN(REFERENCEMENT_ISOLANT[[#Headers],[CONCATENATION DES OBSERVATIONS]])))=0,"",INDIRECT(NOM_FR&amp;ADDRESS('PR-tampon'!$E86,COLUMN(REFERENCEMENT_ISOLANT[[#Headers],[CONCATENATION DES OBSERVATIONS]]))))))</f>
        <v/>
      </c>
      <c r="M123" s="3" t="str">
        <f ca="1">IF('PR-tampon'!$E86="","",IF('PR-tampon'!$E86=0,"",IF(INDIRECT(NOM_FR&amp;ADDRESS('PR-tampon'!$E86,COLUMN(REFERENCEMENT_ISOLANT[[#Headers],[Hygrométrie des locaux]])))=0,"",INDIRECT(NOM_FR&amp;ADDRESS('PR-tampon'!$E86,COLUMN(REFERENCEMENT_ISOLANT[[#Headers],[Hygrométrie des locaux]]))))))</f>
        <v/>
      </c>
      <c r="N123" s="3" t="str">
        <f ca="1">IF('PR-tampon'!$E86="","",IF('PR-tampon'!$E86=0,"",IF(INDIRECT(NOM_FR&amp;ADDRESS('PR-tampon'!$E86,COLUMN(REFERENCEMENT_ISOLANT[[#Headers],[classement locaux au sens 20.1 P3]])))=0,"",INDIRECT(NOM_FR&amp;ADDRESS('PR-tampon'!$E86,COLUMN(REFERENCEMENT_ISOLANT[[#Headers],[classement locaux au sens 20.1 P3]]))))))</f>
        <v/>
      </c>
      <c r="O123" s="3" t="str">
        <f ca="1">IF('PR-tampon'!$E86="","",IF('PR-tampon'!$E86=0,"",IF(INDIRECT(NOM_FR&amp;ADDRESS('PR-tampon'!$E86,COLUMN(REFERENCEMENT_ISOLANT[[#Headers],[Climat max]])))=0,"",INDIRECT(NOM_FR&amp;ADDRESS('PR-tampon'!$E86,COLUMN(REFERENCEMENT_ISOLANT[[#Headers],[Climat max]]))))))</f>
        <v/>
      </c>
      <c r="P123" s="3" t="str">
        <f ca="1">IF('PR-tampon'!$E86="","",IF('PR-tampon'!$E86=0,"",IF(INDIRECT(NOM_FR&amp;ADDRESS('PR-tampon'!$E86,COLUMN(REFERENCEMENT_ISOLANT[[#Headers],[Locaux climatisés ou raffraichis]])))=0,"",INDIRECT(NOM_FR&amp;ADDRESS('PR-tampon'!$E86,COLUMN(REFERENCEMENT_ISOLANT[[#Headers],[Locaux climatisés ou raffraichis]]))))))</f>
        <v/>
      </c>
    </row>
    <row r="124" spans="1:16" ht="130.19999999999999" customHeight="1" x14ac:dyDescent="0.3">
      <c r="A124" s="3" t="s">
        <v>191</v>
      </c>
      <c r="B124" s="86" t="str">
        <f ca="1">IF('PR-tampon'!$E87="","",IF('PR-tampon'!$E87=0,"",IF(INDIRECT(NOM_FR&amp;ADDRESS('PR-tampon'!$E87,COLUMN(REFERENCEMENT_ISOLANT[[#Headers],[DATE REFERENCEMENT]])))=0,"",INDIRECT(NOM_FR&amp;ADDRESS('PR-tampon'!$E87,COLUMN(REFERENCEMENT_ISOLANT[[#Headers],[DATE REFERENCEMENT]]))))))</f>
        <v/>
      </c>
      <c r="C124" s="86" t="str">
        <f ca="1">IF('PR-tampon'!$E87="","",IF('PR-tampon'!$E87=0,"",IF(INDIRECT(NOM_FR&amp;ADDRESS('PR-tampon'!$E87,COLUMN(REFERENCEMENT_ISOLANT[[#Headers],[TYPE DE PROCEDE]])))=0,"",INDIRECT(NOM_FR&amp;ADDRESS('PR-tampon'!$E87,COLUMN(REFERENCEMENT_ISOLANT[[#Headers],[TYPE DE PROCEDE]]))))))</f>
        <v/>
      </c>
      <c r="D124" s="86" t="str">
        <f ca="1">IF('PR-tampon'!$E87="","",IF('PR-tampon'!$E87=0,"",IF(INDIRECT(NOM_FR&amp;ADDRESS('PR-tampon'!$E87,COLUMN(REFERENCEMENT_ISOLANT[[#Headers],[MATIERE]])))=0,"",INDIRECT(NOM_FR&amp;ADDRESS('PR-tampon'!$E87,COLUMN(REFERENCEMENT_ISOLANT[[#Headers],[MATIERE]]))))))</f>
        <v/>
      </c>
      <c r="E124" s="3" t="str">
        <f ca="1">IF('PR-tampon'!$E87="","",IF('PR-tampon'!$E87=0,"",IF(INDIRECT(NOM_FR&amp;ADDRESS('PR-tampon'!$E87,COLUMN(REFERENCEMENT_ISOLANT[[#Headers],[NOM COMMERCIAL DU PROCEDE]])))=0,"",INDIRECT(NOM_FR&amp;ADDRESS('PR-tampon'!$E87,COLUMN(REFERENCEMENT_ISOLANT[[#Headers],[NOM COMMERCIAL DU PROCEDE]]))))))</f>
        <v/>
      </c>
      <c r="F124" s="3" t="str">
        <f ca="1">IF('PR-tampon'!$E87="","",IF('PR-tampon'!$E87=0,"",IF(INDIRECT(NOM_FR&amp;ADDRESS('PR-tampon'!$E87,COLUMN(REFERENCEMENT_ISOLANT[[#Headers],[FABRICANT / TITULAIRE / DISTRIBUTEUR]])))=0,"",INDIRECT(NOM_FR&amp;ADDRESS('PR-tampon'!$E87,COLUMN(REFERENCEMENT_ISOLANT[[#Headers],[FABRICANT / TITULAIRE / DISTRIBUTEUR]]))))))</f>
        <v/>
      </c>
      <c r="G124" s="3" t="str">
        <f ca="1">IF('PR-tampon'!$E87="","",IF('PR-tampon'!$E87=0,"",IF(INDIRECT(NOM_FR&amp;ADDRESS('PR-tampon'!$E87,COLUMN(REFERENCEMENT_ISOLANT[[#Headers],[TYPE DE DOCUMENT DE REFERENCE]])))=0,"",INDIRECT(NOM_FR&amp;ADDRESS('PR-tampon'!$E87,COLUMN(REFERENCEMENT_ISOLANT[[#Headers],[TYPE DE DOCUMENT DE REFERENCE]]))))))</f>
        <v/>
      </c>
      <c r="H124" s="3" t="str">
        <f ca="1">IF('PR-tampon'!$E87="","",IF('PR-tampon'!$E87=0,"",IF(INDIRECT(NOM_FR&amp;ADDRESS('PR-tampon'!$E87,COLUMN(REFERENCEMENT_ISOLANT[[#Headers],[REF]])))=0,"",INDIRECT(NOM_FR&amp;ADDRESS('PR-tampon'!$E87,COLUMN(REFERENCEMENT_ISOLANT[[#Headers],[REF]]))))))</f>
        <v/>
      </c>
      <c r="I124" s="80" t="str">
        <f ca="1">IF('PR-tampon'!$E87="","",IF('PR-tampon'!$E87=0,"",IF(INDIRECT(NOM_FR&amp;ADDRESS('PR-tampon'!$E87,COLUMN(REFERENCEMENT_ISOLANT[[#Headers],[AVIS LIMITE AU / VALIDITE]])))=0,"",INDIRECT(NOM_FR&amp;ADDRESS('PR-tampon'!$E87,COLUMN(REFERENCEMENT_ISOLANT[[#Headers],[AVIS LIMITE AU / VALIDITE]]))))))</f>
        <v/>
      </c>
      <c r="J124" s="3" t="str">
        <f ca="1">IF('PR-tampon'!$E87="","",IF('PR-tampon'!$E87=0,"",IF(INDIRECT(NOM_FR&amp;ADDRESS('PR-tampon'!$E87,COLUMN(REFERENCEMENT_ISOLANT[[#Headers],[TC/TNC
dans le domaine d''emploi visé]])))=0,"",INDIRECT(NOM_FR&amp;ADDRESS('PR-tampon'!$E87,COLUMN(REFERENCEMENT_ISOLANT[[#Headers],[TC/TNC
dans le domaine d''emploi visé]]))))))</f>
        <v/>
      </c>
      <c r="K124" s="110" t="str">
        <f ca="1">IF('PR-tampon'!$E87="","",IF('PR-tampon'!$E87=0,"",IF(INDIRECT(NOM_FR&amp;ADDRESS('PR-tampon'!$E87,COLUMN(REFERENCEMENT_ISOLANT[[#Headers],[SYNTHESE DES APPLICATIONS VISEES]])))=0,"",INDIRECT(NOM_FR&amp;ADDRESS('PR-tampon'!$E87,COLUMN(REFERENCEMENT_ISOLANT[[#Headers],[SYNTHESE DES APPLICATIONS VISEES]]))))))</f>
        <v/>
      </c>
      <c r="L124" s="82" t="str">
        <f ca="1">IF('PR-tampon'!$E87="","",IF('PR-tampon'!$E87=0,"",IF(INDIRECT(NOM_FR&amp;ADDRESS('PR-tampon'!$E87,COLUMN(REFERENCEMENT_ISOLANT[[#Headers],[CONCATENATION DES OBSERVATIONS]])))=0,"",INDIRECT(NOM_FR&amp;ADDRESS('PR-tampon'!$E87,COLUMN(REFERENCEMENT_ISOLANT[[#Headers],[CONCATENATION DES OBSERVATIONS]]))))))</f>
        <v/>
      </c>
      <c r="M124" s="3" t="str">
        <f ca="1">IF('PR-tampon'!$E87="","",IF('PR-tampon'!$E87=0,"",IF(INDIRECT(NOM_FR&amp;ADDRESS('PR-tampon'!$E87,COLUMN(REFERENCEMENT_ISOLANT[[#Headers],[Hygrométrie des locaux]])))=0,"",INDIRECT(NOM_FR&amp;ADDRESS('PR-tampon'!$E87,COLUMN(REFERENCEMENT_ISOLANT[[#Headers],[Hygrométrie des locaux]]))))))</f>
        <v/>
      </c>
      <c r="N124" s="3" t="str">
        <f ca="1">IF('PR-tampon'!$E87="","",IF('PR-tampon'!$E87=0,"",IF(INDIRECT(NOM_FR&amp;ADDRESS('PR-tampon'!$E87,COLUMN(REFERENCEMENT_ISOLANT[[#Headers],[classement locaux au sens 20.1 P3]])))=0,"",INDIRECT(NOM_FR&amp;ADDRESS('PR-tampon'!$E87,COLUMN(REFERENCEMENT_ISOLANT[[#Headers],[classement locaux au sens 20.1 P3]]))))))</f>
        <v/>
      </c>
      <c r="O124" s="3" t="str">
        <f ca="1">IF('PR-tampon'!$E87="","",IF('PR-tampon'!$E87=0,"",IF(INDIRECT(NOM_FR&amp;ADDRESS('PR-tampon'!$E87,COLUMN(REFERENCEMENT_ISOLANT[[#Headers],[Climat max]])))=0,"",INDIRECT(NOM_FR&amp;ADDRESS('PR-tampon'!$E87,COLUMN(REFERENCEMENT_ISOLANT[[#Headers],[Climat max]]))))))</f>
        <v/>
      </c>
      <c r="P124" s="3" t="str">
        <f ca="1">IF('PR-tampon'!$E87="","",IF('PR-tampon'!$E87=0,"",IF(INDIRECT(NOM_FR&amp;ADDRESS('PR-tampon'!$E87,COLUMN(REFERENCEMENT_ISOLANT[[#Headers],[Locaux climatisés ou raffraichis]])))=0,"",INDIRECT(NOM_FR&amp;ADDRESS('PR-tampon'!$E87,COLUMN(REFERENCEMENT_ISOLANT[[#Headers],[Locaux climatisés ou raffraichis]]))))))</f>
        <v/>
      </c>
    </row>
    <row r="125" spans="1:16" ht="130.19999999999999" customHeight="1" x14ac:dyDescent="0.3">
      <c r="A125" s="3" t="s">
        <v>191</v>
      </c>
      <c r="B125" s="86" t="str">
        <f ca="1">IF('PR-tampon'!$E88="","",IF('PR-tampon'!$E88=0,"",IF(INDIRECT(NOM_FR&amp;ADDRESS('PR-tampon'!$E88,COLUMN(REFERENCEMENT_ISOLANT[[#Headers],[DATE REFERENCEMENT]])))=0,"",INDIRECT(NOM_FR&amp;ADDRESS('PR-tampon'!$E88,COLUMN(REFERENCEMENT_ISOLANT[[#Headers],[DATE REFERENCEMENT]]))))))</f>
        <v/>
      </c>
      <c r="C125" s="86" t="str">
        <f ca="1">IF('PR-tampon'!$E88="","",IF('PR-tampon'!$E88=0,"",IF(INDIRECT(NOM_FR&amp;ADDRESS('PR-tampon'!$E88,COLUMN(REFERENCEMENT_ISOLANT[[#Headers],[TYPE DE PROCEDE]])))=0,"",INDIRECT(NOM_FR&amp;ADDRESS('PR-tampon'!$E88,COLUMN(REFERENCEMENT_ISOLANT[[#Headers],[TYPE DE PROCEDE]]))))))</f>
        <v/>
      </c>
      <c r="D125" s="86" t="str">
        <f ca="1">IF('PR-tampon'!$E88="","",IF('PR-tampon'!$E88=0,"",IF(INDIRECT(NOM_FR&amp;ADDRESS('PR-tampon'!$E88,COLUMN(REFERENCEMENT_ISOLANT[[#Headers],[MATIERE]])))=0,"",INDIRECT(NOM_FR&amp;ADDRESS('PR-tampon'!$E88,COLUMN(REFERENCEMENT_ISOLANT[[#Headers],[MATIERE]]))))))</f>
        <v/>
      </c>
      <c r="E125" s="3" t="str">
        <f ca="1">IF('PR-tampon'!$E88="","",IF('PR-tampon'!$E88=0,"",IF(INDIRECT(NOM_FR&amp;ADDRESS('PR-tampon'!$E88,COLUMN(REFERENCEMENT_ISOLANT[[#Headers],[NOM COMMERCIAL DU PROCEDE]])))=0,"",INDIRECT(NOM_FR&amp;ADDRESS('PR-tampon'!$E88,COLUMN(REFERENCEMENT_ISOLANT[[#Headers],[NOM COMMERCIAL DU PROCEDE]]))))))</f>
        <v/>
      </c>
      <c r="F125" s="3" t="str">
        <f ca="1">IF('PR-tampon'!$E88="","",IF('PR-tampon'!$E88=0,"",IF(INDIRECT(NOM_FR&amp;ADDRESS('PR-tampon'!$E88,COLUMN(REFERENCEMENT_ISOLANT[[#Headers],[FABRICANT / TITULAIRE / DISTRIBUTEUR]])))=0,"",INDIRECT(NOM_FR&amp;ADDRESS('PR-tampon'!$E88,COLUMN(REFERENCEMENT_ISOLANT[[#Headers],[FABRICANT / TITULAIRE / DISTRIBUTEUR]]))))))</f>
        <v/>
      </c>
      <c r="G125" s="3" t="str">
        <f ca="1">IF('PR-tampon'!$E88="","",IF('PR-tampon'!$E88=0,"",IF(INDIRECT(NOM_FR&amp;ADDRESS('PR-tampon'!$E88,COLUMN(REFERENCEMENT_ISOLANT[[#Headers],[TYPE DE DOCUMENT DE REFERENCE]])))=0,"",INDIRECT(NOM_FR&amp;ADDRESS('PR-tampon'!$E88,COLUMN(REFERENCEMENT_ISOLANT[[#Headers],[TYPE DE DOCUMENT DE REFERENCE]]))))))</f>
        <v/>
      </c>
      <c r="H125" s="3" t="str">
        <f ca="1">IF('PR-tampon'!$E88="","",IF('PR-tampon'!$E88=0,"",IF(INDIRECT(NOM_FR&amp;ADDRESS('PR-tampon'!$E88,COLUMN(REFERENCEMENT_ISOLANT[[#Headers],[REF]])))=0,"",INDIRECT(NOM_FR&amp;ADDRESS('PR-tampon'!$E88,COLUMN(REFERENCEMENT_ISOLANT[[#Headers],[REF]]))))))</f>
        <v/>
      </c>
      <c r="I125" s="80" t="str">
        <f ca="1">IF('PR-tampon'!$E88="","",IF('PR-tampon'!$E88=0,"",IF(INDIRECT(NOM_FR&amp;ADDRESS('PR-tampon'!$E88,COLUMN(REFERENCEMENT_ISOLANT[[#Headers],[AVIS LIMITE AU / VALIDITE]])))=0,"",INDIRECT(NOM_FR&amp;ADDRESS('PR-tampon'!$E88,COLUMN(REFERENCEMENT_ISOLANT[[#Headers],[AVIS LIMITE AU / VALIDITE]]))))))</f>
        <v/>
      </c>
      <c r="J125" s="3" t="str">
        <f ca="1">IF('PR-tampon'!$E88="","",IF('PR-tampon'!$E88=0,"",IF(INDIRECT(NOM_FR&amp;ADDRESS('PR-tampon'!$E88,COLUMN(REFERENCEMENT_ISOLANT[[#Headers],[TC/TNC
dans le domaine d''emploi visé]])))=0,"",INDIRECT(NOM_FR&amp;ADDRESS('PR-tampon'!$E88,COLUMN(REFERENCEMENT_ISOLANT[[#Headers],[TC/TNC
dans le domaine d''emploi visé]]))))))</f>
        <v/>
      </c>
      <c r="K125" s="110" t="str">
        <f ca="1">IF('PR-tampon'!$E88="","",IF('PR-tampon'!$E88=0,"",IF(INDIRECT(NOM_FR&amp;ADDRESS('PR-tampon'!$E88,COLUMN(REFERENCEMENT_ISOLANT[[#Headers],[SYNTHESE DES APPLICATIONS VISEES]])))=0,"",INDIRECT(NOM_FR&amp;ADDRESS('PR-tampon'!$E88,COLUMN(REFERENCEMENT_ISOLANT[[#Headers],[SYNTHESE DES APPLICATIONS VISEES]]))))))</f>
        <v/>
      </c>
      <c r="L125" s="82" t="str">
        <f ca="1">IF('PR-tampon'!$E88="","",IF('PR-tampon'!$E88=0,"",IF(INDIRECT(NOM_FR&amp;ADDRESS('PR-tampon'!$E88,COLUMN(REFERENCEMENT_ISOLANT[[#Headers],[CONCATENATION DES OBSERVATIONS]])))=0,"",INDIRECT(NOM_FR&amp;ADDRESS('PR-tampon'!$E88,COLUMN(REFERENCEMENT_ISOLANT[[#Headers],[CONCATENATION DES OBSERVATIONS]]))))))</f>
        <v/>
      </c>
      <c r="M125" s="3" t="str">
        <f ca="1">IF('PR-tampon'!$E88="","",IF('PR-tampon'!$E88=0,"",IF(INDIRECT(NOM_FR&amp;ADDRESS('PR-tampon'!$E88,COLUMN(REFERENCEMENT_ISOLANT[[#Headers],[Hygrométrie des locaux]])))=0,"",INDIRECT(NOM_FR&amp;ADDRESS('PR-tampon'!$E88,COLUMN(REFERENCEMENT_ISOLANT[[#Headers],[Hygrométrie des locaux]]))))))</f>
        <v/>
      </c>
      <c r="N125" s="3" t="str">
        <f ca="1">IF('PR-tampon'!$E88="","",IF('PR-tampon'!$E88=0,"",IF(INDIRECT(NOM_FR&amp;ADDRESS('PR-tampon'!$E88,COLUMN(REFERENCEMENT_ISOLANT[[#Headers],[classement locaux au sens 20.1 P3]])))=0,"",INDIRECT(NOM_FR&amp;ADDRESS('PR-tampon'!$E88,COLUMN(REFERENCEMENT_ISOLANT[[#Headers],[classement locaux au sens 20.1 P3]]))))))</f>
        <v/>
      </c>
      <c r="O125" s="3" t="str">
        <f ca="1">IF('PR-tampon'!$E88="","",IF('PR-tampon'!$E88=0,"",IF(INDIRECT(NOM_FR&amp;ADDRESS('PR-tampon'!$E88,COLUMN(REFERENCEMENT_ISOLANT[[#Headers],[Climat max]])))=0,"",INDIRECT(NOM_FR&amp;ADDRESS('PR-tampon'!$E88,COLUMN(REFERENCEMENT_ISOLANT[[#Headers],[Climat max]]))))))</f>
        <v/>
      </c>
      <c r="P125" s="3" t="str">
        <f ca="1">IF('PR-tampon'!$E88="","",IF('PR-tampon'!$E88=0,"",IF(INDIRECT(NOM_FR&amp;ADDRESS('PR-tampon'!$E88,COLUMN(REFERENCEMENT_ISOLANT[[#Headers],[Locaux climatisés ou raffraichis]])))=0,"",INDIRECT(NOM_FR&amp;ADDRESS('PR-tampon'!$E88,COLUMN(REFERENCEMENT_ISOLANT[[#Headers],[Locaux climatisés ou raffraichis]]))))))</f>
        <v/>
      </c>
    </row>
    <row r="126" spans="1:16" ht="130.19999999999999" customHeight="1" x14ac:dyDescent="0.3">
      <c r="A126" s="3" t="s">
        <v>191</v>
      </c>
      <c r="B126" s="86" t="str">
        <f ca="1">IF('PR-tampon'!$E89="","",IF('PR-tampon'!$E89=0,"",IF(INDIRECT(NOM_FR&amp;ADDRESS('PR-tampon'!$E89,COLUMN(REFERENCEMENT_ISOLANT[[#Headers],[DATE REFERENCEMENT]])))=0,"",INDIRECT(NOM_FR&amp;ADDRESS('PR-tampon'!$E89,COLUMN(REFERENCEMENT_ISOLANT[[#Headers],[DATE REFERENCEMENT]]))))))</f>
        <v/>
      </c>
      <c r="C126" s="86" t="str">
        <f ca="1">IF('PR-tampon'!$E89="","",IF('PR-tampon'!$E89=0,"",IF(INDIRECT(NOM_FR&amp;ADDRESS('PR-tampon'!$E89,COLUMN(REFERENCEMENT_ISOLANT[[#Headers],[TYPE DE PROCEDE]])))=0,"",INDIRECT(NOM_FR&amp;ADDRESS('PR-tampon'!$E89,COLUMN(REFERENCEMENT_ISOLANT[[#Headers],[TYPE DE PROCEDE]]))))))</f>
        <v/>
      </c>
      <c r="D126" s="86" t="str">
        <f ca="1">IF('PR-tampon'!$E89="","",IF('PR-tampon'!$E89=0,"",IF(INDIRECT(NOM_FR&amp;ADDRESS('PR-tampon'!$E89,COLUMN(REFERENCEMENT_ISOLANT[[#Headers],[MATIERE]])))=0,"",INDIRECT(NOM_FR&amp;ADDRESS('PR-tampon'!$E89,COLUMN(REFERENCEMENT_ISOLANT[[#Headers],[MATIERE]]))))))</f>
        <v/>
      </c>
      <c r="E126" s="3" t="str">
        <f ca="1">IF('PR-tampon'!$E89="","",IF('PR-tampon'!$E89=0,"",IF(INDIRECT(NOM_FR&amp;ADDRESS('PR-tampon'!$E89,COLUMN(REFERENCEMENT_ISOLANT[[#Headers],[NOM COMMERCIAL DU PROCEDE]])))=0,"",INDIRECT(NOM_FR&amp;ADDRESS('PR-tampon'!$E89,COLUMN(REFERENCEMENT_ISOLANT[[#Headers],[NOM COMMERCIAL DU PROCEDE]]))))))</f>
        <v/>
      </c>
      <c r="F126" s="3" t="str">
        <f ca="1">IF('PR-tampon'!$E89="","",IF('PR-tampon'!$E89=0,"",IF(INDIRECT(NOM_FR&amp;ADDRESS('PR-tampon'!$E89,COLUMN(REFERENCEMENT_ISOLANT[[#Headers],[FABRICANT / TITULAIRE / DISTRIBUTEUR]])))=0,"",INDIRECT(NOM_FR&amp;ADDRESS('PR-tampon'!$E89,COLUMN(REFERENCEMENT_ISOLANT[[#Headers],[FABRICANT / TITULAIRE / DISTRIBUTEUR]]))))))</f>
        <v/>
      </c>
      <c r="G126" s="3" t="str">
        <f ca="1">IF('PR-tampon'!$E89="","",IF('PR-tampon'!$E89=0,"",IF(INDIRECT(NOM_FR&amp;ADDRESS('PR-tampon'!$E89,COLUMN(REFERENCEMENT_ISOLANT[[#Headers],[TYPE DE DOCUMENT DE REFERENCE]])))=0,"",INDIRECT(NOM_FR&amp;ADDRESS('PR-tampon'!$E89,COLUMN(REFERENCEMENT_ISOLANT[[#Headers],[TYPE DE DOCUMENT DE REFERENCE]]))))))</f>
        <v/>
      </c>
      <c r="H126" s="3" t="str">
        <f ca="1">IF('PR-tampon'!$E89="","",IF('PR-tampon'!$E89=0,"",IF(INDIRECT(NOM_FR&amp;ADDRESS('PR-tampon'!$E89,COLUMN(REFERENCEMENT_ISOLANT[[#Headers],[REF]])))=0,"",INDIRECT(NOM_FR&amp;ADDRESS('PR-tampon'!$E89,COLUMN(REFERENCEMENT_ISOLANT[[#Headers],[REF]]))))))</f>
        <v/>
      </c>
      <c r="I126" s="80" t="str">
        <f ca="1">IF('PR-tampon'!$E89="","",IF('PR-tampon'!$E89=0,"",IF(INDIRECT(NOM_FR&amp;ADDRESS('PR-tampon'!$E89,COLUMN(REFERENCEMENT_ISOLANT[[#Headers],[AVIS LIMITE AU / VALIDITE]])))=0,"",INDIRECT(NOM_FR&amp;ADDRESS('PR-tampon'!$E89,COLUMN(REFERENCEMENT_ISOLANT[[#Headers],[AVIS LIMITE AU / VALIDITE]]))))))</f>
        <v/>
      </c>
      <c r="J126" s="3" t="str">
        <f ca="1">IF('PR-tampon'!$E89="","",IF('PR-tampon'!$E89=0,"",IF(INDIRECT(NOM_FR&amp;ADDRESS('PR-tampon'!$E89,COLUMN(REFERENCEMENT_ISOLANT[[#Headers],[TC/TNC
dans le domaine d''emploi visé]])))=0,"",INDIRECT(NOM_FR&amp;ADDRESS('PR-tampon'!$E89,COLUMN(REFERENCEMENT_ISOLANT[[#Headers],[TC/TNC
dans le domaine d''emploi visé]]))))))</f>
        <v/>
      </c>
      <c r="K126" s="110" t="str">
        <f ca="1">IF('PR-tampon'!$E89="","",IF('PR-tampon'!$E89=0,"",IF(INDIRECT(NOM_FR&amp;ADDRESS('PR-tampon'!$E89,COLUMN(REFERENCEMENT_ISOLANT[[#Headers],[SYNTHESE DES APPLICATIONS VISEES]])))=0,"",INDIRECT(NOM_FR&amp;ADDRESS('PR-tampon'!$E89,COLUMN(REFERENCEMENT_ISOLANT[[#Headers],[SYNTHESE DES APPLICATIONS VISEES]]))))))</f>
        <v/>
      </c>
      <c r="L126" s="82" t="str">
        <f ca="1">IF('PR-tampon'!$E89="","",IF('PR-tampon'!$E89=0,"",IF(INDIRECT(NOM_FR&amp;ADDRESS('PR-tampon'!$E89,COLUMN(REFERENCEMENT_ISOLANT[[#Headers],[CONCATENATION DES OBSERVATIONS]])))=0,"",INDIRECT(NOM_FR&amp;ADDRESS('PR-tampon'!$E89,COLUMN(REFERENCEMENT_ISOLANT[[#Headers],[CONCATENATION DES OBSERVATIONS]]))))))</f>
        <v/>
      </c>
      <c r="M126" s="3" t="str">
        <f ca="1">IF('PR-tampon'!$E89="","",IF('PR-tampon'!$E89=0,"",IF(INDIRECT(NOM_FR&amp;ADDRESS('PR-tampon'!$E89,COLUMN(REFERENCEMENT_ISOLANT[[#Headers],[Hygrométrie des locaux]])))=0,"",INDIRECT(NOM_FR&amp;ADDRESS('PR-tampon'!$E89,COLUMN(REFERENCEMENT_ISOLANT[[#Headers],[Hygrométrie des locaux]]))))))</f>
        <v/>
      </c>
      <c r="N126" s="3" t="str">
        <f ca="1">IF('PR-tampon'!$E89="","",IF('PR-tampon'!$E89=0,"",IF(INDIRECT(NOM_FR&amp;ADDRESS('PR-tampon'!$E89,COLUMN(REFERENCEMENT_ISOLANT[[#Headers],[classement locaux au sens 20.1 P3]])))=0,"",INDIRECT(NOM_FR&amp;ADDRESS('PR-tampon'!$E89,COLUMN(REFERENCEMENT_ISOLANT[[#Headers],[classement locaux au sens 20.1 P3]]))))))</f>
        <v/>
      </c>
      <c r="O126" s="3" t="str">
        <f ca="1">IF('PR-tampon'!$E89="","",IF('PR-tampon'!$E89=0,"",IF(INDIRECT(NOM_FR&amp;ADDRESS('PR-tampon'!$E89,COLUMN(REFERENCEMENT_ISOLANT[[#Headers],[Climat max]])))=0,"",INDIRECT(NOM_FR&amp;ADDRESS('PR-tampon'!$E89,COLUMN(REFERENCEMENT_ISOLANT[[#Headers],[Climat max]]))))))</f>
        <v/>
      </c>
      <c r="P126" s="3" t="str">
        <f ca="1">IF('PR-tampon'!$E89="","",IF('PR-tampon'!$E89=0,"",IF(INDIRECT(NOM_FR&amp;ADDRESS('PR-tampon'!$E89,COLUMN(REFERENCEMENT_ISOLANT[[#Headers],[Locaux climatisés ou raffraichis]])))=0,"",INDIRECT(NOM_FR&amp;ADDRESS('PR-tampon'!$E89,COLUMN(REFERENCEMENT_ISOLANT[[#Headers],[Locaux climatisés ou raffraichis]]))))))</f>
        <v/>
      </c>
    </row>
    <row r="127" spans="1:16" ht="130.19999999999999" customHeight="1" x14ac:dyDescent="0.3">
      <c r="A127" s="3" t="s">
        <v>191</v>
      </c>
      <c r="B127" s="86" t="str">
        <f ca="1">IF('PR-tampon'!$E90="","",IF('PR-tampon'!$E90=0,"",IF(INDIRECT(NOM_FR&amp;ADDRESS('PR-tampon'!$E90,COLUMN(REFERENCEMENT_ISOLANT[[#Headers],[DATE REFERENCEMENT]])))=0,"",INDIRECT(NOM_FR&amp;ADDRESS('PR-tampon'!$E90,COLUMN(REFERENCEMENT_ISOLANT[[#Headers],[DATE REFERENCEMENT]]))))))</f>
        <v/>
      </c>
      <c r="C127" s="86" t="str">
        <f ca="1">IF('PR-tampon'!$E90="","",IF('PR-tampon'!$E90=0,"",IF(INDIRECT(NOM_FR&amp;ADDRESS('PR-tampon'!$E90,COLUMN(REFERENCEMENT_ISOLANT[[#Headers],[TYPE DE PROCEDE]])))=0,"",INDIRECT(NOM_FR&amp;ADDRESS('PR-tampon'!$E90,COLUMN(REFERENCEMENT_ISOLANT[[#Headers],[TYPE DE PROCEDE]]))))))</f>
        <v/>
      </c>
      <c r="D127" s="86" t="str">
        <f ca="1">IF('PR-tampon'!$E90="","",IF('PR-tampon'!$E90=0,"",IF(INDIRECT(NOM_FR&amp;ADDRESS('PR-tampon'!$E90,COLUMN(REFERENCEMENT_ISOLANT[[#Headers],[MATIERE]])))=0,"",INDIRECT(NOM_FR&amp;ADDRESS('PR-tampon'!$E90,COLUMN(REFERENCEMENT_ISOLANT[[#Headers],[MATIERE]]))))))</f>
        <v/>
      </c>
      <c r="E127" s="3" t="str">
        <f ca="1">IF('PR-tampon'!$E90="","",IF('PR-tampon'!$E90=0,"",IF(INDIRECT(NOM_FR&amp;ADDRESS('PR-tampon'!$E90,COLUMN(REFERENCEMENT_ISOLANT[[#Headers],[NOM COMMERCIAL DU PROCEDE]])))=0,"",INDIRECT(NOM_FR&amp;ADDRESS('PR-tampon'!$E90,COLUMN(REFERENCEMENT_ISOLANT[[#Headers],[NOM COMMERCIAL DU PROCEDE]]))))))</f>
        <v/>
      </c>
      <c r="F127" s="3" t="str">
        <f ca="1">IF('PR-tampon'!$E90="","",IF('PR-tampon'!$E90=0,"",IF(INDIRECT(NOM_FR&amp;ADDRESS('PR-tampon'!$E90,COLUMN(REFERENCEMENT_ISOLANT[[#Headers],[FABRICANT / TITULAIRE / DISTRIBUTEUR]])))=0,"",INDIRECT(NOM_FR&amp;ADDRESS('PR-tampon'!$E90,COLUMN(REFERENCEMENT_ISOLANT[[#Headers],[FABRICANT / TITULAIRE / DISTRIBUTEUR]]))))))</f>
        <v/>
      </c>
      <c r="G127" s="3" t="str">
        <f ca="1">IF('PR-tampon'!$E90="","",IF('PR-tampon'!$E90=0,"",IF(INDIRECT(NOM_FR&amp;ADDRESS('PR-tampon'!$E90,COLUMN(REFERENCEMENT_ISOLANT[[#Headers],[TYPE DE DOCUMENT DE REFERENCE]])))=0,"",INDIRECT(NOM_FR&amp;ADDRESS('PR-tampon'!$E90,COLUMN(REFERENCEMENT_ISOLANT[[#Headers],[TYPE DE DOCUMENT DE REFERENCE]]))))))</f>
        <v/>
      </c>
      <c r="H127" s="3" t="str">
        <f ca="1">IF('PR-tampon'!$E90="","",IF('PR-tampon'!$E90=0,"",IF(INDIRECT(NOM_FR&amp;ADDRESS('PR-tampon'!$E90,COLUMN(REFERENCEMENT_ISOLANT[[#Headers],[REF]])))=0,"",INDIRECT(NOM_FR&amp;ADDRESS('PR-tampon'!$E90,COLUMN(REFERENCEMENT_ISOLANT[[#Headers],[REF]]))))))</f>
        <v/>
      </c>
      <c r="I127" s="80" t="str">
        <f ca="1">IF('PR-tampon'!$E90="","",IF('PR-tampon'!$E90=0,"",IF(INDIRECT(NOM_FR&amp;ADDRESS('PR-tampon'!$E90,COLUMN(REFERENCEMENT_ISOLANT[[#Headers],[AVIS LIMITE AU / VALIDITE]])))=0,"",INDIRECT(NOM_FR&amp;ADDRESS('PR-tampon'!$E90,COLUMN(REFERENCEMENT_ISOLANT[[#Headers],[AVIS LIMITE AU / VALIDITE]]))))))</f>
        <v/>
      </c>
      <c r="J127" s="3" t="str">
        <f ca="1">IF('PR-tampon'!$E90="","",IF('PR-tampon'!$E90=0,"",IF(INDIRECT(NOM_FR&amp;ADDRESS('PR-tampon'!$E90,COLUMN(REFERENCEMENT_ISOLANT[[#Headers],[TC/TNC
dans le domaine d''emploi visé]])))=0,"",INDIRECT(NOM_FR&amp;ADDRESS('PR-tampon'!$E90,COLUMN(REFERENCEMENT_ISOLANT[[#Headers],[TC/TNC
dans le domaine d''emploi visé]]))))))</f>
        <v/>
      </c>
      <c r="K127" s="110" t="str">
        <f ca="1">IF('PR-tampon'!$E90="","",IF('PR-tampon'!$E90=0,"",IF(INDIRECT(NOM_FR&amp;ADDRESS('PR-tampon'!$E90,COLUMN(REFERENCEMENT_ISOLANT[[#Headers],[SYNTHESE DES APPLICATIONS VISEES]])))=0,"",INDIRECT(NOM_FR&amp;ADDRESS('PR-tampon'!$E90,COLUMN(REFERENCEMENT_ISOLANT[[#Headers],[SYNTHESE DES APPLICATIONS VISEES]]))))))</f>
        <v/>
      </c>
      <c r="L127" s="82" t="str">
        <f ca="1">IF('PR-tampon'!$E90="","",IF('PR-tampon'!$E90=0,"",IF(INDIRECT(NOM_FR&amp;ADDRESS('PR-tampon'!$E90,COLUMN(REFERENCEMENT_ISOLANT[[#Headers],[CONCATENATION DES OBSERVATIONS]])))=0,"",INDIRECT(NOM_FR&amp;ADDRESS('PR-tampon'!$E90,COLUMN(REFERENCEMENT_ISOLANT[[#Headers],[CONCATENATION DES OBSERVATIONS]]))))))</f>
        <v/>
      </c>
      <c r="M127" s="3" t="str">
        <f ca="1">IF('PR-tampon'!$E90="","",IF('PR-tampon'!$E90=0,"",IF(INDIRECT(NOM_FR&amp;ADDRESS('PR-tampon'!$E90,COLUMN(REFERENCEMENT_ISOLANT[[#Headers],[Hygrométrie des locaux]])))=0,"",INDIRECT(NOM_FR&amp;ADDRESS('PR-tampon'!$E90,COLUMN(REFERENCEMENT_ISOLANT[[#Headers],[Hygrométrie des locaux]]))))))</f>
        <v/>
      </c>
      <c r="N127" s="3" t="str">
        <f ca="1">IF('PR-tampon'!$E90="","",IF('PR-tampon'!$E90=0,"",IF(INDIRECT(NOM_FR&amp;ADDRESS('PR-tampon'!$E90,COLUMN(REFERENCEMENT_ISOLANT[[#Headers],[classement locaux au sens 20.1 P3]])))=0,"",INDIRECT(NOM_FR&amp;ADDRESS('PR-tampon'!$E90,COLUMN(REFERENCEMENT_ISOLANT[[#Headers],[classement locaux au sens 20.1 P3]]))))))</f>
        <v/>
      </c>
      <c r="O127" s="3" t="str">
        <f ca="1">IF('PR-tampon'!$E90="","",IF('PR-tampon'!$E90=0,"",IF(INDIRECT(NOM_FR&amp;ADDRESS('PR-tampon'!$E90,COLUMN(REFERENCEMENT_ISOLANT[[#Headers],[Climat max]])))=0,"",INDIRECT(NOM_FR&amp;ADDRESS('PR-tampon'!$E90,COLUMN(REFERENCEMENT_ISOLANT[[#Headers],[Climat max]]))))))</f>
        <v/>
      </c>
      <c r="P127" s="3" t="str">
        <f ca="1">IF('PR-tampon'!$E90="","",IF('PR-tampon'!$E90=0,"",IF(INDIRECT(NOM_FR&amp;ADDRESS('PR-tampon'!$E90,COLUMN(REFERENCEMENT_ISOLANT[[#Headers],[Locaux climatisés ou raffraichis]])))=0,"",INDIRECT(NOM_FR&amp;ADDRESS('PR-tampon'!$E90,COLUMN(REFERENCEMENT_ISOLANT[[#Headers],[Locaux climatisés ou raffraichis]]))))))</f>
        <v/>
      </c>
    </row>
    <row r="128" spans="1:16" ht="130.19999999999999" customHeight="1" x14ac:dyDescent="0.3">
      <c r="A128" s="3" t="s">
        <v>191</v>
      </c>
      <c r="B128" s="86" t="str">
        <f ca="1">IF('PR-tampon'!$E91="","",IF('PR-tampon'!$E91=0,"",IF(INDIRECT(NOM_FR&amp;ADDRESS('PR-tampon'!$E91,COLUMN(REFERENCEMENT_ISOLANT[[#Headers],[DATE REFERENCEMENT]])))=0,"",INDIRECT(NOM_FR&amp;ADDRESS('PR-tampon'!$E91,COLUMN(REFERENCEMENT_ISOLANT[[#Headers],[DATE REFERENCEMENT]]))))))</f>
        <v/>
      </c>
      <c r="C128" s="86" t="str">
        <f ca="1">IF('PR-tampon'!$E91="","",IF('PR-tampon'!$E91=0,"",IF(INDIRECT(NOM_FR&amp;ADDRESS('PR-tampon'!$E91,COLUMN(REFERENCEMENT_ISOLANT[[#Headers],[TYPE DE PROCEDE]])))=0,"",INDIRECT(NOM_FR&amp;ADDRESS('PR-tampon'!$E91,COLUMN(REFERENCEMENT_ISOLANT[[#Headers],[TYPE DE PROCEDE]]))))))</f>
        <v/>
      </c>
      <c r="D128" s="86" t="str">
        <f ca="1">IF('PR-tampon'!$E91="","",IF('PR-tampon'!$E91=0,"",IF(INDIRECT(NOM_FR&amp;ADDRESS('PR-tampon'!$E91,COLUMN(REFERENCEMENT_ISOLANT[[#Headers],[MATIERE]])))=0,"",INDIRECT(NOM_FR&amp;ADDRESS('PR-tampon'!$E91,COLUMN(REFERENCEMENT_ISOLANT[[#Headers],[MATIERE]]))))))</f>
        <v/>
      </c>
      <c r="E128" s="3" t="str">
        <f ca="1">IF('PR-tampon'!$E91="","",IF('PR-tampon'!$E91=0,"",IF(INDIRECT(NOM_FR&amp;ADDRESS('PR-tampon'!$E91,COLUMN(REFERENCEMENT_ISOLANT[[#Headers],[NOM COMMERCIAL DU PROCEDE]])))=0,"",INDIRECT(NOM_FR&amp;ADDRESS('PR-tampon'!$E91,COLUMN(REFERENCEMENT_ISOLANT[[#Headers],[NOM COMMERCIAL DU PROCEDE]]))))))</f>
        <v/>
      </c>
      <c r="F128" s="3" t="str">
        <f ca="1">IF('PR-tampon'!$E91="","",IF('PR-tampon'!$E91=0,"",IF(INDIRECT(NOM_FR&amp;ADDRESS('PR-tampon'!$E91,COLUMN(REFERENCEMENT_ISOLANT[[#Headers],[FABRICANT / TITULAIRE / DISTRIBUTEUR]])))=0,"",INDIRECT(NOM_FR&amp;ADDRESS('PR-tampon'!$E91,COLUMN(REFERENCEMENT_ISOLANT[[#Headers],[FABRICANT / TITULAIRE / DISTRIBUTEUR]]))))))</f>
        <v/>
      </c>
      <c r="G128" s="3" t="str">
        <f ca="1">IF('PR-tampon'!$E91="","",IF('PR-tampon'!$E91=0,"",IF(INDIRECT(NOM_FR&amp;ADDRESS('PR-tampon'!$E91,COLUMN(REFERENCEMENT_ISOLANT[[#Headers],[TYPE DE DOCUMENT DE REFERENCE]])))=0,"",INDIRECT(NOM_FR&amp;ADDRESS('PR-tampon'!$E91,COLUMN(REFERENCEMENT_ISOLANT[[#Headers],[TYPE DE DOCUMENT DE REFERENCE]]))))))</f>
        <v/>
      </c>
      <c r="H128" s="3" t="str">
        <f ca="1">IF('PR-tampon'!$E91="","",IF('PR-tampon'!$E91=0,"",IF(INDIRECT(NOM_FR&amp;ADDRESS('PR-tampon'!$E91,COLUMN(REFERENCEMENT_ISOLANT[[#Headers],[REF]])))=0,"",INDIRECT(NOM_FR&amp;ADDRESS('PR-tampon'!$E91,COLUMN(REFERENCEMENT_ISOLANT[[#Headers],[REF]]))))))</f>
        <v/>
      </c>
      <c r="I128" s="80" t="str">
        <f ca="1">IF('PR-tampon'!$E91="","",IF('PR-tampon'!$E91=0,"",IF(INDIRECT(NOM_FR&amp;ADDRESS('PR-tampon'!$E91,COLUMN(REFERENCEMENT_ISOLANT[[#Headers],[AVIS LIMITE AU / VALIDITE]])))=0,"",INDIRECT(NOM_FR&amp;ADDRESS('PR-tampon'!$E91,COLUMN(REFERENCEMENT_ISOLANT[[#Headers],[AVIS LIMITE AU / VALIDITE]]))))))</f>
        <v/>
      </c>
      <c r="J128" s="3" t="str">
        <f ca="1">IF('PR-tampon'!$E91="","",IF('PR-tampon'!$E91=0,"",IF(INDIRECT(NOM_FR&amp;ADDRESS('PR-tampon'!$E91,COLUMN(REFERENCEMENT_ISOLANT[[#Headers],[TC/TNC
dans le domaine d''emploi visé]])))=0,"",INDIRECT(NOM_FR&amp;ADDRESS('PR-tampon'!$E91,COLUMN(REFERENCEMENT_ISOLANT[[#Headers],[TC/TNC
dans le domaine d''emploi visé]]))))))</f>
        <v/>
      </c>
      <c r="K128" s="110" t="str">
        <f ca="1">IF('PR-tampon'!$E91="","",IF('PR-tampon'!$E91=0,"",IF(INDIRECT(NOM_FR&amp;ADDRESS('PR-tampon'!$E91,COLUMN(REFERENCEMENT_ISOLANT[[#Headers],[SYNTHESE DES APPLICATIONS VISEES]])))=0,"",INDIRECT(NOM_FR&amp;ADDRESS('PR-tampon'!$E91,COLUMN(REFERENCEMENT_ISOLANT[[#Headers],[SYNTHESE DES APPLICATIONS VISEES]]))))))</f>
        <v/>
      </c>
      <c r="L128" s="82" t="str">
        <f ca="1">IF('PR-tampon'!$E91="","",IF('PR-tampon'!$E91=0,"",IF(INDIRECT(NOM_FR&amp;ADDRESS('PR-tampon'!$E91,COLUMN(REFERENCEMENT_ISOLANT[[#Headers],[CONCATENATION DES OBSERVATIONS]])))=0,"",INDIRECT(NOM_FR&amp;ADDRESS('PR-tampon'!$E91,COLUMN(REFERENCEMENT_ISOLANT[[#Headers],[CONCATENATION DES OBSERVATIONS]]))))))</f>
        <v/>
      </c>
      <c r="M128" s="3" t="str">
        <f ca="1">IF('PR-tampon'!$E91="","",IF('PR-tampon'!$E91=0,"",IF(INDIRECT(NOM_FR&amp;ADDRESS('PR-tampon'!$E91,COLUMN(REFERENCEMENT_ISOLANT[[#Headers],[Hygrométrie des locaux]])))=0,"",INDIRECT(NOM_FR&amp;ADDRESS('PR-tampon'!$E91,COLUMN(REFERENCEMENT_ISOLANT[[#Headers],[Hygrométrie des locaux]]))))))</f>
        <v/>
      </c>
      <c r="N128" s="3" t="str">
        <f ca="1">IF('PR-tampon'!$E91="","",IF('PR-tampon'!$E91=0,"",IF(INDIRECT(NOM_FR&amp;ADDRESS('PR-tampon'!$E91,COLUMN(REFERENCEMENT_ISOLANT[[#Headers],[classement locaux au sens 20.1 P3]])))=0,"",INDIRECT(NOM_FR&amp;ADDRESS('PR-tampon'!$E91,COLUMN(REFERENCEMENT_ISOLANT[[#Headers],[classement locaux au sens 20.1 P3]]))))))</f>
        <v/>
      </c>
      <c r="O128" s="3" t="str">
        <f ca="1">IF('PR-tampon'!$E91="","",IF('PR-tampon'!$E91=0,"",IF(INDIRECT(NOM_FR&amp;ADDRESS('PR-tampon'!$E91,COLUMN(REFERENCEMENT_ISOLANT[[#Headers],[Climat max]])))=0,"",INDIRECT(NOM_FR&amp;ADDRESS('PR-tampon'!$E91,COLUMN(REFERENCEMENT_ISOLANT[[#Headers],[Climat max]]))))))</f>
        <v/>
      </c>
      <c r="P128" s="3" t="str">
        <f ca="1">IF('PR-tampon'!$E91="","",IF('PR-tampon'!$E91=0,"",IF(INDIRECT(NOM_FR&amp;ADDRESS('PR-tampon'!$E91,COLUMN(REFERENCEMENT_ISOLANT[[#Headers],[Locaux climatisés ou raffraichis]])))=0,"",INDIRECT(NOM_FR&amp;ADDRESS('PR-tampon'!$E91,COLUMN(REFERENCEMENT_ISOLANT[[#Headers],[Locaux climatisés ou raffraichis]]))))))</f>
        <v/>
      </c>
    </row>
    <row r="129" spans="1:16" ht="130.19999999999999" customHeight="1" x14ac:dyDescent="0.3">
      <c r="A129" s="3" t="s">
        <v>191</v>
      </c>
      <c r="B129" s="86" t="str">
        <f ca="1">IF('PR-tampon'!$E92="","",IF('PR-tampon'!$E92=0,"",IF(INDIRECT(NOM_FR&amp;ADDRESS('PR-tampon'!$E92,COLUMN(REFERENCEMENT_ISOLANT[[#Headers],[DATE REFERENCEMENT]])))=0,"",INDIRECT(NOM_FR&amp;ADDRESS('PR-tampon'!$E92,COLUMN(REFERENCEMENT_ISOLANT[[#Headers],[DATE REFERENCEMENT]]))))))</f>
        <v/>
      </c>
      <c r="C129" s="86" t="str">
        <f ca="1">IF('PR-tampon'!$E92="","",IF('PR-tampon'!$E92=0,"",IF(INDIRECT(NOM_FR&amp;ADDRESS('PR-tampon'!$E92,COLUMN(REFERENCEMENT_ISOLANT[[#Headers],[TYPE DE PROCEDE]])))=0,"",INDIRECT(NOM_FR&amp;ADDRESS('PR-tampon'!$E92,COLUMN(REFERENCEMENT_ISOLANT[[#Headers],[TYPE DE PROCEDE]]))))))</f>
        <v/>
      </c>
      <c r="D129" s="86" t="str">
        <f ca="1">IF('PR-tampon'!$E92="","",IF('PR-tampon'!$E92=0,"",IF(INDIRECT(NOM_FR&amp;ADDRESS('PR-tampon'!$E92,COLUMN(REFERENCEMENT_ISOLANT[[#Headers],[MATIERE]])))=0,"",INDIRECT(NOM_FR&amp;ADDRESS('PR-tampon'!$E92,COLUMN(REFERENCEMENT_ISOLANT[[#Headers],[MATIERE]]))))))</f>
        <v/>
      </c>
      <c r="E129" s="3" t="str">
        <f ca="1">IF('PR-tampon'!$E92="","",IF('PR-tampon'!$E92=0,"",IF(INDIRECT(NOM_FR&amp;ADDRESS('PR-tampon'!$E92,COLUMN(REFERENCEMENT_ISOLANT[[#Headers],[NOM COMMERCIAL DU PROCEDE]])))=0,"",INDIRECT(NOM_FR&amp;ADDRESS('PR-tampon'!$E92,COLUMN(REFERENCEMENT_ISOLANT[[#Headers],[NOM COMMERCIAL DU PROCEDE]]))))))</f>
        <v/>
      </c>
      <c r="F129" s="3" t="str">
        <f ca="1">IF('PR-tampon'!$E92="","",IF('PR-tampon'!$E92=0,"",IF(INDIRECT(NOM_FR&amp;ADDRESS('PR-tampon'!$E92,COLUMN(REFERENCEMENT_ISOLANT[[#Headers],[FABRICANT / TITULAIRE / DISTRIBUTEUR]])))=0,"",INDIRECT(NOM_FR&amp;ADDRESS('PR-tampon'!$E92,COLUMN(REFERENCEMENT_ISOLANT[[#Headers],[FABRICANT / TITULAIRE / DISTRIBUTEUR]]))))))</f>
        <v/>
      </c>
      <c r="G129" s="3" t="str">
        <f ca="1">IF('PR-tampon'!$E92="","",IF('PR-tampon'!$E92=0,"",IF(INDIRECT(NOM_FR&amp;ADDRESS('PR-tampon'!$E92,COLUMN(REFERENCEMENT_ISOLANT[[#Headers],[TYPE DE DOCUMENT DE REFERENCE]])))=0,"",INDIRECT(NOM_FR&amp;ADDRESS('PR-tampon'!$E92,COLUMN(REFERENCEMENT_ISOLANT[[#Headers],[TYPE DE DOCUMENT DE REFERENCE]]))))))</f>
        <v/>
      </c>
      <c r="H129" s="3" t="str">
        <f ca="1">IF('PR-tampon'!$E92="","",IF('PR-tampon'!$E92=0,"",IF(INDIRECT(NOM_FR&amp;ADDRESS('PR-tampon'!$E92,COLUMN(REFERENCEMENT_ISOLANT[[#Headers],[REF]])))=0,"",INDIRECT(NOM_FR&amp;ADDRESS('PR-tampon'!$E92,COLUMN(REFERENCEMENT_ISOLANT[[#Headers],[REF]]))))))</f>
        <v/>
      </c>
      <c r="I129" s="80" t="str">
        <f ca="1">IF('PR-tampon'!$E92="","",IF('PR-tampon'!$E92=0,"",IF(INDIRECT(NOM_FR&amp;ADDRESS('PR-tampon'!$E92,COLUMN(REFERENCEMENT_ISOLANT[[#Headers],[AVIS LIMITE AU / VALIDITE]])))=0,"",INDIRECT(NOM_FR&amp;ADDRESS('PR-tampon'!$E92,COLUMN(REFERENCEMENT_ISOLANT[[#Headers],[AVIS LIMITE AU / VALIDITE]]))))))</f>
        <v/>
      </c>
      <c r="J129" s="3" t="str">
        <f ca="1">IF('PR-tampon'!$E92="","",IF('PR-tampon'!$E92=0,"",IF(INDIRECT(NOM_FR&amp;ADDRESS('PR-tampon'!$E92,COLUMN(REFERENCEMENT_ISOLANT[[#Headers],[TC/TNC
dans le domaine d''emploi visé]])))=0,"",INDIRECT(NOM_FR&amp;ADDRESS('PR-tampon'!$E92,COLUMN(REFERENCEMENT_ISOLANT[[#Headers],[TC/TNC
dans le domaine d''emploi visé]]))))))</f>
        <v/>
      </c>
      <c r="K129" s="110" t="str">
        <f ca="1">IF('PR-tampon'!$E92="","",IF('PR-tampon'!$E92=0,"",IF(INDIRECT(NOM_FR&amp;ADDRESS('PR-tampon'!$E92,COLUMN(REFERENCEMENT_ISOLANT[[#Headers],[SYNTHESE DES APPLICATIONS VISEES]])))=0,"",INDIRECT(NOM_FR&amp;ADDRESS('PR-tampon'!$E92,COLUMN(REFERENCEMENT_ISOLANT[[#Headers],[SYNTHESE DES APPLICATIONS VISEES]]))))))</f>
        <v/>
      </c>
      <c r="L129" s="82" t="str">
        <f ca="1">IF('PR-tampon'!$E92="","",IF('PR-tampon'!$E92=0,"",IF(INDIRECT(NOM_FR&amp;ADDRESS('PR-tampon'!$E92,COLUMN(REFERENCEMENT_ISOLANT[[#Headers],[CONCATENATION DES OBSERVATIONS]])))=0,"",INDIRECT(NOM_FR&amp;ADDRESS('PR-tampon'!$E92,COLUMN(REFERENCEMENT_ISOLANT[[#Headers],[CONCATENATION DES OBSERVATIONS]]))))))</f>
        <v/>
      </c>
      <c r="M129" s="3" t="str">
        <f ca="1">IF('PR-tampon'!$E92="","",IF('PR-tampon'!$E92=0,"",IF(INDIRECT(NOM_FR&amp;ADDRESS('PR-tampon'!$E92,COLUMN(REFERENCEMENT_ISOLANT[[#Headers],[Hygrométrie des locaux]])))=0,"",INDIRECT(NOM_FR&amp;ADDRESS('PR-tampon'!$E92,COLUMN(REFERENCEMENT_ISOLANT[[#Headers],[Hygrométrie des locaux]]))))))</f>
        <v/>
      </c>
      <c r="N129" s="3" t="str">
        <f ca="1">IF('PR-tampon'!$E92="","",IF('PR-tampon'!$E92=0,"",IF(INDIRECT(NOM_FR&amp;ADDRESS('PR-tampon'!$E92,COLUMN(REFERENCEMENT_ISOLANT[[#Headers],[classement locaux au sens 20.1 P3]])))=0,"",INDIRECT(NOM_FR&amp;ADDRESS('PR-tampon'!$E92,COLUMN(REFERENCEMENT_ISOLANT[[#Headers],[classement locaux au sens 20.1 P3]]))))))</f>
        <v/>
      </c>
      <c r="O129" s="3" t="str">
        <f ca="1">IF('PR-tampon'!$E92="","",IF('PR-tampon'!$E92=0,"",IF(INDIRECT(NOM_FR&amp;ADDRESS('PR-tampon'!$E92,COLUMN(REFERENCEMENT_ISOLANT[[#Headers],[Climat max]])))=0,"",INDIRECT(NOM_FR&amp;ADDRESS('PR-tampon'!$E92,COLUMN(REFERENCEMENT_ISOLANT[[#Headers],[Climat max]]))))))</f>
        <v/>
      </c>
      <c r="P129" s="3" t="str">
        <f ca="1">IF('PR-tampon'!$E92="","",IF('PR-tampon'!$E92=0,"",IF(INDIRECT(NOM_FR&amp;ADDRESS('PR-tampon'!$E92,COLUMN(REFERENCEMENT_ISOLANT[[#Headers],[Locaux climatisés ou raffraichis]])))=0,"",INDIRECT(NOM_FR&amp;ADDRESS('PR-tampon'!$E92,COLUMN(REFERENCEMENT_ISOLANT[[#Headers],[Locaux climatisés ou raffraichis]]))))))</f>
        <v/>
      </c>
    </row>
    <row r="130" spans="1:16" ht="130.19999999999999" customHeight="1" x14ac:dyDescent="0.3">
      <c r="A130" s="3" t="s">
        <v>191</v>
      </c>
      <c r="B130" s="86" t="str">
        <f ca="1">IF('PR-tampon'!$E93="","",IF('PR-tampon'!$E93=0,"",IF(INDIRECT(NOM_FR&amp;ADDRESS('PR-tampon'!$E93,COLUMN(REFERENCEMENT_ISOLANT[[#Headers],[DATE REFERENCEMENT]])))=0,"",INDIRECT(NOM_FR&amp;ADDRESS('PR-tampon'!$E93,COLUMN(REFERENCEMENT_ISOLANT[[#Headers],[DATE REFERENCEMENT]]))))))</f>
        <v/>
      </c>
      <c r="C130" s="86" t="str">
        <f ca="1">IF('PR-tampon'!$E93="","",IF('PR-tampon'!$E93=0,"",IF(INDIRECT(NOM_FR&amp;ADDRESS('PR-tampon'!$E93,COLUMN(REFERENCEMENT_ISOLANT[[#Headers],[TYPE DE PROCEDE]])))=0,"",INDIRECT(NOM_FR&amp;ADDRESS('PR-tampon'!$E93,COLUMN(REFERENCEMENT_ISOLANT[[#Headers],[TYPE DE PROCEDE]]))))))</f>
        <v/>
      </c>
      <c r="D130" s="86" t="str">
        <f ca="1">IF('PR-tampon'!$E93="","",IF('PR-tampon'!$E93=0,"",IF(INDIRECT(NOM_FR&amp;ADDRESS('PR-tampon'!$E93,COLUMN(REFERENCEMENT_ISOLANT[[#Headers],[MATIERE]])))=0,"",INDIRECT(NOM_FR&amp;ADDRESS('PR-tampon'!$E93,COLUMN(REFERENCEMENT_ISOLANT[[#Headers],[MATIERE]]))))))</f>
        <v/>
      </c>
      <c r="E130" s="3" t="str">
        <f ca="1">IF('PR-tampon'!$E93="","",IF('PR-tampon'!$E93=0,"",IF(INDIRECT(NOM_FR&amp;ADDRESS('PR-tampon'!$E93,COLUMN(REFERENCEMENT_ISOLANT[[#Headers],[NOM COMMERCIAL DU PROCEDE]])))=0,"",INDIRECT(NOM_FR&amp;ADDRESS('PR-tampon'!$E93,COLUMN(REFERENCEMENT_ISOLANT[[#Headers],[NOM COMMERCIAL DU PROCEDE]]))))))</f>
        <v/>
      </c>
      <c r="F130" s="3" t="str">
        <f ca="1">IF('PR-tampon'!$E93="","",IF('PR-tampon'!$E93=0,"",IF(INDIRECT(NOM_FR&amp;ADDRESS('PR-tampon'!$E93,COLUMN(REFERENCEMENT_ISOLANT[[#Headers],[FABRICANT / TITULAIRE / DISTRIBUTEUR]])))=0,"",INDIRECT(NOM_FR&amp;ADDRESS('PR-tampon'!$E93,COLUMN(REFERENCEMENT_ISOLANT[[#Headers],[FABRICANT / TITULAIRE / DISTRIBUTEUR]]))))))</f>
        <v/>
      </c>
      <c r="G130" s="3" t="str">
        <f ca="1">IF('PR-tampon'!$E93="","",IF('PR-tampon'!$E93=0,"",IF(INDIRECT(NOM_FR&amp;ADDRESS('PR-tampon'!$E93,COLUMN(REFERENCEMENT_ISOLANT[[#Headers],[TYPE DE DOCUMENT DE REFERENCE]])))=0,"",INDIRECT(NOM_FR&amp;ADDRESS('PR-tampon'!$E93,COLUMN(REFERENCEMENT_ISOLANT[[#Headers],[TYPE DE DOCUMENT DE REFERENCE]]))))))</f>
        <v/>
      </c>
      <c r="H130" s="3" t="str">
        <f ca="1">IF('PR-tampon'!$E93="","",IF('PR-tampon'!$E93=0,"",IF(INDIRECT(NOM_FR&amp;ADDRESS('PR-tampon'!$E93,COLUMN(REFERENCEMENT_ISOLANT[[#Headers],[REF]])))=0,"",INDIRECT(NOM_FR&amp;ADDRESS('PR-tampon'!$E93,COLUMN(REFERENCEMENT_ISOLANT[[#Headers],[REF]]))))))</f>
        <v/>
      </c>
      <c r="I130" s="80" t="str">
        <f ca="1">IF('PR-tampon'!$E93="","",IF('PR-tampon'!$E93=0,"",IF(INDIRECT(NOM_FR&amp;ADDRESS('PR-tampon'!$E93,COLUMN(REFERENCEMENT_ISOLANT[[#Headers],[AVIS LIMITE AU / VALIDITE]])))=0,"",INDIRECT(NOM_FR&amp;ADDRESS('PR-tampon'!$E93,COLUMN(REFERENCEMENT_ISOLANT[[#Headers],[AVIS LIMITE AU / VALIDITE]]))))))</f>
        <v/>
      </c>
      <c r="J130" s="3" t="str">
        <f ca="1">IF('PR-tampon'!$E93="","",IF('PR-tampon'!$E93=0,"",IF(INDIRECT(NOM_FR&amp;ADDRESS('PR-tampon'!$E93,COLUMN(REFERENCEMENT_ISOLANT[[#Headers],[TC/TNC
dans le domaine d''emploi visé]])))=0,"",INDIRECT(NOM_FR&amp;ADDRESS('PR-tampon'!$E93,COLUMN(REFERENCEMENT_ISOLANT[[#Headers],[TC/TNC
dans le domaine d''emploi visé]]))))))</f>
        <v/>
      </c>
      <c r="K130" s="110" t="str">
        <f ca="1">IF('PR-tampon'!$E93="","",IF('PR-tampon'!$E93=0,"",IF(INDIRECT(NOM_FR&amp;ADDRESS('PR-tampon'!$E93,COLUMN(REFERENCEMENT_ISOLANT[[#Headers],[SYNTHESE DES APPLICATIONS VISEES]])))=0,"",INDIRECT(NOM_FR&amp;ADDRESS('PR-tampon'!$E93,COLUMN(REFERENCEMENT_ISOLANT[[#Headers],[SYNTHESE DES APPLICATIONS VISEES]]))))))</f>
        <v/>
      </c>
      <c r="L130" s="82" t="str">
        <f ca="1">IF('PR-tampon'!$E93="","",IF('PR-tampon'!$E93=0,"",IF(INDIRECT(NOM_FR&amp;ADDRESS('PR-tampon'!$E93,COLUMN(REFERENCEMENT_ISOLANT[[#Headers],[CONCATENATION DES OBSERVATIONS]])))=0,"",INDIRECT(NOM_FR&amp;ADDRESS('PR-tampon'!$E93,COLUMN(REFERENCEMENT_ISOLANT[[#Headers],[CONCATENATION DES OBSERVATIONS]]))))))</f>
        <v/>
      </c>
      <c r="M130" s="3" t="str">
        <f ca="1">IF('PR-tampon'!$E93="","",IF('PR-tampon'!$E93=0,"",IF(INDIRECT(NOM_FR&amp;ADDRESS('PR-tampon'!$E93,COLUMN(REFERENCEMENT_ISOLANT[[#Headers],[Hygrométrie des locaux]])))=0,"",INDIRECT(NOM_FR&amp;ADDRESS('PR-tampon'!$E93,COLUMN(REFERENCEMENT_ISOLANT[[#Headers],[Hygrométrie des locaux]]))))))</f>
        <v/>
      </c>
      <c r="N130" s="3" t="str">
        <f ca="1">IF('PR-tampon'!$E93="","",IF('PR-tampon'!$E93=0,"",IF(INDIRECT(NOM_FR&amp;ADDRESS('PR-tampon'!$E93,COLUMN(REFERENCEMENT_ISOLANT[[#Headers],[classement locaux au sens 20.1 P3]])))=0,"",INDIRECT(NOM_FR&amp;ADDRESS('PR-tampon'!$E93,COLUMN(REFERENCEMENT_ISOLANT[[#Headers],[classement locaux au sens 20.1 P3]]))))))</f>
        <v/>
      </c>
      <c r="O130" s="3" t="str">
        <f ca="1">IF('PR-tampon'!$E93="","",IF('PR-tampon'!$E93=0,"",IF(INDIRECT(NOM_FR&amp;ADDRESS('PR-tampon'!$E93,COLUMN(REFERENCEMENT_ISOLANT[[#Headers],[Climat max]])))=0,"",INDIRECT(NOM_FR&amp;ADDRESS('PR-tampon'!$E93,COLUMN(REFERENCEMENT_ISOLANT[[#Headers],[Climat max]]))))))</f>
        <v/>
      </c>
      <c r="P130" s="3" t="str">
        <f ca="1">IF('PR-tampon'!$E93="","",IF('PR-tampon'!$E93=0,"",IF(INDIRECT(NOM_FR&amp;ADDRESS('PR-tampon'!$E93,COLUMN(REFERENCEMENT_ISOLANT[[#Headers],[Locaux climatisés ou raffraichis]])))=0,"",INDIRECT(NOM_FR&amp;ADDRESS('PR-tampon'!$E93,COLUMN(REFERENCEMENT_ISOLANT[[#Headers],[Locaux climatisés ou raffraichis]]))))))</f>
        <v/>
      </c>
    </row>
    <row r="131" spans="1:16" ht="130.19999999999999" customHeight="1" x14ac:dyDescent="0.3">
      <c r="A131" s="3" t="s">
        <v>191</v>
      </c>
      <c r="B131" s="86" t="str">
        <f ca="1">IF('PR-tampon'!$E94="","",IF('PR-tampon'!$E94=0,"",IF(INDIRECT(NOM_FR&amp;ADDRESS('PR-tampon'!$E94,COLUMN(REFERENCEMENT_ISOLANT[[#Headers],[DATE REFERENCEMENT]])))=0,"",INDIRECT(NOM_FR&amp;ADDRESS('PR-tampon'!$E94,COLUMN(REFERENCEMENT_ISOLANT[[#Headers],[DATE REFERENCEMENT]]))))))</f>
        <v/>
      </c>
      <c r="C131" s="86" t="str">
        <f ca="1">IF('PR-tampon'!$E94="","",IF('PR-tampon'!$E94=0,"",IF(INDIRECT(NOM_FR&amp;ADDRESS('PR-tampon'!$E94,COLUMN(REFERENCEMENT_ISOLANT[[#Headers],[TYPE DE PROCEDE]])))=0,"",INDIRECT(NOM_FR&amp;ADDRESS('PR-tampon'!$E94,COLUMN(REFERENCEMENT_ISOLANT[[#Headers],[TYPE DE PROCEDE]]))))))</f>
        <v/>
      </c>
      <c r="D131" s="86" t="str">
        <f ca="1">IF('PR-tampon'!$E94="","",IF('PR-tampon'!$E94=0,"",IF(INDIRECT(NOM_FR&amp;ADDRESS('PR-tampon'!$E94,COLUMN(REFERENCEMENT_ISOLANT[[#Headers],[MATIERE]])))=0,"",INDIRECT(NOM_FR&amp;ADDRESS('PR-tampon'!$E94,COLUMN(REFERENCEMENT_ISOLANT[[#Headers],[MATIERE]]))))))</f>
        <v/>
      </c>
      <c r="E131" s="3" t="str">
        <f ca="1">IF('PR-tampon'!$E94="","",IF('PR-tampon'!$E94=0,"",IF(INDIRECT(NOM_FR&amp;ADDRESS('PR-tampon'!$E94,COLUMN(REFERENCEMENT_ISOLANT[[#Headers],[NOM COMMERCIAL DU PROCEDE]])))=0,"",INDIRECT(NOM_FR&amp;ADDRESS('PR-tampon'!$E94,COLUMN(REFERENCEMENT_ISOLANT[[#Headers],[NOM COMMERCIAL DU PROCEDE]]))))))</f>
        <v/>
      </c>
      <c r="F131" s="3" t="str">
        <f ca="1">IF('PR-tampon'!$E94="","",IF('PR-tampon'!$E94=0,"",IF(INDIRECT(NOM_FR&amp;ADDRESS('PR-tampon'!$E94,COLUMN(REFERENCEMENT_ISOLANT[[#Headers],[FABRICANT / TITULAIRE / DISTRIBUTEUR]])))=0,"",INDIRECT(NOM_FR&amp;ADDRESS('PR-tampon'!$E94,COLUMN(REFERENCEMENT_ISOLANT[[#Headers],[FABRICANT / TITULAIRE / DISTRIBUTEUR]]))))))</f>
        <v/>
      </c>
      <c r="G131" s="3" t="str">
        <f ca="1">IF('PR-tampon'!$E94="","",IF('PR-tampon'!$E94=0,"",IF(INDIRECT(NOM_FR&amp;ADDRESS('PR-tampon'!$E94,COLUMN(REFERENCEMENT_ISOLANT[[#Headers],[TYPE DE DOCUMENT DE REFERENCE]])))=0,"",INDIRECT(NOM_FR&amp;ADDRESS('PR-tampon'!$E94,COLUMN(REFERENCEMENT_ISOLANT[[#Headers],[TYPE DE DOCUMENT DE REFERENCE]]))))))</f>
        <v/>
      </c>
      <c r="H131" s="3" t="str">
        <f ca="1">IF('PR-tampon'!$E94="","",IF('PR-tampon'!$E94=0,"",IF(INDIRECT(NOM_FR&amp;ADDRESS('PR-tampon'!$E94,COLUMN(REFERENCEMENT_ISOLANT[[#Headers],[REF]])))=0,"",INDIRECT(NOM_FR&amp;ADDRESS('PR-tampon'!$E94,COLUMN(REFERENCEMENT_ISOLANT[[#Headers],[REF]]))))))</f>
        <v/>
      </c>
      <c r="I131" s="80" t="str">
        <f ca="1">IF('PR-tampon'!$E94="","",IF('PR-tampon'!$E94=0,"",IF(INDIRECT(NOM_FR&amp;ADDRESS('PR-tampon'!$E94,COLUMN(REFERENCEMENT_ISOLANT[[#Headers],[AVIS LIMITE AU / VALIDITE]])))=0,"",INDIRECT(NOM_FR&amp;ADDRESS('PR-tampon'!$E94,COLUMN(REFERENCEMENT_ISOLANT[[#Headers],[AVIS LIMITE AU / VALIDITE]]))))))</f>
        <v/>
      </c>
      <c r="J131" s="3" t="str">
        <f ca="1">IF('PR-tampon'!$E94="","",IF('PR-tampon'!$E94=0,"",IF(INDIRECT(NOM_FR&amp;ADDRESS('PR-tampon'!$E94,COLUMN(REFERENCEMENT_ISOLANT[[#Headers],[TC/TNC
dans le domaine d''emploi visé]])))=0,"",INDIRECT(NOM_FR&amp;ADDRESS('PR-tampon'!$E94,COLUMN(REFERENCEMENT_ISOLANT[[#Headers],[TC/TNC
dans le domaine d''emploi visé]]))))))</f>
        <v/>
      </c>
      <c r="K131" s="110" t="str">
        <f ca="1">IF('PR-tampon'!$E94="","",IF('PR-tampon'!$E94=0,"",IF(INDIRECT(NOM_FR&amp;ADDRESS('PR-tampon'!$E94,COLUMN(REFERENCEMENT_ISOLANT[[#Headers],[SYNTHESE DES APPLICATIONS VISEES]])))=0,"",INDIRECT(NOM_FR&amp;ADDRESS('PR-tampon'!$E94,COLUMN(REFERENCEMENT_ISOLANT[[#Headers],[SYNTHESE DES APPLICATIONS VISEES]]))))))</f>
        <v/>
      </c>
      <c r="L131" s="82" t="str">
        <f ca="1">IF('PR-tampon'!$E94="","",IF('PR-tampon'!$E94=0,"",IF(INDIRECT(NOM_FR&amp;ADDRESS('PR-tampon'!$E94,COLUMN(REFERENCEMENT_ISOLANT[[#Headers],[CONCATENATION DES OBSERVATIONS]])))=0,"",INDIRECT(NOM_FR&amp;ADDRESS('PR-tampon'!$E94,COLUMN(REFERENCEMENT_ISOLANT[[#Headers],[CONCATENATION DES OBSERVATIONS]]))))))</f>
        <v/>
      </c>
      <c r="M131" s="3" t="str">
        <f ca="1">IF('PR-tampon'!$E94="","",IF('PR-tampon'!$E94=0,"",IF(INDIRECT(NOM_FR&amp;ADDRESS('PR-tampon'!$E94,COLUMN(REFERENCEMENT_ISOLANT[[#Headers],[Hygrométrie des locaux]])))=0,"",INDIRECT(NOM_FR&amp;ADDRESS('PR-tampon'!$E94,COLUMN(REFERENCEMENT_ISOLANT[[#Headers],[Hygrométrie des locaux]]))))))</f>
        <v/>
      </c>
      <c r="N131" s="3" t="str">
        <f ca="1">IF('PR-tampon'!$E94="","",IF('PR-tampon'!$E94=0,"",IF(INDIRECT(NOM_FR&amp;ADDRESS('PR-tampon'!$E94,COLUMN(REFERENCEMENT_ISOLANT[[#Headers],[classement locaux au sens 20.1 P3]])))=0,"",INDIRECT(NOM_FR&amp;ADDRESS('PR-tampon'!$E94,COLUMN(REFERENCEMENT_ISOLANT[[#Headers],[classement locaux au sens 20.1 P3]]))))))</f>
        <v/>
      </c>
      <c r="O131" s="3" t="str">
        <f ca="1">IF('PR-tampon'!$E94="","",IF('PR-tampon'!$E94=0,"",IF(INDIRECT(NOM_FR&amp;ADDRESS('PR-tampon'!$E94,COLUMN(REFERENCEMENT_ISOLANT[[#Headers],[Climat max]])))=0,"",INDIRECT(NOM_FR&amp;ADDRESS('PR-tampon'!$E94,COLUMN(REFERENCEMENT_ISOLANT[[#Headers],[Climat max]]))))))</f>
        <v/>
      </c>
      <c r="P131" s="3" t="str">
        <f ca="1">IF('PR-tampon'!$E94="","",IF('PR-tampon'!$E94=0,"",IF(INDIRECT(NOM_FR&amp;ADDRESS('PR-tampon'!$E94,COLUMN(REFERENCEMENT_ISOLANT[[#Headers],[Locaux climatisés ou raffraichis]])))=0,"",INDIRECT(NOM_FR&amp;ADDRESS('PR-tampon'!$E94,COLUMN(REFERENCEMENT_ISOLANT[[#Headers],[Locaux climatisés ou raffraichis]]))))))</f>
        <v/>
      </c>
    </row>
    <row r="132" spans="1:16" ht="130.19999999999999" customHeight="1" x14ac:dyDescent="0.3">
      <c r="A132" s="3" t="s">
        <v>191</v>
      </c>
      <c r="B132" s="86" t="str">
        <f ca="1">IF('PR-tampon'!$E95="","",IF('PR-tampon'!$E95=0,"",IF(INDIRECT(NOM_FR&amp;ADDRESS('PR-tampon'!$E95,COLUMN(REFERENCEMENT_ISOLANT[[#Headers],[DATE REFERENCEMENT]])))=0,"",INDIRECT(NOM_FR&amp;ADDRESS('PR-tampon'!$E95,COLUMN(REFERENCEMENT_ISOLANT[[#Headers],[DATE REFERENCEMENT]]))))))</f>
        <v/>
      </c>
      <c r="C132" s="86" t="str">
        <f ca="1">IF('PR-tampon'!$E95="","",IF('PR-tampon'!$E95=0,"",IF(INDIRECT(NOM_FR&amp;ADDRESS('PR-tampon'!$E95,COLUMN(REFERENCEMENT_ISOLANT[[#Headers],[TYPE DE PROCEDE]])))=0,"",INDIRECT(NOM_FR&amp;ADDRESS('PR-tampon'!$E95,COLUMN(REFERENCEMENT_ISOLANT[[#Headers],[TYPE DE PROCEDE]]))))))</f>
        <v/>
      </c>
      <c r="D132" s="86" t="str">
        <f ca="1">IF('PR-tampon'!$E95="","",IF('PR-tampon'!$E95=0,"",IF(INDIRECT(NOM_FR&amp;ADDRESS('PR-tampon'!$E95,COLUMN(REFERENCEMENT_ISOLANT[[#Headers],[MATIERE]])))=0,"",INDIRECT(NOM_FR&amp;ADDRESS('PR-tampon'!$E95,COLUMN(REFERENCEMENT_ISOLANT[[#Headers],[MATIERE]]))))))</f>
        <v/>
      </c>
      <c r="E132" s="3" t="str">
        <f ca="1">IF('PR-tampon'!$E95="","",IF('PR-tampon'!$E95=0,"",IF(INDIRECT(NOM_FR&amp;ADDRESS('PR-tampon'!$E95,COLUMN(REFERENCEMENT_ISOLANT[[#Headers],[NOM COMMERCIAL DU PROCEDE]])))=0,"",INDIRECT(NOM_FR&amp;ADDRESS('PR-tampon'!$E95,COLUMN(REFERENCEMENT_ISOLANT[[#Headers],[NOM COMMERCIAL DU PROCEDE]]))))))</f>
        <v/>
      </c>
      <c r="F132" s="3" t="str">
        <f ca="1">IF('PR-tampon'!$E95="","",IF('PR-tampon'!$E95=0,"",IF(INDIRECT(NOM_FR&amp;ADDRESS('PR-tampon'!$E95,COLUMN(REFERENCEMENT_ISOLANT[[#Headers],[FABRICANT / TITULAIRE / DISTRIBUTEUR]])))=0,"",INDIRECT(NOM_FR&amp;ADDRESS('PR-tampon'!$E95,COLUMN(REFERENCEMENT_ISOLANT[[#Headers],[FABRICANT / TITULAIRE / DISTRIBUTEUR]]))))))</f>
        <v/>
      </c>
      <c r="G132" s="3" t="str">
        <f ca="1">IF('PR-tampon'!$E95="","",IF('PR-tampon'!$E95=0,"",IF(INDIRECT(NOM_FR&amp;ADDRESS('PR-tampon'!$E95,COLUMN(REFERENCEMENT_ISOLANT[[#Headers],[TYPE DE DOCUMENT DE REFERENCE]])))=0,"",INDIRECT(NOM_FR&amp;ADDRESS('PR-tampon'!$E95,COLUMN(REFERENCEMENT_ISOLANT[[#Headers],[TYPE DE DOCUMENT DE REFERENCE]]))))))</f>
        <v/>
      </c>
      <c r="H132" s="3" t="str">
        <f ca="1">IF('PR-tampon'!$E95="","",IF('PR-tampon'!$E95=0,"",IF(INDIRECT(NOM_FR&amp;ADDRESS('PR-tampon'!$E95,COLUMN(REFERENCEMENT_ISOLANT[[#Headers],[REF]])))=0,"",INDIRECT(NOM_FR&amp;ADDRESS('PR-tampon'!$E95,COLUMN(REFERENCEMENT_ISOLANT[[#Headers],[REF]]))))))</f>
        <v/>
      </c>
      <c r="I132" s="80" t="str">
        <f ca="1">IF('PR-tampon'!$E95="","",IF('PR-tampon'!$E95=0,"",IF(INDIRECT(NOM_FR&amp;ADDRESS('PR-tampon'!$E95,COLUMN(REFERENCEMENT_ISOLANT[[#Headers],[AVIS LIMITE AU / VALIDITE]])))=0,"",INDIRECT(NOM_FR&amp;ADDRESS('PR-tampon'!$E95,COLUMN(REFERENCEMENT_ISOLANT[[#Headers],[AVIS LIMITE AU / VALIDITE]]))))))</f>
        <v/>
      </c>
      <c r="J132" s="3" t="str">
        <f ca="1">IF('PR-tampon'!$E95="","",IF('PR-tampon'!$E95=0,"",IF(INDIRECT(NOM_FR&amp;ADDRESS('PR-tampon'!$E95,COLUMN(REFERENCEMENT_ISOLANT[[#Headers],[TC/TNC
dans le domaine d''emploi visé]])))=0,"",INDIRECT(NOM_FR&amp;ADDRESS('PR-tampon'!$E95,COLUMN(REFERENCEMENT_ISOLANT[[#Headers],[TC/TNC
dans le domaine d''emploi visé]]))))))</f>
        <v/>
      </c>
      <c r="K132" s="110" t="str">
        <f ca="1">IF('PR-tampon'!$E95="","",IF('PR-tampon'!$E95=0,"",IF(INDIRECT(NOM_FR&amp;ADDRESS('PR-tampon'!$E95,COLUMN(REFERENCEMENT_ISOLANT[[#Headers],[SYNTHESE DES APPLICATIONS VISEES]])))=0,"",INDIRECT(NOM_FR&amp;ADDRESS('PR-tampon'!$E95,COLUMN(REFERENCEMENT_ISOLANT[[#Headers],[SYNTHESE DES APPLICATIONS VISEES]]))))))</f>
        <v/>
      </c>
      <c r="L132" s="82" t="str">
        <f ca="1">IF('PR-tampon'!$E95="","",IF('PR-tampon'!$E95=0,"",IF(INDIRECT(NOM_FR&amp;ADDRESS('PR-tampon'!$E95,COLUMN(REFERENCEMENT_ISOLANT[[#Headers],[CONCATENATION DES OBSERVATIONS]])))=0,"",INDIRECT(NOM_FR&amp;ADDRESS('PR-tampon'!$E95,COLUMN(REFERENCEMENT_ISOLANT[[#Headers],[CONCATENATION DES OBSERVATIONS]]))))))</f>
        <v/>
      </c>
      <c r="M132" s="3" t="str">
        <f ca="1">IF('PR-tampon'!$E95="","",IF('PR-tampon'!$E95=0,"",IF(INDIRECT(NOM_FR&amp;ADDRESS('PR-tampon'!$E95,COLUMN(REFERENCEMENT_ISOLANT[[#Headers],[Hygrométrie des locaux]])))=0,"",INDIRECT(NOM_FR&amp;ADDRESS('PR-tampon'!$E95,COLUMN(REFERENCEMENT_ISOLANT[[#Headers],[Hygrométrie des locaux]]))))))</f>
        <v/>
      </c>
      <c r="N132" s="3" t="str">
        <f ca="1">IF('PR-tampon'!$E95="","",IF('PR-tampon'!$E95=0,"",IF(INDIRECT(NOM_FR&amp;ADDRESS('PR-tampon'!$E95,COLUMN(REFERENCEMENT_ISOLANT[[#Headers],[classement locaux au sens 20.1 P3]])))=0,"",INDIRECT(NOM_FR&amp;ADDRESS('PR-tampon'!$E95,COLUMN(REFERENCEMENT_ISOLANT[[#Headers],[classement locaux au sens 20.1 P3]]))))))</f>
        <v/>
      </c>
      <c r="O132" s="3" t="str">
        <f ca="1">IF('PR-tampon'!$E95="","",IF('PR-tampon'!$E95=0,"",IF(INDIRECT(NOM_FR&amp;ADDRESS('PR-tampon'!$E95,COLUMN(REFERENCEMENT_ISOLANT[[#Headers],[Climat max]])))=0,"",INDIRECT(NOM_FR&amp;ADDRESS('PR-tampon'!$E95,COLUMN(REFERENCEMENT_ISOLANT[[#Headers],[Climat max]]))))))</f>
        <v/>
      </c>
      <c r="P132" s="3" t="str">
        <f ca="1">IF('PR-tampon'!$E95="","",IF('PR-tampon'!$E95=0,"",IF(INDIRECT(NOM_FR&amp;ADDRESS('PR-tampon'!$E95,COLUMN(REFERENCEMENT_ISOLANT[[#Headers],[Locaux climatisés ou raffraichis]])))=0,"",INDIRECT(NOM_FR&amp;ADDRESS('PR-tampon'!$E95,COLUMN(REFERENCEMENT_ISOLANT[[#Headers],[Locaux climatisés ou raffraichis]]))))))</f>
        <v/>
      </c>
    </row>
    <row r="133" spans="1:16" ht="130.19999999999999" customHeight="1" x14ac:dyDescent="0.3">
      <c r="A133" s="3" t="s">
        <v>191</v>
      </c>
      <c r="B133" s="86" t="str">
        <f ca="1">IF('PR-tampon'!$E96="","",IF('PR-tampon'!$E96=0,"",IF(INDIRECT(NOM_FR&amp;ADDRESS('PR-tampon'!$E96,COLUMN(REFERENCEMENT_ISOLANT[[#Headers],[DATE REFERENCEMENT]])))=0,"",INDIRECT(NOM_FR&amp;ADDRESS('PR-tampon'!$E96,COLUMN(REFERENCEMENT_ISOLANT[[#Headers],[DATE REFERENCEMENT]]))))))</f>
        <v/>
      </c>
      <c r="C133" s="86" t="str">
        <f ca="1">IF('PR-tampon'!$E96="","",IF('PR-tampon'!$E96=0,"",IF(INDIRECT(NOM_FR&amp;ADDRESS('PR-tampon'!$E96,COLUMN(REFERENCEMENT_ISOLANT[[#Headers],[TYPE DE PROCEDE]])))=0,"",INDIRECT(NOM_FR&amp;ADDRESS('PR-tampon'!$E96,COLUMN(REFERENCEMENT_ISOLANT[[#Headers],[TYPE DE PROCEDE]]))))))</f>
        <v/>
      </c>
      <c r="D133" s="86" t="str">
        <f ca="1">IF('PR-tampon'!$E96="","",IF('PR-tampon'!$E96=0,"",IF(INDIRECT(NOM_FR&amp;ADDRESS('PR-tampon'!$E96,COLUMN(REFERENCEMENT_ISOLANT[[#Headers],[MATIERE]])))=0,"",INDIRECT(NOM_FR&amp;ADDRESS('PR-tampon'!$E96,COLUMN(REFERENCEMENT_ISOLANT[[#Headers],[MATIERE]]))))))</f>
        <v/>
      </c>
      <c r="E133" s="3" t="str">
        <f ca="1">IF('PR-tampon'!$E96="","",IF('PR-tampon'!$E96=0,"",IF(INDIRECT(NOM_FR&amp;ADDRESS('PR-tampon'!$E96,COLUMN(REFERENCEMENT_ISOLANT[[#Headers],[NOM COMMERCIAL DU PROCEDE]])))=0,"",INDIRECT(NOM_FR&amp;ADDRESS('PR-tampon'!$E96,COLUMN(REFERENCEMENT_ISOLANT[[#Headers],[NOM COMMERCIAL DU PROCEDE]]))))))</f>
        <v/>
      </c>
      <c r="F133" s="3" t="str">
        <f ca="1">IF('PR-tampon'!$E96="","",IF('PR-tampon'!$E96=0,"",IF(INDIRECT(NOM_FR&amp;ADDRESS('PR-tampon'!$E96,COLUMN(REFERENCEMENT_ISOLANT[[#Headers],[FABRICANT / TITULAIRE / DISTRIBUTEUR]])))=0,"",INDIRECT(NOM_FR&amp;ADDRESS('PR-tampon'!$E96,COLUMN(REFERENCEMENT_ISOLANT[[#Headers],[FABRICANT / TITULAIRE / DISTRIBUTEUR]]))))))</f>
        <v/>
      </c>
      <c r="G133" s="3" t="str">
        <f ca="1">IF('PR-tampon'!$E96="","",IF('PR-tampon'!$E96=0,"",IF(INDIRECT(NOM_FR&amp;ADDRESS('PR-tampon'!$E96,COLUMN(REFERENCEMENT_ISOLANT[[#Headers],[TYPE DE DOCUMENT DE REFERENCE]])))=0,"",INDIRECT(NOM_FR&amp;ADDRESS('PR-tampon'!$E96,COLUMN(REFERENCEMENT_ISOLANT[[#Headers],[TYPE DE DOCUMENT DE REFERENCE]]))))))</f>
        <v/>
      </c>
      <c r="H133" s="3" t="str">
        <f ca="1">IF('PR-tampon'!$E96="","",IF('PR-tampon'!$E96=0,"",IF(INDIRECT(NOM_FR&amp;ADDRESS('PR-tampon'!$E96,COLUMN(REFERENCEMENT_ISOLANT[[#Headers],[REF]])))=0,"",INDIRECT(NOM_FR&amp;ADDRESS('PR-tampon'!$E96,COLUMN(REFERENCEMENT_ISOLANT[[#Headers],[REF]]))))))</f>
        <v/>
      </c>
      <c r="I133" s="80" t="str">
        <f ca="1">IF('PR-tampon'!$E96="","",IF('PR-tampon'!$E96=0,"",IF(INDIRECT(NOM_FR&amp;ADDRESS('PR-tampon'!$E96,COLUMN(REFERENCEMENT_ISOLANT[[#Headers],[AVIS LIMITE AU / VALIDITE]])))=0,"",INDIRECT(NOM_FR&amp;ADDRESS('PR-tampon'!$E96,COLUMN(REFERENCEMENT_ISOLANT[[#Headers],[AVIS LIMITE AU / VALIDITE]]))))))</f>
        <v/>
      </c>
      <c r="J133" s="3" t="str">
        <f ca="1">IF('PR-tampon'!$E96="","",IF('PR-tampon'!$E96=0,"",IF(INDIRECT(NOM_FR&amp;ADDRESS('PR-tampon'!$E96,COLUMN(REFERENCEMENT_ISOLANT[[#Headers],[TC/TNC
dans le domaine d''emploi visé]])))=0,"",INDIRECT(NOM_FR&amp;ADDRESS('PR-tampon'!$E96,COLUMN(REFERENCEMENT_ISOLANT[[#Headers],[TC/TNC
dans le domaine d''emploi visé]]))))))</f>
        <v/>
      </c>
      <c r="K133" s="110" t="str">
        <f ca="1">IF('PR-tampon'!$E96="","",IF('PR-tampon'!$E96=0,"",IF(INDIRECT(NOM_FR&amp;ADDRESS('PR-tampon'!$E96,COLUMN(REFERENCEMENT_ISOLANT[[#Headers],[SYNTHESE DES APPLICATIONS VISEES]])))=0,"",INDIRECT(NOM_FR&amp;ADDRESS('PR-tampon'!$E96,COLUMN(REFERENCEMENT_ISOLANT[[#Headers],[SYNTHESE DES APPLICATIONS VISEES]]))))))</f>
        <v/>
      </c>
      <c r="L133" s="82" t="str">
        <f ca="1">IF('PR-tampon'!$E96="","",IF('PR-tampon'!$E96=0,"",IF(INDIRECT(NOM_FR&amp;ADDRESS('PR-tampon'!$E96,COLUMN(REFERENCEMENT_ISOLANT[[#Headers],[CONCATENATION DES OBSERVATIONS]])))=0,"",INDIRECT(NOM_FR&amp;ADDRESS('PR-tampon'!$E96,COLUMN(REFERENCEMENT_ISOLANT[[#Headers],[CONCATENATION DES OBSERVATIONS]]))))))</f>
        <v/>
      </c>
      <c r="M133" s="3" t="str">
        <f ca="1">IF('PR-tampon'!$E96="","",IF('PR-tampon'!$E96=0,"",IF(INDIRECT(NOM_FR&amp;ADDRESS('PR-tampon'!$E96,COLUMN(REFERENCEMENT_ISOLANT[[#Headers],[Hygrométrie des locaux]])))=0,"",INDIRECT(NOM_FR&amp;ADDRESS('PR-tampon'!$E96,COLUMN(REFERENCEMENT_ISOLANT[[#Headers],[Hygrométrie des locaux]]))))))</f>
        <v/>
      </c>
      <c r="N133" s="3" t="str">
        <f ca="1">IF('PR-tampon'!$E96="","",IF('PR-tampon'!$E96=0,"",IF(INDIRECT(NOM_FR&amp;ADDRESS('PR-tampon'!$E96,COLUMN(REFERENCEMENT_ISOLANT[[#Headers],[classement locaux au sens 20.1 P3]])))=0,"",INDIRECT(NOM_FR&amp;ADDRESS('PR-tampon'!$E96,COLUMN(REFERENCEMENT_ISOLANT[[#Headers],[classement locaux au sens 20.1 P3]]))))))</f>
        <v/>
      </c>
      <c r="O133" s="3" t="str">
        <f ca="1">IF('PR-tampon'!$E96="","",IF('PR-tampon'!$E96=0,"",IF(INDIRECT(NOM_FR&amp;ADDRESS('PR-tampon'!$E96,COLUMN(REFERENCEMENT_ISOLANT[[#Headers],[Climat max]])))=0,"",INDIRECT(NOM_FR&amp;ADDRESS('PR-tampon'!$E96,COLUMN(REFERENCEMENT_ISOLANT[[#Headers],[Climat max]]))))))</f>
        <v/>
      </c>
      <c r="P133" s="3" t="str">
        <f ca="1">IF('PR-tampon'!$E96="","",IF('PR-tampon'!$E96=0,"",IF(INDIRECT(NOM_FR&amp;ADDRESS('PR-tampon'!$E96,COLUMN(REFERENCEMENT_ISOLANT[[#Headers],[Locaux climatisés ou raffraichis]])))=0,"",INDIRECT(NOM_FR&amp;ADDRESS('PR-tampon'!$E96,COLUMN(REFERENCEMENT_ISOLANT[[#Headers],[Locaux climatisés ou raffraichis]]))))))</f>
        <v/>
      </c>
    </row>
    <row r="134" spans="1:16" ht="130.19999999999999" customHeight="1" x14ac:dyDescent="0.3">
      <c r="A134" s="3" t="s">
        <v>191</v>
      </c>
      <c r="B134" s="86" t="str">
        <f ca="1">IF('PR-tampon'!$E97="","",IF('PR-tampon'!$E97=0,"",IF(INDIRECT(NOM_FR&amp;ADDRESS('PR-tampon'!$E97,COLUMN(REFERENCEMENT_ISOLANT[[#Headers],[DATE REFERENCEMENT]])))=0,"",INDIRECT(NOM_FR&amp;ADDRESS('PR-tampon'!$E97,COLUMN(REFERENCEMENT_ISOLANT[[#Headers],[DATE REFERENCEMENT]]))))))</f>
        <v/>
      </c>
      <c r="C134" s="86" t="str">
        <f ca="1">IF('PR-tampon'!$E97="","",IF('PR-tampon'!$E97=0,"",IF(INDIRECT(NOM_FR&amp;ADDRESS('PR-tampon'!$E97,COLUMN(REFERENCEMENT_ISOLANT[[#Headers],[TYPE DE PROCEDE]])))=0,"",INDIRECT(NOM_FR&amp;ADDRESS('PR-tampon'!$E97,COLUMN(REFERENCEMENT_ISOLANT[[#Headers],[TYPE DE PROCEDE]]))))))</f>
        <v/>
      </c>
      <c r="D134" s="86" t="str">
        <f ca="1">IF('PR-tampon'!$E97="","",IF('PR-tampon'!$E97=0,"",IF(INDIRECT(NOM_FR&amp;ADDRESS('PR-tampon'!$E97,COLUMN(REFERENCEMENT_ISOLANT[[#Headers],[MATIERE]])))=0,"",INDIRECT(NOM_FR&amp;ADDRESS('PR-tampon'!$E97,COLUMN(REFERENCEMENT_ISOLANT[[#Headers],[MATIERE]]))))))</f>
        <v/>
      </c>
      <c r="E134" s="3" t="str">
        <f ca="1">IF('PR-tampon'!$E97="","",IF('PR-tampon'!$E97=0,"",IF(INDIRECT(NOM_FR&amp;ADDRESS('PR-tampon'!$E97,COLUMN(REFERENCEMENT_ISOLANT[[#Headers],[NOM COMMERCIAL DU PROCEDE]])))=0,"",INDIRECT(NOM_FR&amp;ADDRESS('PR-tampon'!$E97,COLUMN(REFERENCEMENT_ISOLANT[[#Headers],[NOM COMMERCIAL DU PROCEDE]]))))))</f>
        <v/>
      </c>
      <c r="F134" s="3" t="str">
        <f ca="1">IF('PR-tampon'!$E97="","",IF('PR-tampon'!$E97=0,"",IF(INDIRECT(NOM_FR&amp;ADDRESS('PR-tampon'!$E97,COLUMN(REFERENCEMENT_ISOLANT[[#Headers],[FABRICANT / TITULAIRE / DISTRIBUTEUR]])))=0,"",INDIRECT(NOM_FR&amp;ADDRESS('PR-tampon'!$E97,COLUMN(REFERENCEMENT_ISOLANT[[#Headers],[FABRICANT / TITULAIRE / DISTRIBUTEUR]]))))))</f>
        <v/>
      </c>
      <c r="G134" s="3" t="str">
        <f ca="1">IF('PR-tampon'!$E97="","",IF('PR-tampon'!$E97=0,"",IF(INDIRECT(NOM_FR&amp;ADDRESS('PR-tampon'!$E97,COLUMN(REFERENCEMENT_ISOLANT[[#Headers],[TYPE DE DOCUMENT DE REFERENCE]])))=0,"",INDIRECT(NOM_FR&amp;ADDRESS('PR-tampon'!$E97,COLUMN(REFERENCEMENT_ISOLANT[[#Headers],[TYPE DE DOCUMENT DE REFERENCE]]))))))</f>
        <v/>
      </c>
      <c r="H134" s="3" t="str">
        <f ca="1">IF('PR-tampon'!$E97="","",IF('PR-tampon'!$E97=0,"",IF(INDIRECT(NOM_FR&amp;ADDRESS('PR-tampon'!$E97,COLUMN(REFERENCEMENT_ISOLANT[[#Headers],[REF]])))=0,"",INDIRECT(NOM_FR&amp;ADDRESS('PR-tampon'!$E97,COLUMN(REFERENCEMENT_ISOLANT[[#Headers],[REF]]))))))</f>
        <v/>
      </c>
      <c r="I134" s="80" t="str">
        <f ca="1">IF('PR-tampon'!$E97="","",IF('PR-tampon'!$E97=0,"",IF(INDIRECT(NOM_FR&amp;ADDRESS('PR-tampon'!$E97,COLUMN(REFERENCEMENT_ISOLANT[[#Headers],[AVIS LIMITE AU / VALIDITE]])))=0,"",INDIRECT(NOM_FR&amp;ADDRESS('PR-tampon'!$E97,COLUMN(REFERENCEMENT_ISOLANT[[#Headers],[AVIS LIMITE AU / VALIDITE]]))))))</f>
        <v/>
      </c>
      <c r="J134" s="3" t="str">
        <f ca="1">IF('PR-tampon'!$E97="","",IF('PR-tampon'!$E97=0,"",IF(INDIRECT(NOM_FR&amp;ADDRESS('PR-tampon'!$E97,COLUMN(REFERENCEMENT_ISOLANT[[#Headers],[TC/TNC
dans le domaine d''emploi visé]])))=0,"",INDIRECT(NOM_FR&amp;ADDRESS('PR-tampon'!$E97,COLUMN(REFERENCEMENT_ISOLANT[[#Headers],[TC/TNC
dans le domaine d''emploi visé]]))))))</f>
        <v/>
      </c>
      <c r="K134" s="110" t="str">
        <f ca="1">IF('PR-tampon'!$E97="","",IF('PR-tampon'!$E97=0,"",IF(INDIRECT(NOM_FR&amp;ADDRESS('PR-tampon'!$E97,COLUMN(REFERENCEMENT_ISOLANT[[#Headers],[SYNTHESE DES APPLICATIONS VISEES]])))=0,"",INDIRECT(NOM_FR&amp;ADDRESS('PR-tampon'!$E97,COLUMN(REFERENCEMENT_ISOLANT[[#Headers],[SYNTHESE DES APPLICATIONS VISEES]]))))))</f>
        <v/>
      </c>
      <c r="L134" s="82" t="str">
        <f ca="1">IF('PR-tampon'!$E97="","",IF('PR-tampon'!$E97=0,"",IF(INDIRECT(NOM_FR&amp;ADDRESS('PR-tampon'!$E97,COLUMN(REFERENCEMENT_ISOLANT[[#Headers],[CONCATENATION DES OBSERVATIONS]])))=0,"",INDIRECT(NOM_FR&amp;ADDRESS('PR-tampon'!$E97,COLUMN(REFERENCEMENT_ISOLANT[[#Headers],[CONCATENATION DES OBSERVATIONS]]))))))</f>
        <v/>
      </c>
      <c r="M134" s="3" t="str">
        <f ca="1">IF('PR-tampon'!$E97="","",IF('PR-tampon'!$E97=0,"",IF(INDIRECT(NOM_FR&amp;ADDRESS('PR-tampon'!$E97,COLUMN(REFERENCEMENT_ISOLANT[[#Headers],[Hygrométrie des locaux]])))=0,"",INDIRECT(NOM_FR&amp;ADDRESS('PR-tampon'!$E97,COLUMN(REFERENCEMENT_ISOLANT[[#Headers],[Hygrométrie des locaux]]))))))</f>
        <v/>
      </c>
      <c r="N134" s="3" t="str">
        <f ca="1">IF('PR-tampon'!$E97="","",IF('PR-tampon'!$E97=0,"",IF(INDIRECT(NOM_FR&amp;ADDRESS('PR-tampon'!$E97,COLUMN(REFERENCEMENT_ISOLANT[[#Headers],[classement locaux au sens 20.1 P3]])))=0,"",INDIRECT(NOM_FR&amp;ADDRESS('PR-tampon'!$E97,COLUMN(REFERENCEMENT_ISOLANT[[#Headers],[classement locaux au sens 20.1 P3]]))))))</f>
        <v/>
      </c>
      <c r="O134" s="3" t="str">
        <f ca="1">IF('PR-tampon'!$E97="","",IF('PR-tampon'!$E97=0,"",IF(INDIRECT(NOM_FR&amp;ADDRESS('PR-tampon'!$E97,COLUMN(REFERENCEMENT_ISOLANT[[#Headers],[Climat max]])))=0,"",INDIRECT(NOM_FR&amp;ADDRESS('PR-tampon'!$E97,COLUMN(REFERENCEMENT_ISOLANT[[#Headers],[Climat max]]))))))</f>
        <v/>
      </c>
      <c r="P134" s="3" t="str">
        <f ca="1">IF('PR-tampon'!$E97="","",IF('PR-tampon'!$E97=0,"",IF(INDIRECT(NOM_FR&amp;ADDRESS('PR-tampon'!$E97,COLUMN(REFERENCEMENT_ISOLANT[[#Headers],[Locaux climatisés ou raffraichis]])))=0,"",INDIRECT(NOM_FR&amp;ADDRESS('PR-tampon'!$E97,COLUMN(REFERENCEMENT_ISOLANT[[#Headers],[Locaux climatisés ou raffraichis]]))))))</f>
        <v/>
      </c>
    </row>
    <row r="135" spans="1:16" ht="130.19999999999999" customHeight="1" x14ac:dyDescent="0.3">
      <c r="A135" s="3" t="s">
        <v>191</v>
      </c>
      <c r="B135" s="86" t="str">
        <f ca="1">IF('PR-tampon'!$E98="","",IF('PR-tampon'!$E98=0,"",IF(INDIRECT(NOM_FR&amp;ADDRESS('PR-tampon'!$E98,COLUMN(REFERENCEMENT_ISOLANT[[#Headers],[DATE REFERENCEMENT]])))=0,"",INDIRECT(NOM_FR&amp;ADDRESS('PR-tampon'!$E98,COLUMN(REFERENCEMENT_ISOLANT[[#Headers],[DATE REFERENCEMENT]]))))))</f>
        <v/>
      </c>
      <c r="C135" s="86" t="str">
        <f ca="1">IF('PR-tampon'!$E98="","",IF('PR-tampon'!$E98=0,"",IF(INDIRECT(NOM_FR&amp;ADDRESS('PR-tampon'!$E98,COLUMN(REFERENCEMENT_ISOLANT[[#Headers],[TYPE DE PROCEDE]])))=0,"",INDIRECT(NOM_FR&amp;ADDRESS('PR-tampon'!$E98,COLUMN(REFERENCEMENT_ISOLANT[[#Headers],[TYPE DE PROCEDE]]))))))</f>
        <v/>
      </c>
      <c r="D135" s="86" t="str">
        <f ca="1">IF('PR-tampon'!$E98="","",IF('PR-tampon'!$E98=0,"",IF(INDIRECT(NOM_FR&amp;ADDRESS('PR-tampon'!$E98,COLUMN(REFERENCEMENT_ISOLANT[[#Headers],[MATIERE]])))=0,"",INDIRECT(NOM_FR&amp;ADDRESS('PR-tampon'!$E98,COLUMN(REFERENCEMENT_ISOLANT[[#Headers],[MATIERE]]))))))</f>
        <v/>
      </c>
      <c r="E135" s="3" t="str">
        <f ca="1">IF('PR-tampon'!$E98="","",IF('PR-tampon'!$E98=0,"",IF(INDIRECT(NOM_FR&amp;ADDRESS('PR-tampon'!$E98,COLUMN(REFERENCEMENT_ISOLANT[[#Headers],[NOM COMMERCIAL DU PROCEDE]])))=0,"",INDIRECT(NOM_FR&amp;ADDRESS('PR-tampon'!$E98,COLUMN(REFERENCEMENT_ISOLANT[[#Headers],[NOM COMMERCIAL DU PROCEDE]]))))))</f>
        <v/>
      </c>
      <c r="F135" s="3" t="str">
        <f ca="1">IF('PR-tampon'!$E98="","",IF('PR-tampon'!$E98=0,"",IF(INDIRECT(NOM_FR&amp;ADDRESS('PR-tampon'!$E98,COLUMN(REFERENCEMENT_ISOLANT[[#Headers],[FABRICANT / TITULAIRE / DISTRIBUTEUR]])))=0,"",INDIRECT(NOM_FR&amp;ADDRESS('PR-tampon'!$E98,COLUMN(REFERENCEMENT_ISOLANT[[#Headers],[FABRICANT / TITULAIRE / DISTRIBUTEUR]]))))))</f>
        <v/>
      </c>
      <c r="G135" s="3" t="str">
        <f ca="1">IF('PR-tampon'!$E98="","",IF('PR-tampon'!$E98=0,"",IF(INDIRECT(NOM_FR&amp;ADDRESS('PR-tampon'!$E98,COLUMN(REFERENCEMENT_ISOLANT[[#Headers],[TYPE DE DOCUMENT DE REFERENCE]])))=0,"",INDIRECT(NOM_FR&amp;ADDRESS('PR-tampon'!$E98,COLUMN(REFERENCEMENT_ISOLANT[[#Headers],[TYPE DE DOCUMENT DE REFERENCE]]))))))</f>
        <v/>
      </c>
      <c r="H135" s="3" t="str">
        <f ca="1">IF('PR-tampon'!$E98="","",IF('PR-tampon'!$E98=0,"",IF(INDIRECT(NOM_FR&amp;ADDRESS('PR-tampon'!$E98,COLUMN(REFERENCEMENT_ISOLANT[[#Headers],[REF]])))=0,"",INDIRECT(NOM_FR&amp;ADDRESS('PR-tampon'!$E98,COLUMN(REFERENCEMENT_ISOLANT[[#Headers],[REF]]))))))</f>
        <v/>
      </c>
      <c r="I135" s="80" t="str">
        <f ca="1">IF('PR-tampon'!$E98="","",IF('PR-tampon'!$E98=0,"",IF(INDIRECT(NOM_FR&amp;ADDRESS('PR-tampon'!$E98,COLUMN(REFERENCEMENT_ISOLANT[[#Headers],[AVIS LIMITE AU / VALIDITE]])))=0,"",INDIRECT(NOM_FR&amp;ADDRESS('PR-tampon'!$E98,COLUMN(REFERENCEMENT_ISOLANT[[#Headers],[AVIS LIMITE AU / VALIDITE]]))))))</f>
        <v/>
      </c>
      <c r="J135" s="3" t="str">
        <f ca="1">IF('PR-tampon'!$E98="","",IF('PR-tampon'!$E98=0,"",IF(INDIRECT(NOM_FR&amp;ADDRESS('PR-tampon'!$E98,COLUMN(REFERENCEMENT_ISOLANT[[#Headers],[TC/TNC
dans le domaine d''emploi visé]])))=0,"",INDIRECT(NOM_FR&amp;ADDRESS('PR-tampon'!$E98,COLUMN(REFERENCEMENT_ISOLANT[[#Headers],[TC/TNC
dans le domaine d''emploi visé]]))))))</f>
        <v/>
      </c>
      <c r="K135" s="110" t="str">
        <f ca="1">IF('PR-tampon'!$E98="","",IF('PR-tampon'!$E98=0,"",IF(INDIRECT(NOM_FR&amp;ADDRESS('PR-tampon'!$E98,COLUMN(REFERENCEMENT_ISOLANT[[#Headers],[SYNTHESE DES APPLICATIONS VISEES]])))=0,"",INDIRECT(NOM_FR&amp;ADDRESS('PR-tampon'!$E98,COLUMN(REFERENCEMENT_ISOLANT[[#Headers],[SYNTHESE DES APPLICATIONS VISEES]]))))))</f>
        <v/>
      </c>
      <c r="L135" s="82" t="str">
        <f ca="1">IF('PR-tampon'!$E98="","",IF('PR-tampon'!$E98=0,"",IF(INDIRECT(NOM_FR&amp;ADDRESS('PR-tampon'!$E98,COLUMN(REFERENCEMENT_ISOLANT[[#Headers],[CONCATENATION DES OBSERVATIONS]])))=0,"",INDIRECT(NOM_FR&amp;ADDRESS('PR-tampon'!$E98,COLUMN(REFERENCEMENT_ISOLANT[[#Headers],[CONCATENATION DES OBSERVATIONS]]))))))</f>
        <v/>
      </c>
      <c r="M135" s="3" t="str">
        <f ca="1">IF('PR-tampon'!$E98="","",IF('PR-tampon'!$E98=0,"",IF(INDIRECT(NOM_FR&amp;ADDRESS('PR-tampon'!$E98,COLUMN(REFERENCEMENT_ISOLANT[[#Headers],[Hygrométrie des locaux]])))=0,"",INDIRECT(NOM_FR&amp;ADDRESS('PR-tampon'!$E98,COLUMN(REFERENCEMENT_ISOLANT[[#Headers],[Hygrométrie des locaux]]))))))</f>
        <v/>
      </c>
      <c r="N135" s="3" t="str">
        <f ca="1">IF('PR-tampon'!$E98="","",IF('PR-tampon'!$E98=0,"",IF(INDIRECT(NOM_FR&amp;ADDRESS('PR-tampon'!$E98,COLUMN(REFERENCEMENT_ISOLANT[[#Headers],[classement locaux au sens 20.1 P3]])))=0,"",INDIRECT(NOM_FR&amp;ADDRESS('PR-tampon'!$E98,COLUMN(REFERENCEMENT_ISOLANT[[#Headers],[classement locaux au sens 20.1 P3]]))))))</f>
        <v/>
      </c>
      <c r="O135" s="3" t="str">
        <f ca="1">IF('PR-tampon'!$E98="","",IF('PR-tampon'!$E98=0,"",IF(INDIRECT(NOM_FR&amp;ADDRESS('PR-tampon'!$E98,COLUMN(REFERENCEMENT_ISOLANT[[#Headers],[Climat max]])))=0,"",INDIRECT(NOM_FR&amp;ADDRESS('PR-tampon'!$E98,COLUMN(REFERENCEMENT_ISOLANT[[#Headers],[Climat max]]))))))</f>
        <v/>
      </c>
      <c r="P135" s="3" t="str">
        <f ca="1">IF('PR-tampon'!$E98="","",IF('PR-tampon'!$E98=0,"",IF(INDIRECT(NOM_FR&amp;ADDRESS('PR-tampon'!$E98,COLUMN(REFERENCEMENT_ISOLANT[[#Headers],[Locaux climatisés ou raffraichis]])))=0,"",INDIRECT(NOM_FR&amp;ADDRESS('PR-tampon'!$E98,COLUMN(REFERENCEMENT_ISOLANT[[#Headers],[Locaux climatisés ou raffraichis]]))))))</f>
        <v/>
      </c>
    </row>
    <row r="136" spans="1:16" ht="130.19999999999999" customHeight="1" x14ac:dyDescent="0.3">
      <c r="A136" s="3" t="s">
        <v>191</v>
      </c>
      <c r="B136" s="86" t="str">
        <f ca="1">IF('PR-tampon'!$E99="","",IF('PR-tampon'!$E99=0,"",IF(INDIRECT(NOM_FR&amp;ADDRESS('PR-tampon'!$E99,COLUMN(REFERENCEMENT_ISOLANT[[#Headers],[DATE REFERENCEMENT]])))=0,"",INDIRECT(NOM_FR&amp;ADDRESS('PR-tampon'!$E99,COLUMN(REFERENCEMENT_ISOLANT[[#Headers],[DATE REFERENCEMENT]]))))))</f>
        <v/>
      </c>
      <c r="C136" s="86" t="str">
        <f ca="1">IF('PR-tampon'!$E99="","",IF('PR-tampon'!$E99=0,"",IF(INDIRECT(NOM_FR&amp;ADDRESS('PR-tampon'!$E99,COLUMN(REFERENCEMENT_ISOLANT[[#Headers],[TYPE DE PROCEDE]])))=0,"",INDIRECT(NOM_FR&amp;ADDRESS('PR-tampon'!$E99,COLUMN(REFERENCEMENT_ISOLANT[[#Headers],[TYPE DE PROCEDE]]))))))</f>
        <v/>
      </c>
      <c r="D136" s="86" t="str">
        <f ca="1">IF('PR-tampon'!$E99="","",IF('PR-tampon'!$E99=0,"",IF(INDIRECT(NOM_FR&amp;ADDRESS('PR-tampon'!$E99,COLUMN(REFERENCEMENT_ISOLANT[[#Headers],[MATIERE]])))=0,"",INDIRECT(NOM_FR&amp;ADDRESS('PR-tampon'!$E99,COLUMN(REFERENCEMENT_ISOLANT[[#Headers],[MATIERE]]))))))</f>
        <v/>
      </c>
      <c r="E136" s="3" t="str">
        <f ca="1">IF('PR-tampon'!$E99="","",IF('PR-tampon'!$E99=0,"",IF(INDIRECT(NOM_FR&amp;ADDRESS('PR-tampon'!$E99,COLUMN(REFERENCEMENT_ISOLANT[[#Headers],[NOM COMMERCIAL DU PROCEDE]])))=0,"",INDIRECT(NOM_FR&amp;ADDRESS('PR-tampon'!$E99,COLUMN(REFERENCEMENT_ISOLANT[[#Headers],[NOM COMMERCIAL DU PROCEDE]]))))))</f>
        <v/>
      </c>
      <c r="F136" s="3" t="str">
        <f ca="1">IF('PR-tampon'!$E99="","",IF('PR-tampon'!$E99=0,"",IF(INDIRECT(NOM_FR&amp;ADDRESS('PR-tampon'!$E99,COLUMN(REFERENCEMENT_ISOLANT[[#Headers],[FABRICANT / TITULAIRE / DISTRIBUTEUR]])))=0,"",INDIRECT(NOM_FR&amp;ADDRESS('PR-tampon'!$E99,COLUMN(REFERENCEMENT_ISOLANT[[#Headers],[FABRICANT / TITULAIRE / DISTRIBUTEUR]]))))))</f>
        <v/>
      </c>
      <c r="G136" s="3" t="str">
        <f ca="1">IF('PR-tampon'!$E99="","",IF('PR-tampon'!$E99=0,"",IF(INDIRECT(NOM_FR&amp;ADDRESS('PR-tampon'!$E99,COLUMN(REFERENCEMENT_ISOLANT[[#Headers],[TYPE DE DOCUMENT DE REFERENCE]])))=0,"",INDIRECT(NOM_FR&amp;ADDRESS('PR-tampon'!$E99,COLUMN(REFERENCEMENT_ISOLANT[[#Headers],[TYPE DE DOCUMENT DE REFERENCE]]))))))</f>
        <v/>
      </c>
      <c r="H136" s="3" t="str">
        <f ca="1">IF('PR-tampon'!$E99="","",IF('PR-tampon'!$E99=0,"",IF(INDIRECT(NOM_FR&amp;ADDRESS('PR-tampon'!$E99,COLUMN(REFERENCEMENT_ISOLANT[[#Headers],[REF]])))=0,"",INDIRECT(NOM_FR&amp;ADDRESS('PR-tampon'!$E99,COLUMN(REFERENCEMENT_ISOLANT[[#Headers],[REF]]))))))</f>
        <v/>
      </c>
      <c r="I136" s="80" t="str">
        <f ca="1">IF('PR-tampon'!$E99="","",IF('PR-tampon'!$E99=0,"",IF(INDIRECT(NOM_FR&amp;ADDRESS('PR-tampon'!$E99,COLUMN(REFERENCEMENT_ISOLANT[[#Headers],[AVIS LIMITE AU / VALIDITE]])))=0,"",INDIRECT(NOM_FR&amp;ADDRESS('PR-tampon'!$E99,COLUMN(REFERENCEMENT_ISOLANT[[#Headers],[AVIS LIMITE AU / VALIDITE]]))))))</f>
        <v/>
      </c>
      <c r="J136" s="3" t="str">
        <f ca="1">IF('PR-tampon'!$E99="","",IF('PR-tampon'!$E99=0,"",IF(INDIRECT(NOM_FR&amp;ADDRESS('PR-tampon'!$E99,COLUMN(REFERENCEMENT_ISOLANT[[#Headers],[TC/TNC
dans le domaine d''emploi visé]])))=0,"",INDIRECT(NOM_FR&amp;ADDRESS('PR-tampon'!$E99,COLUMN(REFERENCEMENT_ISOLANT[[#Headers],[TC/TNC
dans le domaine d''emploi visé]]))))))</f>
        <v/>
      </c>
      <c r="K136" s="110" t="str">
        <f ca="1">IF('PR-tampon'!$E99="","",IF('PR-tampon'!$E99=0,"",IF(INDIRECT(NOM_FR&amp;ADDRESS('PR-tampon'!$E99,COLUMN(REFERENCEMENT_ISOLANT[[#Headers],[SYNTHESE DES APPLICATIONS VISEES]])))=0,"",INDIRECT(NOM_FR&amp;ADDRESS('PR-tampon'!$E99,COLUMN(REFERENCEMENT_ISOLANT[[#Headers],[SYNTHESE DES APPLICATIONS VISEES]]))))))</f>
        <v/>
      </c>
      <c r="L136" s="82" t="str">
        <f ca="1">IF('PR-tampon'!$E99="","",IF('PR-tampon'!$E99=0,"",IF(INDIRECT(NOM_FR&amp;ADDRESS('PR-tampon'!$E99,COLUMN(REFERENCEMENT_ISOLANT[[#Headers],[CONCATENATION DES OBSERVATIONS]])))=0,"",INDIRECT(NOM_FR&amp;ADDRESS('PR-tampon'!$E99,COLUMN(REFERENCEMENT_ISOLANT[[#Headers],[CONCATENATION DES OBSERVATIONS]]))))))</f>
        <v/>
      </c>
      <c r="M136" s="3" t="str">
        <f ca="1">IF('PR-tampon'!$E99="","",IF('PR-tampon'!$E99=0,"",IF(INDIRECT(NOM_FR&amp;ADDRESS('PR-tampon'!$E99,COLUMN(REFERENCEMENT_ISOLANT[[#Headers],[Hygrométrie des locaux]])))=0,"",INDIRECT(NOM_FR&amp;ADDRESS('PR-tampon'!$E99,COLUMN(REFERENCEMENT_ISOLANT[[#Headers],[Hygrométrie des locaux]]))))))</f>
        <v/>
      </c>
      <c r="N136" s="3" t="str">
        <f ca="1">IF('PR-tampon'!$E99="","",IF('PR-tampon'!$E99=0,"",IF(INDIRECT(NOM_FR&amp;ADDRESS('PR-tampon'!$E99,COLUMN(REFERENCEMENT_ISOLANT[[#Headers],[classement locaux au sens 20.1 P3]])))=0,"",INDIRECT(NOM_FR&amp;ADDRESS('PR-tampon'!$E99,COLUMN(REFERENCEMENT_ISOLANT[[#Headers],[classement locaux au sens 20.1 P3]]))))))</f>
        <v/>
      </c>
      <c r="O136" s="3" t="str">
        <f ca="1">IF('PR-tampon'!$E99="","",IF('PR-tampon'!$E99=0,"",IF(INDIRECT(NOM_FR&amp;ADDRESS('PR-tampon'!$E99,COLUMN(REFERENCEMENT_ISOLANT[[#Headers],[Climat max]])))=0,"",INDIRECT(NOM_FR&amp;ADDRESS('PR-tampon'!$E99,COLUMN(REFERENCEMENT_ISOLANT[[#Headers],[Climat max]]))))))</f>
        <v/>
      </c>
      <c r="P136" s="3" t="str">
        <f ca="1">IF('PR-tampon'!$E99="","",IF('PR-tampon'!$E99=0,"",IF(INDIRECT(NOM_FR&amp;ADDRESS('PR-tampon'!$E99,COLUMN(REFERENCEMENT_ISOLANT[[#Headers],[Locaux climatisés ou raffraichis]])))=0,"",INDIRECT(NOM_FR&amp;ADDRESS('PR-tampon'!$E99,COLUMN(REFERENCEMENT_ISOLANT[[#Headers],[Locaux climatisés ou raffraichis]]))))))</f>
        <v/>
      </c>
    </row>
    <row r="137" spans="1:16" ht="130.19999999999999" customHeight="1" x14ac:dyDescent="0.3">
      <c r="A137" s="3" t="s">
        <v>191</v>
      </c>
      <c r="B137" s="86" t="str">
        <f ca="1">IF('PR-tampon'!$E100="","",IF('PR-tampon'!$E100=0,"",IF(INDIRECT(NOM_FR&amp;ADDRESS('PR-tampon'!$E100,COLUMN(REFERENCEMENT_ISOLANT[[#Headers],[DATE REFERENCEMENT]])))=0,"",INDIRECT(NOM_FR&amp;ADDRESS('PR-tampon'!$E100,COLUMN(REFERENCEMENT_ISOLANT[[#Headers],[DATE REFERENCEMENT]]))))))</f>
        <v/>
      </c>
      <c r="C137" s="86" t="str">
        <f ca="1">IF('PR-tampon'!$E100="","",IF('PR-tampon'!$E100=0,"",IF(INDIRECT(NOM_FR&amp;ADDRESS('PR-tampon'!$E100,COLUMN(REFERENCEMENT_ISOLANT[[#Headers],[TYPE DE PROCEDE]])))=0,"",INDIRECT(NOM_FR&amp;ADDRESS('PR-tampon'!$E100,COLUMN(REFERENCEMENT_ISOLANT[[#Headers],[TYPE DE PROCEDE]]))))))</f>
        <v/>
      </c>
      <c r="D137" s="86" t="str">
        <f ca="1">IF('PR-tampon'!$E100="","",IF('PR-tampon'!$E100=0,"",IF(INDIRECT(NOM_FR&amp;ADDRESS('PR-tampon'!$E100,COLUMN(REFERENCEMENT_ISOLANT[[#Headers],[MATIERE]])))=0,"",INDIRECT(NOM_FR&amp;ADDRESS('PR-tampon'!$E100,COLUMN(REFERENCEMENT_ISOLANT[[#Headers],[MATIERE]]))))))</f>
        <v/>
      </c>
      <c r="E137" s="3" t="str">
        <f ca="1">IF('PR-tampon'!$E100="","",IF('PR-tampon'!$E100=0,"",IF(INDIRECT(NOM_FR&amp;ADDRESS('PR-tampon'!$E100,COLUMN(REFERENCEMENT_ISOLANT[[#Headers],[NOM COMMERCIAL DU PROCEDE]])))=0,"",INDIRECT(NOM_FR&amp;ADDRESS('PR-tampon'!$E100,COLUMN(REFERENCEMENT_ISOLANT[[#Headers],[NOM COMMERCIAL DU PROCEDE]]))))))</f>
        <v/>
      </c>
      <c r="F137" s="3" t="str">
        <f ca="1">IF('PR-tampon'!$E100="","",IF('PR-tampon'!$E100=0,"",IF(INDIRECT(NOM_FR&amp;ADDRESS('PR-tampon'!$E100,COLUMN(REFERENCEMENT_ISOLANT[[#Headers],[FABRICANT / TITULAIRE / DISTRIBUTEUR]])))=0,"",INDIRECT(NOM_FR&amp;ADDRESS('PR-tampon'!$E100,COLUMN(REFERENCEMENT_ISOLANT[[#Headers],[FABRICANT / TITULAIRE / DISTRIBUTEUR]]))))))</f>
        <v/>
      </c>
      <c r="G137" s="3" t="str">
        <f ca="1">IF('PR-tampon'!$E100="","",IF('PR-tampon'!$E100=0,"",IF(INDIRECT(NOM_FR&amp;ADDRESS('PR-tampon'!$E100,COLUMN(REFERENCEMENT_ISOLANT[[#Headers],[TYPE DE DOCUMENT DE REFERENCE]])))=0,"",INDIRECT(NOM_FR&amp;ADDRESS('PR-tampon'!$E100,COLUMN(REFERENCEMENT_ISOLANT[[#Headers],[TYPE DE DOCUMENT DE REFERENCE]]))))))</f>
        <v/>
      </c>
      <c r="H137" s="3" t="str">
        <f ca="1">IF('PR-tampon'!$E100="","",IF('PR-tampon'!$E100=0,"",IF(INDIRECT(NOM_FR&amp;ADDRESS('PR-tampon'!$E100,COLUMN(REFERENCEMENT_ISOLANT[[#Headers],[REF]])))=0,"",INDIRECT(NOM_FR&amp;ADDRESS('PR-tampon'!$E100,COLUMN(REFERENCEMENT_ISOLANT[[#Headers],[REF]]))))))</f>
        <v/>
      </c>
      <c r="I137" s="80" t="str">
        <f ca="1">IF('PR-tampon'!$E100="","",IF('PR-tampon'!$E100=0,"",IF(INDIRECT(NOM_FR&amp;ADDRESS('PR-tampon'!$E100,COLUMN(REFERENCEMENT_ISOLANT[[#Headers],[AVIS LIMITE AU / VALIDITE]])))=0,"",INDIRECT(NOM_FR&amp;ADDRESS('PR-tampon'!$E100,COLUMN(REFERENCEMENT_ISOLANT[[#Headers],[AVIS LIMITE AU / VALIDITE]]))))))</f>
        <v/>
      </c>
      <c r="J137" s="3" t="str">
        <f ca="1">IF('PR-tampon'!$E100="","",IF('PR-tampon'!$E100=0,"",IF(INDIRECT(NOM_FR&amp;ADDRESS('PR-tampon'!$E100,COLUMN(REFERENCEMENT_ISOLANT[[#Headers],[TC/TNC
dans le domaine d''emploi visé]])))=0,"",INDIRECT(NOM_FR&amp;ADDRESS('PR-tampon'!$E100,COLUMN(REFERENCEMENT_ISOLANT[[#Headers],[TC/TNC
dans le domaine d''emploi visé]]))))))</f>
        <v/>
      </c>
      <c r="K137" s="110" t="str">
        <f ca="1">IF('PR-tampon'!$E100="","",IF('PR-tampon'!$E100=0,"",IF(INDIRECT(NOM_FR&amp;ADDRESS('PR-tampon'!$E100,COLUMN(REFERENCEMENT_ISOLANT[[#Headers],[SYNTHESE DES APPLICATIONS VISEES]])))=0,"",INDIRECT(NOM_FR&amp;ADDRESS('PR-tampon'!$E100,COLUMN(REFERENCEMENT_ISOLANT[[#Headers],[SYNTHESE DES APPLICATIONS VISEES]]))))))</f>
        <v/>
      </c>
      <c r="L137" s="82" t="str">
        <f ca="1">IF('PR-tampon'!$E100="","",IF('PR-tampon'!$E100=0,"",IF(INDIRECT(NOM_FR&amp;ADDRESS('PR-tampon'!$E100,COLUMN(REFERENCEMENT_ISOLANT[[#Headers],[CONCATENATION DES OBSERVATIONS]])))=0,"",INDIRECT(NOM_FR&amp;ADDRESS('PR-tampon'!$E100,COLUMN(REFERENCEMENT_ISOLANT[[#Headers],[CONCATENATION DES OBSERVATIONS]]))))))</f>
        <v/>
      </c>
      <c r="M137" s="3" t="str">
        <f ca="1">IF('PR-tampon'!$E100="","",IF('PR-tampon'!$E100=0,"",IF(INDIRECT(NOM_FR&amp;ADDRESS('PR-tampon'!$E100,COLUMN(REFERENCEMENT_ISOLANT[[#Headers],[Hygrométrie des locaux]])))=0,"",INDIRECT(NOM_FR&amp;ADDRESS('PR-tampon'!$E100,COLUMN(REFERENCEMENT_ISOLANT[[#Headers],[Hygrométrie des locaux]]))))))</f>
        <v/>
      </c>
      <c r="N137" s="3" t="str">
        <f ca="1">IF('PR-tampon'!$E100="","",IF('PR-tampon'!$E100=0,"",IF(INDIRECT(NOM_FR&amp;ADDRESS('PR-tampon'!$E100,COLUMN(REFERENCEMENT_ISOLANT[[#Headers],[classement locaux au sens 20.1 P3]])))=0,"",INDIRECT(NOM_FR&amp;ADDRESS('PR-tampon'!$E100,COLUMN(REFERENCEMENT_ISOLANT[[#Headers],[classement locaux au sens 20.1 P3]]))))))</f>
        <v/>
      </c>
      <c r="O137" s="3" t="str">
        <f ca="1">IF('PR-tampon'!$E100="","",IF('PR-tampon'!$E100=0,"",IF(INDIRECT(NOM_FR&amp;ADDRESS('PR-tampon'!$E100,COLUMN(REFERENCEMENT_ISOLANT[[#Headers],[Climat max]])))=0,"",INDIRECT(NOM_FR&amp;ADDRESS('PR-tampon'!$E100,COLUMN(REFERENCEMENT_ISOLANT[[#Headers],[Climat max]]))))))</f>
        <v/>
      </c>
      <c r="P137" s="3" t="str">
        <f ca="1">IF('PR-tampon'!$E100="","",IF('PR-tampon'!$E100=0,"",IF(INDIRECT(NOM_FR&amp;ADDRESS('PR-tampon'!$E100,COLUMN(REFERENCEMENT_ISOLANT[[#Headers],[Locaux climatisés ou raffraichis]])))=0,"",INDIRECT(NOM_FR&amp;ADDRESS('PR-tampon'!$E100,COLUMN(REFERENCEMENT_ISOLANT[[#Headers],[Locaux climatisés ou raffraichis]]))))))</f>
        <v/>
      </c>
    </row>
    <row r="138" spans="1:16" ht="130.19999999999999" customHeight="1" x14ac:dyDescent="0.3">
      <c r="A138" s="3" t="s">
        <v>191</v>
      </c>
      <c r="B138" s="86" t="str">
        <f ca="1">IF('PR-tampon'!$E101="","",IF('PR-tampon'!$E101=0,"",IF(INDIRECT(NOM_FR&amp;ADDRESS('PR-tampon'!$E101,COLUMN(REFERENCEMENT_ISOLANT[[#Headers],[DATE REFERENCEMENT]])))=0,"",INDIRECT(NOM_FR&amp;ADDRESS('PR-tampon'!$E101,COLUMN(REFERENCEMENT_ISOLANT[[#Headers],[DATE REFERENCEMENT]]))))))</f>
        <v/>
      </c>
      <c r="C138" s="86" t="str">
        <f ca="1">IF('PR-tampon'!$E101="","",IF('PR-tampon'!$E101=0,"",IF(INDIRECT(NOM_FR&amp;ADDRESS('PR-tampon'!$E101,COLUMN(REFERENCEMENT_ISOLANT[[#Headers],[TYPE DE PROCEDE]])))=0,"",INDIRECT(NOM_FR&amp;ADDRESS('PR-tampon'!$E101,COLUMN(REFERENCEMENT_ISOLANT[[#Headers],[TYPE DE PROCEDE]]))))))</f>
        <v/>
      </c>
      <c r="D138" s="86" t="str">
        <f ca="1">IF('PR-tampon'!$E101="","",IF('PR-tampon'!$E101=0,"",IF(INDIRECT(NOM_FR&amp;ADDRESS('PR-tampon'!$E101,COLUMN(REFERENCEMENT_ISOLANT[[#Headers],[MATIERE]])))=0,"",INDIRECT(NOM_FR&amp;ADDRESS('PR-tampon'!$E101,COLUMN(REFERENCEMENT_ISOLANT[[#Headers],[MATIERE]]))))))</f>
        <v/>
      </c>
      <c r="E138" s="3" t="str">
        <f ca="1">IF('PR-tampon'!$E101="","",IF('PR-tampon'!$E101=0,"",IF(INDIRECT(NOM_FR&amp;ADDRESS('PR-tampon'!$E101,COLUMN(REFERENCEMENT_ISOLANT[[#Headers],[NOM COMMERCIAL DU PROCEDE]])))=0,"",INDIRECT(NOM_FR&amp;ADDRESS('PR-tampon'!$E101,COLUMN(REFERENCEMENT_ISOLANT[[#Headers],[NOM COMMERCIAL DU PROCEDE]]))))))</f>
        <v/>
      </c>
      <c r="F138" s="3" t="str">
        <f ca="1">IF('PR-tampon'!$E101="","",IF('PR-tampon'!$E101=0,"",IF(INDIRECT(NOM_FR&amp;ADDRESS('PR-tampon'!$E101,COLUMN(REFERENCEMENT_ISOLANT[[#Headers],[FABRICANT / TITULAIRE / DISTRIBUTEUR]])))=0,"",INDIRECT(NOM_FR&amp;ADDRESS('PR-tampon'!$E101,COLUMN(REFERENCEMENT_ISOLANT[[#Headers],[FABRICANT / TITULAIRE / DISTRIBUTEUR]]))))))</f>
        <v/>
      </c>
      <c r="G138" s="3" t="str">
        <f ca="1">IF('PR-tampon'!$E101="","",IF('PR-tampon'!$E101=0,"",IF(INDIRECT(NOM_FR&amp;ADDRESS('PR-tampon'!$E101,COLUMN(REFERENCEMENT_ISOLANT[[#Headers],[TYPE DE DOCUMENT DE REFERENCE]])))=0,"",INDIRECT(NOM_FR&amp;ADDRESS('PR-tampon'!$E101,COLUMN(REFERENCEMENT_ISOLANT[[#Headers],[TYPE DE DOCUMENT DE REFERENCE]]))))))</f>
        <v/>
      </c>
      <c r="H138" s="3" t="str">
        <f ca="1">IF('PR-tampon'!$E101="","",IF('PR-tampon'!$E101=0,"",IF(INDIRECT(NOM_FR&amp;ADDRESS('PR-tampon'!$E101,COLUMN(REFERENCEMENT_ISOLANT[[#Headers],[REF]])))=0,"",INDIRECT(NOM_FR&amp;ADDRESS('PR-tampon'!$E101,COLUMN(REFERENCEMENT_ISOLANT[[#Headers],[REF]]))))))</f>
        <v/>
      </c>
      <c r="I138" s="80" t="str">
        <f ca="1">IF('PR-tampon'!$E101="","",IF('PR-tampon'!$E101=0,"",IF(INDIRECT(NOM_FR&amp;ADDRESS('PR-tampon'!$E101,COLUMN(REFERENCEMENT_ISOLANT[[#Headers],[AVIS LIMITE AU / VALIDITE]])))=0,"",INDIRECT(NOM_FR&amp;ADDRESS('PR-tampon'!$E101,COLUMN(REFERENCEMENT_ISOLANT[[#Headers],[AVIS LIMITE AU / VALIDITE]]))))))</f>
        <v/>
      </c>
      <c r="J138" s="3" t="str">
        <f ca="1">IF('PR-tampon'!$E101="","",IF('PR-tampon'!$E101=0,"",IF(INDIRECT(NOM_FR&amp;ADDRESS('PR-tampon'!$E101,COLUMN(REFERENCEMENT_ISOLANT[[#Headers],[TC/TNC
dans le domaine d''emploi visé]])))=0,"",INDIRECT(NOM_FR&amp;ADDRESS('PR-tampon'!$E101,COLUMN(REFERENCEMENT_ISOLANT[[#Headers],[TC/TNC
dans le domaine d''emploi visé]]))))))</f>
        <v/>
      </c>
      <c r="K138" s="110" t="str">
        <f ca="1">IF('PR-tampon'!$E101="","",IF('PR-tampon'!$E101=0,"",IF(INDIRECT(NOM_FR&amp;ADDRESS('PR-tampon'!$E101,COLUMN(REFERENCEMENT_ISOLANT[[#Headers],[SYNTHESE DES APPLICATIONS VISEES]])))=0,"",INDIRECT(NOM_FR&amp;ADDRESS('PR-tampon'!$E101,COLUMN(REFERENCEMENT_ISOLANT[[#Headers],[SYNTHESE DES APPLICATIONS VISEES]]))))))</f>
        <v/>
      </c>
      <c r="L138" s="82" t="str">
        <f ca="1">IF('PR-tampon'!$E101="","",IF('PR-tampon'!$E101=0,"",IF(INDIRECT(NOM_FR&amp;ADDRESS('PR-tampon'!$E101,COLUMN(REFERENCEMENT_ISOLANT[[#Headers],[CONCATENATION DES OBSERVATIONS]])))=0,"",INDIRECT(NOM_FR&amp;ADDRESS('PR-tampon'!$E101,COLUMN(REFERENCEMENT_ISOLANT[[#Headers],[CONCATENATION DES OBSERVATIONS]]))))))</f>
        <v/>
      </c>
      <c r="M138" s="3" t="str">
        <f ca="1">IF('PR-tampon'!$E101="","",IF('PR-tampon'!$E101=0,"",IF(INDIRECT(NOM_FR&amp;ADDRESS('PR-tampon'!$E101,COLUMN(REFERENCEMENT_ISOLANT[[#Headers],[Hygrométrie des locaux]])))=0,"",INDIRECT(NOM_FR&amp;ADDRESS('PR-tampon'!$E101,COLUMN(REFERENCEMENT_ISOLANT[[#Headers],[Hygrométrie des locaux]]))))))</f>
        <v/>
      </c>
      <c r="N138" s="3" t="str">
        <f ca="1">IF('PR-tampon'!$E101="","",IF('PR-tampon'!$E101=0,"",IF(INDIRECT(NOM_FR&amp;ADDRESS('PR-tampon'!$E101,COLUMN(REFERENCEMENT_ISOLANT[[#Headers],[classement locaux au sens 20.1 P3]])))=0,"",INDIRECT(NOM_FR&amp;ADDRESS('PR-tampon'!$E101,COLUMN(REFERENCEMENT_ISOLANT[[#Headers],[classement locaux au sens 20.1 P3]]))))))</f>
        <v/>
      </c>
      <c r="O138" s="3" t="str">
        <f ca="1">IF('PR-tampon'!$E101="","",IF('PR-tampon'!$E101=0,"",IF(INDIRECT(NOM_FR&amp;ADDRESS('PR-tampon'!$E101,COLUMN(REFERENCEMENT_ISOLANT[[#Headers],[Climat max]])))=0,"",INDIRECT(NOM_FR&amp;ADDRESS('PR-tampon'!$E101,COLUMN(REFERENCEMENT_ISOLANT[[#Headers],[Climat max]]))))))</f>
        <v/>
      </c>
      <c r="P138" s="3" t="str">
        <f ca="1">IF('PR-tampon'!$E101="","",IF('PR-tampon'!$E101=0,"",IF(INDIRECT(NOM_FR&amp;ADDRESS('PR-tampon'!$E101,COLUMN(REFERENCEMENT_ISOLANT[[#Headers],[Locaux climatisés ou raffraichis]])))=0,"",INDIRECT(NOM_FR&amp;ADDRESS('PR-tampon'!$E101,COLUMN(REFERENCEMENT_ISOLANT[[#Headers],[Locaux climatisés ou raffraichis]]))))))</f>
        <v/>
      </c>
    </row>
    <row r="139" spans="1:16" ht="130.19999999999999" customHeight="1" x14ac:dyDescent="0.3">
      <c r="A139" s="3" t="s">
        <v>191</v>
      </c>
      <c r="B139" s="86" t="str">
        <f ca="1">IF('PR-tampon'!$E102="","",IF('PR-tampon'!$E102=0,"",IF(INDIRECT(NOM_FR&amp;ADDRESS('PR-tampon'!$E102,COLUMN(REFERENCEMENT_ISOLANT[[#Headers],[DATE REFERENCEMENT]])))=0,"",INDIRECT(NOM_FR&amp;ADDRESS('PR-tampon'!$E102,COLUMN(REFERENCEMENT_ISOLANT[[#Headers],[DATE REFERENCEMENT]]))))))</f>
        <v/>
      </c>
      <c r="C139" s="86" t="str">
        <f ca="1">IF('PR-tampon'!$E102="","",IF('PR-tampon'!$E102=0,"",IF(INDIRECT(NOM_FR&amp;ADDRESS('PR-tampon'!$E102,COLUMN(REFERENCEMENT_ISOLANT[[#Headers],[TYPE DE PROCEDE]])))=0,"",INDIRECT(NOM_FR&amp;ADDRESS('PR-tampon'!$E102,COLUMN(REFERENCEMENT_ISOLANT[[#Headers],[TYPE DE PROCEDE]]))))))</f>
        <v/>
      </c>
      <c r="D139" s="86" t="str">
        <f ca="1">IF('PR-tampon'!$E102="","",IF('PR-tampon'!$E102=0,"",IF(INDIRECT(NOM_FR&amp;ADDRESS('PR-tampon'!$E102,COLUMN(REFERENCEMENT_ISOLANT[[#Headers],[MATIERE]])))=0,"",INDIRECT(NOM_FR&amp;ADDRESS('PR-tampon'!$E102,COLUMN(REFERENCEMENT_ISOLANT[[#Headers],[MATIERE]]))))))</f>
        <v/>
      </c>
      <c r="E139" s="3" t="str">
        <f ca="1">IF('PR-tampon'!$E102="","",IF('PR-tampon'!$E102=0,"",IF(INDIRECT(NOM_FR&amp;ADDRESS('PR-tampon'!$E102,COLUMN(REFERENCEMENT_ISOLANT[[#Headers],[NOM COMMERCIAL DU PROCEDE]])))=0,"",INDIRECT(NOM_FR&amp;ADDRESS('PR-tampon'!$E102,COLUMN(REFERENCEMENT_ISOLANT[[#Headers],[NOM COMMERCIAL DU PROCEDE]]))))))</f>
        <v/>
      </c>
      <c r="F139" s="3" t="str">
        <f ca="1">IF('PR-tampon'!$E102="","",IF('PR-tampon'!$E102=0,"",IF(INDIRECT(NOM_FR&amp;ADDRESS('PR-tampon'!$E102,COLUMN(REFERENCEMENT_ISOLANT[[#Headers],[FABRICANT / TITULAIRE / DISTRIBUTEUR]])))=0,"",INDIRECT(NOM_FR&amp;ADDRESS('PR-tampon'!$E102,COLUMN(REFERENCEMENT_ISOLANT[[#Headers],[FABRICANT / TITULAIRE / DISTRIBUTEUR]]))))))</f>
        <v/>
      </c>
      <c r="G139" s="3" t="str">
        <f ca="1">IF('PR-tampon'!$E102="","",IF('PR-tampon'!$E102=0,"",IF(INDIRECT(NOM_FR&amp;ADDRESS('PR-tampon'!$E102,COLUMN(REFERENCEMENT_ISOLANT[[#Headers],[TYPE DE DOCUMENT DE REFERENCE]])))=0,"",INDIRECT(NOM_FR&amp;ADDRESS('PR-tampon'!$E102,COLUMN(REFERENCEMENT_ISOLANT[[#Headers],[TYPE DE DOCUMENT DE REFERENCE]]))))))</f>
        <v/>
      </c>
      <c r="H139" s="3" t="str">
        <f ca="1">IF('PR-tampon'!$E102="","",IF('PR-tampon'!$E102=0,"",IF(INDIRECT(NOM_FR&amp;ADDRESS('PR-tampon'!$E102,COLUMN(REFERENCEMENT_ISOLANT[[#Headers],[REF]])))=0,"",INDIRECT(NOM_FR&amp;ADDRESS('PR-tampon'!$E102,COLUMN(REFERENCEMENT_ISOLANT[[#Headers],[REF]]))))))</f>
        <v/>
      </c>
      <c r="I139" s="80" t="str">
        <f ca="1">IF('PR-tampon'!$E102="","",IF('PR-tampon'!$E102=0,"",IF(INDIRECT(NOM_FR&amp;ADDRESS('PR-tampon'!$E102,COLUMN(REFERENCEMENT_ISOLANT[[#Headers],[AVIS LIMITE AU / VALIDITE]])))=0,"",INDIRECT(NOM_FR&amp;ADDRESS('PR-tampon'!$E102,COLUMN(REFERENCEMENT_ISOLANT[[#Headers],[AVIS LIMITE AU / VALIDITE]]))))))</f>
        <v/>
      </c>
      <c r="J139" s="3" t="str">
        <f ca="1">IF('PR-tampon'!$E102="","",IF('PR-tampon'!$E102=0,"",IF(INDIRECT(NOM_FR&amp;ADDRESS('PR-tampon'!$E102,COLUMN(REFERENCEMENT_ISOLANT[[#Headers],[TC/TNC
dans le domaine d''emploi visé]])))=0,"",INDIRECT(NOM_FR&amp;ADDRESS('PR-tampon'!$E102,COLUMN(REFERENCEMENT_ISOLANT[[#Headers],[TC/TNC
dans le domaine d''emploi visé]]))))))</f>
        <v/>
      </c>
      <c r="K139" s="110" t="str">
        <f ca="1">IF('PR-tampon'!$E102="","",IF('PR-tampon'!$E102=0,"",IF(INDIRECT(NOM_FR&amp;ADDRESS('PR-tampon'!$E102,COLUMN(REFERENCEMENT_ISOLANT[[#Headers],[SYNTHESE DES APPLICATIONS VISEES]])))=0,"",INDIRECT(NOM_FR&amp;ADDRESS('PR-tampon'!$E102,COLUMN(REFERENCEMENT_ISOLANT[[#Headers],[SYNTHESE DES APPLICATIONS VISEES]]))))))</f>
        <v/>
      </c>
      <c r="L139" s="82" t="str">
        <f ca="1">IF('PR-tampon'!$E102="","",IF('PR-tampon'!$E102=0,"",IF(INDIRECT(NOM_FR&amp;ADDRESS('PR-tampon'!$E102,COLUMN(REFERENCEMENT_ISOLANT[[#Headers],[CONCATENATION DES OBSERVATIONS]])))=0,"",INDIRECT(NOM_FR&amp;ADDRESS('PR-tampon'!$E102,COLUMN(REFERENCEMENT_ISOLANT[[#Headers],[CONCATENATION DES OBSERVATIONS]]))))))</f>
        <v/>
      </c>
      <c r="M139" s="3" t="str">
        <f ca="1">IF('PR-tampon'!$E102="","",IF('PR-tampon'!$E102=0,"",IF(INDIRECT(NOM_FR&amp;ADDRESS('PR-tampon'!$E102,COLUMN(REFERENCEMENT_ISOLANT[[#Headers],[Hygrométrie des locaux]])))=0,"",INDIRECT(NOM_FR&amp;ADDRESS('PR-tampon'!$E102,COLUMN(REFERENCEMENT_ISOLANT[[#Headers],[Hygrométrie des locaux]]))))))</f>
        <v/>
      </c>
      <c r="N139" s="3" t="str">
        <f ca="1">IF('PR-tampon'!$E102="","",IF('PR-tampon'!$E102=0,"",IF(INDIRECT(NOM_FR&amp;ADDRESS('PR-tampon'!$E102,COLUMN(REFERENCEMENT_ISOLANT[[#Headers],[classement locaux au sens 20.1 P3]])))=0,"",INDIRECT(NOM_FR&amp;ADDRESS('PR-tampon'!$E102,COLUMN(REFERENCEMENT_ISOLANT[[#Headers],[classement locaux au sens 20.1 P3]]))))))</f>
        <v/>
      </c>
      <c r="O139" s="3" t="str">
        <f ca="1">IF('PR-tampon'!$E102="","",IF('PR-tampon'!$E102=0,"",IF(INDIRECT(NOM_FR&amp;ADDRESS('PR-tampon'!$E102,COLUMN(REFERENCEMENT_ISOLANT[[#Headers],[Climat max]])))=0,"",INDIRECT(NOM_FR&amp;ADDRESS('PR-tampon'!$E102,COLUMN(REFERENCEMENT_ISOLANT[[#Headers],[Climat max]]))))))</f>
        <v/>
      </c>
      <c r="P139" s="3" t="str">
        <f ca="1">IF('PR-tampon'!$E102="","",IF('PR-tampon'!$E102=0,"",IF(INDIRECT(NOM_FR&amp;ADDRESS('PR-tampon'!$E102,COLUMN(REFERENCEMENT_ISOLANT[[#Headers],[Locaux climatisés ou raffraichis]])))=0,"",INDIRECT(NOM_FR&amp;ADDRESS('PR-tampon'!$E102,COLUMN(REFERENCEMENT_ISOLANT[[#Headers],[Locaux climatisés ou raffraichis]]))))))</f>
        <v/>
      </c>
    </row>
    <row r="140" spans="1:16" ht="130.19999999999999" customHeight="1" x14ac:dyDescent="0.3">
      <c r="A140" s="3" t="s">
        <v>191</v>
      </c>
      <c r="B140" s="86" t="str">
        <f ca="1">IF('PR-tampon'!$E103="","",IF('PR-tampon'!$E103=0,"",IF(INDIRECT(NOM_FR&amp;ADDRESS('PR-tampon'!$E103,COLUMN(REFERENCEMENT_ISOLANT[[#Headers],[DATE REFERENCEMENT]])))=0,"",INDIRECT(NOM_FR&amp;ADDRESS('PR-tampon'!$E103,COLUMN(REFERENCEMENT_ISOLANT[[#Headers],[DATE REFERENCEMENT]]))))))</f>
        <v/>
      </c>
      <c r="C140" s="86" t="str">
        <f ca="1">IF('PR-tampon'!$E103="","",IF('PR-tampon'!$E103=0,"",IF(INDIRECT(NOM_FR&amp;ADDRESS('PR-tampon'!$E103,COLUMN(REFERENCEMENT_ISOLANT[[#Headers],[TYPE DE PROCEDE]])))=0,"",INDIRECT(NOM_FR&amp;ADDRESS('PR-tampon'!$E103,COLUMN(REFERENCEMENT_ISOLANT[[#Headers],[TYPE DE PROCEDE]]))))))</f>
        <v/>
      </c>
      <c r="D140" s="86" t="str">
        <f ca="1">IF('PR-tampon'!$E103="","",IF('PR-tampon'!$E103=0,"",IF(INDIRECT(NOM_FR&amp;ADDRESS('PR-tampon'!$E103,COLUMN(REFERENCEMENT_ISOLANT[[#Headers],[MATIERE]])))=0,"",INDIRECT(NOM_FR&amp;ADDRESS('PR-tampon'!$E103,COLUMN(REFERENCEMENT_ISOLANT[[#Headers],[MATIERE]]))))))</f>
        <v/>
      </c>
      <c r="E140" s="3" t="str">
        <f ca="1">IF('PR-tampon'!$E103="","",IF('PR-tampon'!$E103=0,"",IF(INDIRECT(NOM_FR&amp;ADDRESS('PR-tampon'!$E103,COLUMN(REFERENCEMENT_ISOLANT[[#Headers],[NOM COMMERCIAL DU PROCEDE]])))=0,"",INDIRECT(NOM_FR&amp;ADDRESS('PR-tampon'!$E103,COLUMN(REFERENCEMENT_ISOLANT[[#Headers],[NOM COMMERCIAL DU PROCEDE]]))))))</f>
        <v/>
      </c>
      <c r="F140" s="3" t="str">
        <f ca="1">IF('PR-tampon'!$E103="","",IF('PR-tampon'!$E103=0,"",IF(INDIRECT(NOM_FR&amp;ADDRESS('PR-tampon'!$E103,COLUMN(REFERENCEMENT_ISOLANT[[#Headers],[FABRICANT / TITULAIRE / DISTRIBUTEUR]])))=0,"",INDIRECT(NOM_FR&amp;ADDRESS('PR-tampon'!$E103,COLUMN(REFERENCEMENT_ISOLANT[[#Headers],[FABRICANT / TITULAIRE / DISTRIBUTEUR]]))))))</f>
        <v/>
      </c>
      <c r="G140" s="3" t="str">
        <f ca="1">IF('PR-tampon'!$E103="","",IF('PR-tampon'!$E103=0,"",IF(INDIRECT(NOM_FR&amp;ADDRESS('PR-tampon'!$E103,COLUMN(REFERENCEMENT_ISOLANT[[#Headers],[TYPE DE DOCUMENT DE REFERENCE]])))=0,"",INDIRECT(NOM_FR&amp;ADDRESS('PR-tampon'!$E103,COLUMN(REFERENCEMENT_ISOLANT[[#Headers],[TYPE DE DOCUMENT DE REFERENCE]]))))))</f>
        <v/>
      </c>
      <c r="H140" s="3" t="str">
        <f ca="1">IF('PR-tampon'!$E103="","",IF('PR-tampon'!$E103=0,"",IF(INDIRECT(NOM_FR&amp;ADDRESS('PR-tampon'!$E103,COLUMN(REFERENCEMENT_ISOLANT[[#Headers],[REF]])))=0,"",INDIRECT(NOM_FR&amp;ADDRESS('PR-tampon'!$E103,COLUMN(REFERENCEMENT_ISOLANT[[#Headers],[REF]]))))))</f>
        <v/>
      </c>
      <c r="I140" s="80" t="str">
        <f ca="1">IF('PR-tampon'!$E103="","",IF('PR-tampon'!$E103=0,"",IF(INDIRECT(NOM_FR&amp;ADDRESS('PR-tampon'!$E103,COLUMN(REFERENCEMENT_ISOLANT[[#Headers],[AVIS LIMITE AU / VALIDITE]])))=0,"",INDIRECT(NOM_FR&amp;ADDRESS('PR-tampon'!$E103,COLUMN(REFERENCEMENT_ISOLANT[[#Headers],[AVIS LIMITE AU / VALIDITE]]))))))</f>
        <v/>
      </c>
      <c r="J140" s="3" t="str">
        <f ca="1">IF('PR-tampon'!$E103="","",IF('PR-tampon'!$E103=0,"",IF(INDIRECT(NOM_FR&amp;ADDRESS('PR-tampon'!$E103,COLUMN(REFERENCEMENT_ISOLANT[[#Headers],[TC/TNC
dans le domaine d''emploi visé]])))=0,"",INDIRECT(NOM_FR&amp;ADDRESS('PR-tampon'!$E103,COLUMN(REFERENCEMENT_ISOLANT[[#Headers],[TC/TNC
dans le domaine d''emploi visé]]))))))</f>
        <v/>
      </c>
      <c r="K140" s="110" t="str">
        <f ca="1">IF('PR-tampon'!$E103="","",IF('PR-tampon'!$E103=0,"",IF(INDIRECT(NOM_FR&amp;ADDRESS('PR-tampon'!$E103,COLUMN(REFERENCEMENT_ISOLANT[[#Headers],[SYNTHESE DES APPLICATIONS VISEES]])))=0,"",INDIRECT(NOM_FR&amp;ADDRESS('PR-tampon'!$E103,COLUMN(REFERENCEMENT_ISOLANT[[#Headers],[SYNTHESE DES APPLICATIONS VISEES]]))))))</f>
        <v/>
      </c>
      <c r="L140" s="82" t="str">
        <f ca="1">IF('PR-tampon'!$E103="","",IF('PR-tampon'!$E103=0,"",IF(INDIRECT(NOM_FR&amp;ADDRESS('PR-tampon'!$E103,COLUMN(REFERENCEMENT_ISOLANT[[#Headers],[CONCATENATION DES OBSERVATIONS]])))=0,"",INDIRECT(NOM_FR&amp;ADDRESS('PR-tampon'!$E103,COLUMN(REFERENCEMENT_ISOLANT[[#Headers],[CONCATENATION DES OBSERVATIONS]]))))))</f>
        <v/>
      </c>
      <c r="M140" s="3" t="str">
        <f ca="1">IF('PR-tampon'!$E103="","",IF('PR-tampon'!$E103=0,"",IF(INDIRECT(NOM_FR&amp;ADDRESS('PR-tampon'!$E103,COLUMN(REFERENCEMENT_ISOLANT[[#Headers],[Hygrométrie des locaux]])))=0,"",INDIRECT(NOM_FR&amp;ADDRESS('PR-tampon'!$E103,COLUMN(REFERENCEMENT_ISOLANT[[#Headers],[Hygrométrie des locaux]]))))))</f>
        <v/>
      </c>
      <c r="N140" s="3" t="str">
        <f ca="1">IF('PR-tampon'!$E103="","",IF('PR-tampon'!$E103=0,"",IF(INDIRECT(NOM_FR&amp;ADDRESS('PR-tampon'!$E103,COLUMN(REFERENCEMENT_ISOLANT[[#Headers],[classement locaux au sens 20.1 P3]])))=0,"",INDIRECT(NOM_FR&amp;ADDRESS('PR-tampon'!$E103,COLUMN(REFERENCEMENT_ISOLANT[[#Headers],[classement locaux au sens 20.1 P3]]))))))</f>
        <v/>
      </c>
      <c r="O140" s="3" t="str">
        <f ca="1">IF('PR-tampon'!$E103="","",IF('PR-tampon'!$E103=0,"",IF(INDIRECT(NOM_FR&amp;ADDRESS('PR-tampon'!$E103,COLUMN(REFERENCEMENT_ISOLANT[[#Headers],[Climat max]])))=0,"",INDIRECT(NOM_FR&amp;ADDRESS('PR-tampon'!$E103,COLUMN(REFERENCEMENT_ISOLANT[[#Headers],[Climat max]]))))))</f>
        <v/>
      </c>
      <c r="P140" s="3" t="str">
        <f ca="1">IF('PR-tampon'!$E103="","",IF('PR-tampon'!$E103=0,"",IF(INDIRECT(NOM_FR&amp;ADDRESS('PR-tampon'!$E103,COLUMN(REFERENCEMENT_ISOLANT[[#Headers],[Locaux climatisés ou raffraichis]])))=0,"",INDIRECT(NOM_FR&amp;ADDRESS('PR-tampon'!$E103,COLUMN(REFERENCEMENT_ISOLANT[[#Headers],[Locaux climatisés ou raffraichis]]))))))</f>
        <v/>
      </c>
    </row>
    <row r="141" spans="1:16" ht="130.19999999999999" customHeight="1" x14ac:dyDescent="0.3">
      <c r="A141" s="3" t="s">
        <v>191</v>
      </c>
      <c r="B141" s="86" t="str">
        <f ca="1">IF('PR-tampon'!$E104="","",IF('PR-tampon'!$E104=0,"",IF(INDIRECT(NOM_FR&amp;ADDRESS('PR-tampon'!$E104,COLUMN(REFERENCEMENT_ISOLANT[[#Headers],[DATE REFERENCEMENT]])))=0,"",INDIRECT(NOM_FR&amp;ADDRESS('PR-tampon'!$E104,COLUMN(REFERENCEMENT_ISOLANT[[#Headers],[DATE REFERENCEMENT]]))))))</f>
        <v/>
      </c>
      <c r="C141" s="86" t="str">
        <f ca="1">IF('PR-tampon'!$E104="","",IF('PR-tampon'!$E104=0,"",IF(INDIRECT(NOM_FR&amp;ADDRESS('PR-tampon'!$E104,COLUMN(REFERENCEMENT_ISOLANT[[#Headers],[TYPE DE PROCEDE]])))=0,"",INDIRECT(NOM_FR&amp;ADDRESS('PR-tampon'!$E104,COLUMN(REFERENCEMENT_ISOLANT[[#Headers],[TYPE DE PROCEDE]]))))))</f>
        <v/>
      </c>
      <c r="D141" s="86" t="str">
        <f ca="1">IF('PR-tampon'!$E104="","",IF('PR-tampon'!$E104=0,"",IF(INDIRECT(NOM_FR&amp;ADDRESS('PR-tampon'!$E104,COLUMN(REFERENCEMENT_ISOLANT[[#Headers],[MATIERE]])))=0,"",INDIRECT(NOM_FR&amp;ADDRESS('PR-tampon'!$E104,COLUMN(REFERENCEMENT_ISOLANT[[#Headers],[MATIERE]]))))))</f>
        <v/>
      </c>
      <c r="E141" s="3" t="str">
        <f ca="1">IF('PR-tampon'!$E104="","",IF('PR-tampon'!$E104=0,"",IF(INDIRECT(NOM_FR&amp;ADDRESS('PR-tampon'!$E104,COLUMN(REFERENCEMENT_ISOLANT[[#Headers],[NOM COMMERCIAL DU PROCEDE]])))=0,"",INDIRECT(NOM_FR&amp;ADDRESS('PR-tampon'!$E104,COLUMN(REFERENCEMENT_ISOLANT[[#Headers],[NOM COMMERCIAL DU PROCEDE]]))))))</f>
        <v/>
      </c>
      <c r="F141" s="3" t="str">
        <f ca="1">IF('PR-tampon'!$E104="","",IF('PR-tampon'!$E104=0,"",IF(INDIRECT(NOM_FR&amp;ADDRESS('PR-tampon'!$E104,COLUMN(REFERENCEMENT_ISOLANT[[#Headers],[FABRICANT / TITULAIRE / DISTRIBUTEUR]])))=0,"",INDIRECT(NOM_FR&amp;ADDRESS('PR-tampon'!$E104,COLUMN(REFERENCEMENT_ISOLANT[[#Headers],[FABRICANT / TITULAIRE / DISTRIBUTEUR]]))))))</f>
        <v/>
      </c>
      <c r="G141" s="3" t="str">
        <f ca="1">IF('PR-tampon'!$E104="","",IF('PR-tampon'!$E104=0,"",IF(INDIRECT(NOM_FR&amp;ADDRESS('PR-tampon'!$E104,COLUMN(REFERENCEMENT_ISOLANT[[#Headers],[TYPE DE DOCUMENT DE REFERENCE]])))=0,"",INDIRECT(NOM_FR&amp;ADDRESS('PR-tampon'!$E104,COLUMN(REFERENCEMENT_ISOLANT[[#Headers],[TYPE DE DOCUMENT DE REFERENCE]]))))))</f>
        <v/>
      </c>
      <c r="H141" s="3" t="str">
        <f ca="1">IF('PR-tampon'!$E104="","",IF('PR-tampon'!$E104=0,"",IF(INDIRECT(NOM_FR&amp;ADDRESS('PR-tampon'!$E104,COLUMN(REFERENCEMENT_ISOLANT[[#Headers],[REF]])))=0,"",INDIRECT(NOM_FR&amp;ADDRESS('PR-tampon'!$E104,COLUMN(REFERENCEMENT_ISOLANT[[#Headers],[REF]]))))))</f>
        <v/>
      </c>
      <c r="I141" s="80" t="str">
        <f ca="1">IF('PR-tampon'!$E104="","",IF('PR-tampon'!$E104=0,"",IF(INDIRECT(NOM_FR&amp;ADDRESS('PR-tampon'!$E104,COLUMN(REFERENCEMENT_ISOLANT[[#Headers],[AVIS LIMITE AU / VALIDITE]])))=0,"",INDIRECT(NOM_FR&amp;ADDRESS('PR-tampon'!$E104,COLUMN(REFERENCEMENT_ISOLANT[[#Headers],[AVIS LIMITE AU / VALIDITE]]))))))</f>
        <v/>
      </c>
      <c r="J141" s="3" t="str">
        <f ca="1">IF('PR-tampon'!$E104="","",IF('PR-tampon'!$E104=0,"",IF(INDIRECT(NOM_FR&amp;ADDRESS('PR-tampon'!$E104,COLUMN(REFERENCEMENT_ISOLANT[[#Headers],[TC/TNC
dans le domaine d''emploi visé]])))=0,"",INDIRECT(NOM_FR&amp;ADDRESS('PR-tampon'!$E104,COLUMN(REFERENCEMENT_ISOLANT[[#Headers],[TC/TNC
dans le domaine d''emploi visé]]))))))</f>
        <v/>
      </c>
      <c r="K141" s="110" t="str">
        <f ca="1">IF('PR-tampon'!$E104="","",IF('PR-tampon'!$E104=0,"",IF(INDIRECT(NOM_FR&amp;ADDRESS('PR-tampon'!$E104,COLUMN(REFERENCEMENT_ISOLANT[[#Headers],[SYNTHESE DES APPLICATIONS VISEES]])))=0,"",INDIRECT(NOM_FR&amp;ADDRESS('PR-tampon'!$E104,COLUMN(REFERENCEMENT_ISOLANT[[#Headers],[SYNTHESE DES APPLICATIONS VISEES]]))))))</f>
        <v/>
      </c>
      <c r="L141" s="82" t="str">
        <f ca="1">IF('PR-tampon'!$E104="","",IF('PR-tampon'!$E104=0,"",IF(INDIRECT(NOM_FR&amp;ADDRESS('PR-tampon'!$E104,COLUMN(REFERENCEMENT_ISOLANT[[#Headers],[CONCATENATION DES OBSERVATIONS]])))=0,"",INDIRECT(NOM_FR&amp;ADDRESS('PR-tampon'!$E104,COLUMN(REFERENCEMENT_ISOLANT[[#Headers],[CONCATENATION DES OBSERVATIONS]]))))))</f>
        <v/>
      </c>
      <c r="M141" s="3" t="str">
        <f ca="1">IF('PR-tampon'!$E104="","",IF('PR-tampon'!$E104=0,"",IF(INDIRECT(NOM_FR&amp;ADDRESS('PR-tampon'!$E104,COLUMN(REFERENCEMENT_ISOLANT[[#Headers],[Hygrométrie des locaux]])))=0,"",INDIRECT(NOM_FR&amp;ADDRESS('PR-tampon'!$E104,COLUMN(REFERENCEMENT_ISOLANT[[#Headers],[Hygrométrie des locaux]]))))))</f>
        <v/>
      </c>
      <c r="N141" s="3" t="str">
        <f ca="1">IF('PR-tampon'!$E104="","",IF('PR-tampon'!$E104=0,"",IF(INDIRECT(NOM_FR&amp;ADDRESS('PR-tampon'!$E104,COLUMN(REFERENCEMENT_ISOLANT[[#Headers],[classement locaux au sens 20.1 P3]])))=0,"",INDIRECT(NOM_FR&amp;ADDRESS('PR-tampon'!$E104,COLUMN(REFERENCEMENT_ISOLANT[[#Headers],[classement locaux au sens 20.1 P3]]))))))</f>
        <v/>
      </c>
      <c r="O141" s="3" t="str">
        <f ca="1">IF('PR-tampon'!$E104="","",IF('PR-tampon'!$E104=0,"",IF(INDIRECT(NOM_FR&amp;ADDRESS('PR-tampon'!$E104,COLUMN(REFERENCEMENT_ISOLANT[[#Headers],[Climat max]])))=0,"",INDIRECT(NOM_FR&amp;ADDRESS('PR-tampon'!$E104,COLUMN(REFERENCEMENT_ISOLANT[[#Headers],[Climat max]]))))))</f>
        <v/>
      </c>
      <c r="P141" s="3" t="str">
        <f ca="1">IF('PR-tampon'!$E104="","",IF('PR-tampon'!$E104=0,"",IF(INDIRECT(NOM_FR&amp;ADDRESS('PR-tampon'!$E104,COLUMN(REFERENCEMENT_ISOLANT[[#Headers],[Locaux climatisés ou raffraichis]])))=0,"",INDIRECT(NOM_FR&amp;ADDRESS('PR-tampon'!$E104,COLUMN(REFERENCEMENT_ISOLANT[[#Headers],[Locaux climatisés ou raffraichis]]))))))</f>
        <v/>
      </c>
    </row>
    <row r="142" spans="1:16" ht="130.19999999999999" customHeight="1" x14ac:dyDescent="0.3">
      <c r="A142" s="3" t="s">
        <v>191</v>
      </c>
      <c r="B142" s="86" t="str">
        <f ca="1">IF('PR-tampon'!$E105="","",IF('PR-tampon'!$E105=0,"",IF(INDIRECT(NOM_FR&amp;ADDRESS('PR-tampon'!$E105,COLUMN(REFERENCEMENT_ISOLANT[[#Headers],[DATE REFERENCEMENT]])))=0,"",INDIRECT(NOM_FR&amp;ADDRESS('PR-tampon'!$E105,COLUMN(REFERENCEMENT_ISOLANT[[#Headers],[DATE REFERENCEMENT]]))))))</f>
        <v/>
      </c>
      <c r="C142" s="86" t="str">
        <f ca="1">IF('PR-tampon'!$E105="","",IF('PR-tampon'!$E105=0,"",IF(INDIRECT(NOM_FR&amp;ADDRESS('PR-tampon'!$E105,COLUMN(REFERENCEMENT_ISOLANT[[#Headers],[TYPE DE PROCEDE]])))=0,"",INDIRECT(NOM_FR&amp;ADDRESS('PR-tampon'!$E105,COLUMN(REFERENCEMENT_ISOLANT[[#Headers],[TYPE DE PROCEDE]]))))))</f>
        <v/>
      </c>
      <c r="D142" s="86" t="str">
        <f ca="1">IF('PR-tampon'!$E105="","",IF('PR-tampon'!$E105=0,"",IF(INDIRECT(NOM_FR&amp;ADDRESS('PR-tampon'!$E105,COLUMN(REFERENCEMENT_ISOLANT[[#Headers],[MATIERE]])))=0,"",INDIRECT(NOM_FR&amp;ADDRESS('PR-tampon'!$E105,COLUMN(REFERENCEMENT_ISOLANT[[#Headers],[MATIERE]]))))))</f>
        <v/>
      </c>
      <c r="E142" s="3" t="str">
        <f ca="1">IF('PR-tampon'!$E105="","",IF('PR-tampon'!$E105=0,"",IF(INDIRECT(NOM_FR&amp;ADDRESS('PR-tampon'!$E105,COLUMN(REFERENCEMENT_ISOLANT[[#Headers],[NOM COMMERCIAL DU PROCEDE]])))=0,"",INDIRECT(NOM_FR&amp;ADDRESS('PR-tampon'!$E105,COLUMN(REFERENCEMENT_ISOLANT[[#Headers],[NOM COMMERCIAL DU PROCEDE]]))))))</f>
        <v/>
      </c>
      <c r="F142" s="3" t="str">
        <f ca="1">IF('PR-tampon'!$E105="","",IF('PR-tampon'!$E105=0,"",IF(INDIRECT(NOM_FR&amp;ADDRESS('PR-tampon'!$E105,COLUMN(REFERENCEMENT_ISOLANT[[#Headers],[FABRICANT / TITULAIRE / DISTRIBUTEUR]])))=0,"",INDIRECT(NOM_FR&amp;ADDRESS('PR-tampon'!$E105,COLUMN(REFERENCEMENT_ISOLANT[[#Headers],[FABRICANT / TITULAIRE / DISTRIBUTEUR]]))))))</f>
        <v/>
      </c>
      <c r="G142" s="3" t="str">
        <f ca="1">IF('PR-tampon'!$E105="","",IF('PR-tampon'!$E105=0,"",IF(INDIRECT(NOM_FR&amp;ADDRESS('PR-tampon'!$E105,COLUMN(REFERENCEMENT_ISOLANT[[#Headers],[TYPE DE DOCUMENT DE REFERENCE]])))=0,"",INDIRECT(NOM_FR&amp;ADDRESS('PR-tampon'!$E105,COLUMN(REFERENCEMENT_ISOLANT[[#Headers],[TYPE DE DOCUMENT DE REFERENCE]]))))))</f>
        <v/>
      </c>
      <c r="H142" s="3" t="str">
        <f ca="1">IF('PR-tampon'!$E105="","",IF('PR-tampon'!$E105=0,"",IF(INDIRECT(NOM_FR&amp;ADDRESS('PR-tampon'!$E105,COLUMN(REFERENCEMENT_ISOLANT[[#Headers],[REF]])))=0,"",INDIRECT(NOM_FR&amp;ADDRESS('PR-tampon'!$E105,COLUMN(REFERENCEMENT_ISOLANT[[#Headers],[REF]]))))))</f>
        <v/>
      </c>
      <c r="I142" s="80" t="str">
        <f ca="1">IF('PR-tampon'!$E105="","",IF('PR-tampon'!$E105=0,"",IF(INDIRECT(NOM_FR&amp;ADDRESS('PR-tampon'!$E105,COLUMN(REFERENCEMENT_ISOLANT[[#Headers],[AVIS LIMITE AU / VALIDITE]])))=0,"",INDIRECT(NOM_FR&amp;ADDRESS('PR-tampon'!$E105,COLUMN(REFERENCEMENT_ISOLANT[[#Headers],[AVIS LIMITE AU / VALIDITE]]))))))</f>
        <v/>
      </c>
      <c r="J142" s="3" t="str">
        <f ca="1">IF('PR-tampon'!$E105="","",IF('PR-tampon'!$E105=0,"",IF(INDIRECT(NOM_FR&amp;ADDRESS('PR-tampon'!$E105,COLUMN(REFERENCEMENT_ISOLANT[[#Headers],[TC/TNC
dans le domaine d''emploi visé]])))=0,"",INDIRECT(NOM_FR&amp;ADDRESS('PR-tampon'!$E105,COLUMN(REFERENCEMENT_ISOLANT[[#Headers],[TC/TNC
dans le domaine d''emploi visé]]))))))</f>
        <v/>
      </c>
      <c r="K142" s="110" t="str">
        <f ca="1">IF('PR-tampon'!$E105="","",IF('PR-tampon'!$E105=0,"",IF(INDIRECT(NOM_FR&amp;ADDRESS('PR-tampon'!$E105,COLUMN(REFERENCEMENT_ISOLANT[[#Headers],[SYNTHESE DES APPLICATIONS VISEES]])))=0,"",INDIRECT(NOM_FR&amp;ADDRESS('PR-tampon'!$E105,COLUMN(REFERENCEMENT_ISOLANT[[#Headers],[SYNTHESE DES APPLICATIONS VISEES]]))))))</f>
        <v/>
      </c>
      <c r="L142" s="82" t="str">
        <f ca="1">IF('PR-tampon'!$E105="","",IF('PR-tampon'!$E105=0,"",IF(INDIRECT(NOM_FR&amp;ADDRESS('PR-tampon'!$E105,COLUMN(REFERENCEMENT_ISOLANT[[#Headers],[CONCATENATION DES OBSERVATIONS]])))=0,"",INDIRECT(NOM_FR&amp;ADDRESS('PR-tampon'!$E105,COLUMN(REFERENCEMENT_ISOLANT[[#Headers],[CONCATENATION DES OBSERVATIONS]]))))))</f>
        <v/>
      </c>
      <c r="M142" s="3" t="str">
        <f ca="1">IF('PR-tampon'!$E105="","",IF('PR-tampon'!$E105=0,"",IF(INDIRECT(NOM_FR&amp;ADDRESS('PR-tampon'!$E105,COLUMN(REFERENCEMENT_ISOLANT[[#Headers],[Hygrométrie des locaux]])))=0,"",INDIRECT(NOM_FR&amp;ADDRESS('PR-tampon'!$E105,COLUMN(REFERENCEMENT_ISOLANT[[#Headers],[Hygrométrie des locaux]]))))))</f>
        <v/>
      </c>
      <c r="N142" s="3" t="str">
        <f ca="1">IF('PR-tampon'!$E105="","",IF('PR-tampon'!$E105=0,"",IF(INDIRECT(NOM_FR&amp;ADDRESS('PR-tampon'!$E105,COLUMN(REFERENCEMENT_ISOLANT[[#Headers],[classement locaux au sens 20.1 P3]])))=0,"",INDIRECT(NOM_FR&amp;ADDRESS('PR-tampon'!$E105,COLUMN(REFERENCEMENT_ISOLANT[[#Headers],[classement locaux au sens 20.1 P3]]))))))</f>
        <v/>
      </c>
      <c r="O142" s="3" t="str">
        <f ca="1">IF('PR-tampon'!$E105="","",IF('PR-tampon'!$E105=0,"",IF(INDIRECT(NOM_FR&amp;ADDRESS('PR-tampon'!$E105,COLUMN(REFERENCEMENT_ISOLANT[[#Headers],[Climat max]])))=0,"",INDIRECT(NOM_FR&amp;ADDRESS('PR-tampon'!$E105,COLUMN(REFERENCEMENT_ISOLANT[[#Headers],[Climat max]]))))))</f>
        <v/>
      </c>
      <c r="P142" s="3" t="str">
        <f ca="1">IF('PR-tampon'!$E105="","",IF('PR-tampon'!$E105=0,"",IF(INDIRECT(NOM_FR&amp;ADDRESS('PR-tampon'!$E105,COLUMN(REFERENCEMENT_ISOLANT[[#Headers],[Locaux climatisés ou raffraichis]])))=0,"",INDIRECT(NOM_FR&amp;ADDRESS('PR-tampon'!$E105,COLUMN(REFERENCEMENT_ISOLANT[[#Headers],[Locaux climatisés ou raffraichis]]))))))</f>
        <v/>
      </c>
    </row>
    <row r="143" spans="1:16" ht="130.19999999999999" customHeight="1" x14ac:dyDescent="0.3">
      <c r="A143" s="3" t="s">
        <v>191</v>
      </c>
      <c r="B143" s="86" t="str">
        <f ca="1">IF('PR-tampon'!$E106="","",IF('PR-tampon'!$E106=0,"",IF(INDIRECT(NOM_FR&amp;ADDRESS('PR-tampon'!$E106,COLUMN(REFERENCEMENT_ISOLANT[[#Headers],[DATE REFERENCEMENT]])))=0,"",INDIRECT(NOM_FR&amp;ADDRESS('PR-tampon'!$E106,COLUMN(REFERENCEMENT_ISOLANT[[#Headers],[DATE REFERENCEMENT]]))))))</f>
        <v/>
      </c>
      <c r="C143" s="86" t="str">
        <f ca="1">IF('PR-tampon'!$E106="","",IF('PR-tampon'!$E106=0,"",IF(INDIRECT(NOM_FR&amp;ADDRESS('PR-tampon'!$E106,COLUMN(REFERENCEMENT_ISOLANT[[#Headers],[TYPE DE PROCEDE]])))=0,"",INDIRECT(NOM_FR&amp;ADDRESS('PR-tampon'!$E106,COLUMN(REFERENCEMENT_ISOLANT[[#Headers],[TYPE DE PROCEDE]]))))))</f>
        <v/>
      </c>
      <c r="D143" s="86" t="str">
        <f ca="1">IF('PR-tampon'!$E106="","",IF('PR-tampon'!$E106=0,"",IF(INDIRECT(NOM_FR&amp;ADDRESS('PR-tampon'!$E106,COLUMN(REFERENCEMENT_ISOLANT[[#Headers],[MATIERE]])))=0,"",INDIRECT(NOM_FR&amp;ADDRESS('PR-tampon'!$E106,COLUMN(REFERENCEMENT_ISOLANT[[#Headers],[MATIERE]]))))))</f>
        <v/>
      </c>
      <c r="E143" s="3" t="str">
        <f ca="1">IF('PR-tampon'!$E106="","",IF('PR-tampon'!$E106=0,"",IF(INDIRECT(NOM_FR&amp;ADDRESS('PR-tampon'!$E106,COLUMN(REFERENCEMENT_ISOLANT[[#Headers],[NOM COMMERCIAL DU PROCEDE]])))=0,"",INDIRECT(NOM_FR&amp;ADDRESS('PR-tampon'!$E106,COLUMN(REFERENCEMENT_ISOLANT[[#Headers],[NOM COMMERCIAL DU PROCEDE]]))))))</f>
        <v/>
      </c>
      <c r="F143" s="3" t="str">
        <f ca="1">IF('PR-tampon'!$E106="","",IF('PR-tampon'!$E106=0,"",IF(INDIRECT(NOM_FR&amp;ADDRESS('PR-tampon'!$E106,COLUMN(REFERENCEMENT_ISOLANT[[#Headers],[FABRICANT / TITULAIRE / DISTRIBUTEUR]])))=0,"",INDIRECT(NOM_FR&amp;ADDRESS('PR-tampon'!$E106,COLUMN(REFERENCEMENT_ISOLANT[[#Headers],[FABRICANT / TITULAIRE / DISTRIBUTEUR]]))))))</f>
        <v/>
      </c>
      <c r="G143" s="3" t="str">
        <f ca="1">IF('PR-tampon'!$E106="","",IF('PR-tampon'!$E106=0,"",IF(INDIRECT(NOM_FR&amp;ADDRESS('PR-tampon'!$E106,COLUMN(REFERENCEMENT_ISOLANT[[#Headers],[TYPE DE DOCUMENT DE REFERENCE]])))=0,"",INDIRECT(NOM_FR&amp;ADDRESS('PR-tampon'!$E106,COLUMN(REFERENCEMENT_ISOLANT[[#Headers],[TYPE DE DOCUMENT DE REFERENCE]]))))))</f>
        <v/>
      </c>
      <c r="H143" s="3" t="str">
        <f ca="1">IF('PR-tampon'!$E106="","",IF('PR-tampon'!$E106=0,"",IF(INDIRECT(NOM_FR&amp;ADDRESS('PR-tampon'!$E106,COLUMN(REFERENCEMENT_ISOLANT[[#Headers],[REF]])))=0,"",INDIRECT(NOM_FR&amp;ADDRESS('PR-tampon'!$E106,COLUMN(REFERENCEMENT_ISOLANT[[#Headers],[REF]]))))))</f>
        <v/>
      </c>
      <c r="I143" s="80" t="str">
        <f ca="1">IF('PR-tampon'!$E106="","",IF('PR-tampon'!$E106=0,"",IF(INDIRECT(NOM_FR&amp;ADDRESS('PR-tampon'!$E106,COLUMN(REFERENCEMENT_ISOLANT[[#Headers],[AVIS LIMITE AU / VALIDITE]])))=0,"",INDIRECT(NOM_FR&amp;ADDRESS('PR-tampon'!$E106,COLUMN(REFERENCEMENT_ISOLANT[[#Headers],[AVIS LIMITE AU / VALIDITE]]))))))</f>
        <v/>
      </c>
      <c r="J143" s="3" t="str">
        <f ca="1">IF('PR-tampon'!$E106="","",IF('PR-tampon'!$E106=0,"",IF(INDIRECT(NOM_FR&amp;ADDRESS('PR-tampon'!$E106,COLUMN(REFERENCEMENT_ISOLANT[[#Headers],[TC/TNC
dans le domaine d''emploi visé]])))=0,"",INDIRECT(NOM_FR&amp;ADDRESS('PR-tampon'!$E106,COLUMN(REFERENCEMENT_ISOLANT[[#Headers],[TC/TNC
dans le domaine d''emploi visé]]))))))</f>
        <v/>
      </c>
      <c r="K143" s="110" t="str">
        <f ca="1">IF('PR-tampon'!$E106="","",IF('PR-tampon'!$E106=0,"",IF(INDIRECT(NOM_FR&amp;ADDRESS('PR-tampon'!$E106,COLUMN(REFERENCEMENT_ISOLANT[[#Headers],[SYNTHESE DES APPLICATIONS VISEES]])))=0,"",INDIRECT(NOM_FR&amp;ADDRESS('PR-tampon'!$E106,COLUMN(REFERENCEMENT_ISOLANT[[#Headers],[SYNTHESE DES APPLICATIONS VISEES]]))))))</f>
        <v/>
      </c>
      <c r="L143" s="82" t="str">
        <f ca="1">IF('PR-tampon'!$E106="","",IF('PR-tampon'!$E106=0,"",IF(INDIRECT(NOM_FR&amp;ADDRESS('PR-tampon'!$E106,COLUMN(REFERENCEMENT_ISOLANT[[#Headers],[CONCATENATION DES OBSERVATIONS]])))=0,"",INDIRECT(NOM_FR&amp;ADDRESS('PR-tampon'!$E106,COLUMN(REFERENCEMENT_ISOLANT[[#Headers],[CONCATENATION DES OBSERVATIONS]]))))))</f>
        <v/>
      </c>
      <c r="M143" s="3" t="str">
        <f ca="1">IF('PR-tampon'!$E106="","",IF('PR-tampon'!$E106=0,"",IF(INDIRECT(NOM_FR&amp;ADDRESS('PR-tampon'!$E106,COLUMN(REFERENCEMENT_ISOLANT[[#Headers],[Hygrométrie des locaux]])))=0,"",INDIRECT(NOM_FR&amp;ADDRESS('PR-tampon'!$E106,COLUMN(REFERENCEMENT_ISOLANT[[#Headers],[Hygrométrie des locaux]]))))))</f>
        <v/>
      </c>
      <c r="N143" s="3" t="str">
        <f ca="1">IF('PR-tampon'!$E106="","",IF('PR-tampon'!$E106=0,"",IF(INDIRECT(NOM_FR&amp;ADDRESS('PR-tampon'!$E106,COLUMN(REFERENCEMENT_ISOLANT[[#Headers],[classement locaux au sens 20.1 P3]])))=0,"",INDIRECT(NOM_FR&amp;ADDRESS('PR-tampon'!$E106,COLUMN(REFERENCEMENT_ISOLANT[[#Headers],[classement locaux au sens 20.1 P3]]))))))</f>
        <v/>
      </c>
      <c r="O143" s="3" t="str">
        <f ca="1">IF('PR-tampon'!$E106="","",IF('PR-tampon'!$E106=0,"",IF(INDIRECT(NOM_FR&amp;ADDRESS('PR-tampon'!$E106,COLUMN(REFERENCEMENT_ISOLANT[[#Headers],[Climat max]])))=0,"",INDIRECT(NOM_FR&amp;ADDRESS('PR-tampon'!$E106,COLUMN(REFERENCEMENT_ISOLANT[[#Headers],[Climat max]]))))))</f>
        <v/>
      </c>
      <c r="P143" s="3" t="str">
        <f ca="1">IF('PR-tampon'!$E106="","",IF('PR-tampon'!$E106=0,"",IF(INDIRECT(NOM_FR&amp;ADDRESS('PR-tampon'!$E106,COLUMN(REFERENCEMENT_ISOLANT[[#Headers],[Locaux climatisés ou raffraichis]])))=0,"",INDIRECT(NOM_FR&amp;ADDRESS('PR-tampon'!$E106,COLUMN(REFERENCEMENT_ISOLANT[[#Headers],[Locaux climatisés ou raffraichis]]))))))</f>
        <v/>
      </c>
    </row>
    <row r="144" spans="1:16" ht="130.19999999999999" customHeight="1" x14ac:dyDescent="0.3">
      <c r="A144" s="3" t="s">
        <v>191</v>
      </c>
      <c r="B144" s="86" t="str">
        <f ca="1">IF('PR-tampon'!$E107="","",IF('PR-tampon'!$E107=0,"",IF(INDIRECT(NOM_FR&amp;ADDRESS('PR-tampon'!$E107,COLUMN(REFERENCEMENT_ISOLANT[[#Headers],[DATE REFERENCEMENT]])))=0,"",INDIRECT(NOM_FR&amp;ADDRESS('PR-tampon'!$E107,COLUMN(REFERENCEMENT_ISOLANT[[#Headers],[DATE REFERENCEMENT]]))))))</f>
        <v/>
      </c>
      <c r="C144" s="86" t="str">
        <f ca="1">IF('PR-tampon'!$E107="","",IF('PR-tampon'!$E107=0,"",IF(INDIRECT(NOM_FR&amp;ADDRESS('PR-tampon'!$E107,COLUMN(REFERENCEMENT_ISOLANT[[#Headers],[TYPE DE PROCEDE]])))=0,"",INDIRECT(NOM_FR&amp;ADDRESS('PR-tampon'!$E107,COLUMN(REFERENCEMENT_ISOLANT[[#Headers],[TYPE DE PROCEDE]]))))))</f>
        <v/>
      </c>
      <c r="D144" s="86" t="str">
        <f ca="1">IF('PR-tampon'!$E107="","",IF('PR-tampon'!$E107=0,"",IF(INDIRECT(NOM_FR&amp;ADDRESS('PR-tampon'!$E107,COLUMN(REFERENCEMENT_ISOLANT[[#Headers],[MATIERE]])))=0,"",INDIRECT(NOM_FR&amp;ADDRESS('PR-tampon'!$E107,COLUMN(REFERENCEMENT_ISOLANT[[#Headers],[MATIERE]]))))))</f>
        <v/>
      </c>
      <c r="E144" s="3" t="str">
        <f ca="1">IF('PR-tampon'!$E107="","",IF('PR-tampon'!$E107=0,"",IF(INDIRECT(NOM_FR&amp;ADDRESS('PR-tampon'!$E107,COLUMN(REFERENCEMENT_ISOLANT[[#Headers],[NOM COMMERCIAL DU PROCEDE]])))=0,"",INDIRECT(NOM_FR&amp;ADDRESS('PR-tampon'!$E107,COLUMN(REFERENCEMENT_ISOLANT[[#Headers],[NOM COMMERCIAL DU PROCEDE]]))))))</f>
        <v/>
      </c>
      <c r="F144" s="3" t="str">
        <f ca="1">IF('PR-tampon'!$E107="","",IF('PR-tampon'!$E107=0,"",IF(INDIRECT(NOM_FR&amp;ADDRESS('PR-tampon'!$E107,COLUMN(REFERENCEMENT_ISOLANT[[#Headers],[FABRICANT / TITULAIRE / DISTRIBUTEUR]])))=0,"",INDIRECT(NOM_FR&amp;ADDRESS('PR-tampon'!$E107,COLUMN(REFERENCEMENT_ISOLANT[[#Headers],[FABRICANT / TITULAIRE / DISTRIBUTEUR]]))))))</f>
        <v/>
      </c>
      <c r="G144" s="3" t="str">
        <f ca="1">IF('PR-tampon'!$E107="","",IF('PR-tampon'!$E107=0,"",IF(INDIRECT(NOM_FR&amp;ADDRESS('PR-tampon'!$E107,COLUMN(REFERENCEMENT_ISOLANT[[#Headers],[TYPE DE DOCUMENT DE REFERENCE]])))=0,"",INDIRECT(NOM_FR&amp;ADDRESS('PR-tampon'!$E107,COLUMN(REFERENCEMENT_ISOLANT[[#Headers],[TYPE DE DOCUMENT DE REFERENCE]]))))))</f>
        <v/>
      </c>
      <c r="H144" s="3" t="str">
        <f ca="1">IF('PR-tampon'!$E107="","",IF('PR-tampon'!$E107=0,"",IF(INDIRECT(NOM_FR&amp;ADDRESS('PR-tampon'!$E107,COLUMN(REFERENCEMENT_ISOLANT[[#Headers],[REF]])))=0,"",INDIRECT(NOM_FR&amp;ADDRESS('PR-tampon'!$E107,COLUMN(REFERENCEMENT_ISOLANT[[#Headers],[REF]]))))))</f>
        <v/>
      </c>
      <c r="I144" s="80" t="str">
        <f ca="1">IF('PR-tampon'!$E107="","",IF('PR-tampon'!$E107=0,"",IF(INDIRECT(NOM_FR&amp;ADDRESS('PR-tampon'!$E107,COLUMN(REFERENCEMENT_ISOLANT[[#Headers],[AVIS LIMITE AU / VALIDITE]])))=0,"",INDIRECT(NOM_FR&amp;ADDRESS('PR-tampon'!$E107,COLUMN(REFERENCEMENT_ISOLANT[[#Headers],[AVIS LIMITE AU / VALIDITE]]))))))</f>
        <v/>
      </c>
      <c r="J144" s="3" t="str">
        <f ca="1">IF('PR-tampon'!$E107="","",IF('PR-tampon'!$E107=0,"",IF(INDIRECT(NOM_FR&amp;ADDRESS('PR-tampon'!$E107,COLUMN(REFERENCEMENT_ISOLANT[[#Headers],[TC/TNC
dans le domaine d''emploi visé]])))=0,"",INDIRECT(NOM_FR&amp;ADDRESS('PR-tampon'!$E107,COLUMN(REFERENCEMENT_ISOLANT[[#Headers],[TC/TNC
dans le domaine d''emploi visé]]))))))</f>
        <v/>
      </c>
      <c r="K144" s="110" t="str">
        <f ca="1">IF('PR-tampon'!$E107="","",IF('PR-tampon'!$E107=0,"",IF(INDIRECT(NOM_FR&amp;ADDRESS('PR-tampon'!$E107,COLUMN(REFERENCEMENT_ISOLANT[[#Headers],[SYNTHESE DES APPLICATIONS VISEES]])))=0,"",INDIRECT(NOM_FR&amp;ADDRESS('PR-tampon'!$E107,COLUMN(REFERENCEMENT_ISOLANT[[#Headers],[SYNTHESE DES APPLICATIONS VISEES]]))))))</f>
        <v/>
      </c>
      <c r="L144" s="82" t="str">
        <f ca="1">IF('PR-tampon'!$E107="","",IF('PR-tampon'!$E107=0,"",IF(INDIRECT(NOM_FR&amp;ADDRESS('PR-tampon'!$E107,COLUMN(REFERENCEMENT_ISOLANT[[#Headers],[CONCATENATION DES OBSERVATIONS]])))=0,"",INDIRECT(NOM_FR&amp;ADDRESS('PR-tampon'!$E107,COLUMN(REFERENCEMENT_ISOLANT[[#Headers],[CONCATENATION DES OBSERVATIONS]]))))))</f>
        <v/>
      </c>
      <c r="M144" s="3" t="str">
        <f ca="1">IF('PR-tampon'!$E107="","",IF('PR-tampon'!$E107=0,"",IF(INDIRECT(NOM_FR&amp;ADDRESS('PR-tampon'!$E107,COLUMN(REFERENCEMENT_ISOLANT[[#Headers],[Hygrométrie des locaux]])))=0,"",INDIRECT(NOM_FR&amp;ADDRESS('PR-tampon'!$E107,COLUMN(REFERENCEMENT_ISOLANT[[#Headers],[Hygrométrie des locaux]]))))))</f>
        <v/>
      </c>
      <c r="N144" s="3" t="str">
        <f ca="1">IF('PR-tampon'!$E107="","",IF('PR-tampon'!$E107=0,"",IF(INDIRECT(NOM_FR&amp;ADDRESS('PR-tampon'!$E107,COLUMN(REFERENCEMENT_ISOLANT[[#Headers],[classement locaux au sens 20.1 P3]])))=0,"",INDIRECT(NOM_FR&amp;ADDRESS('PR-tampon'!$E107,COLUMN(REFERENCEMENT_ISOLANT[[#Headers],[classement locaux au sens 20.1 P3]]))))))</f>
        <v/>
      </c>
      <c r="O144" s="3" t="str">
        <f ca="1">IF('PR-tampon'!$E107="","",IF('PR-tampon'!$E107=0,"",IF(INDIRECT(NOM_FR&amp;ADDRESS('PR-tampon'!$E107,COLUMN(REFERENCEMENT_ISOLANT[[#Headers],[Climat max]])))=0,"",INDIRECT(NOM_FR&amp;ADDRESS('PR-tampon'!$E107,COLUMN(REFERENCEMENT_ISOLANT[[#Headers],[Climat max]]))))))</f>
        <v/>
      </c>
      <c r="P144" s="3" t="str">
        <f ca="1">IF('PR-tampon'!$E107="","",IF('PR-tampon'!$E107=0,"",IF(INDIRECT(NOM_FR&amp;ADDRESS('PR-tampon'!$E107,COLUMN(REFERENCEMENT_ISOLANT[[#Headers],[Locaux climatisés ou raffraichis]])))=0,"",INDIRECT(NOM_FR&amp;ADDRESS('PR-tampon'!$E107,COLUMN(REFERENCEMENT_ISOLANT[[#Headers],[Locaux climatisés ou raffraichis]]))))))</f>
        <v/>
      </c>
    </row>
    <row r="145" spans="1:16" ht="130.19999999999999" customHeight="1" x14ac:dyDescent="0.3">
      <c r="A145" s="3" t="s">
        <v>191</v>
      </c>
      <c r="B145" s="86" t="str">
        <f ca="1">IF('PR-tampon'!$E108="","",IF('PR-tampon'!$E108=0,"",IF(INDIRECT(NOM_FR&amp;ADDRESS('PR-tampon'!$E108,COLUMN(REFERENCEMENT_ISOLANT[[#Headers],[DATE REFERENCEMENT]])))=0,"",INDIRECT(NOM_FR&amp;ADDRESS('PR-tampon'!$E108,COLUMN(REFERENCEMENT_ISOLANT[[#Headers],[DATE REFERENCEMENT]]))))))</f>
        <v/>
      </c>
      <c r="C145" s="86" t="str">
        <f ca="1">IF('PR-tampon'!$E108="","",IF('PR-tampon'!$E108=0,"",IF(INDIRECT(NOM_FR&amp;ADDRESS('PR-tampon'!$E108,COLUMN(REFERENCEMENT_ISOLANT[[#Headers],[TYPE DE PROCEDE]])))=0,"",INDIRECT(NOM_FR&amp;ADDRESS('PR-tampon'!$E108,COLUMN(REFERENCEMENT_ISOLANT[[#Headers],[TYPE DE PROCEDE]]))))))</f>
        <v/>
      </c>
      <c r="D145" s="86" t="str">
        <f ca="1">IF('PR-tampon'!$E108="","",IF('PR-tampon'!$E108=0,"",IF(INDIRECT(NOM_FR&amp;ADDRESS('PR-tampon'!$E108,COLUMN(REFERENCEMENT_ISOLANT[[#Headers],[MATIERE]])))=0,"",INDIRECT(NOM_FR&amp;ADDRESS('PR-tampon'!$E108,COLUMN(REFERENCEMENT_ISOLANT[[#Headers],[MATIERE]]))))))</f>
        <v/>
      </c>
      <c r="E145" s="3" t="str">
        <f ca="1">IF('PR-tampon'!$E108="","",IF('PR-tampon'!$E108=0,"",IF(INDIRECT(NOM_FR&amp;ADDRESS('PR-tampon'!$E108,COLUMN(REFERENCEMENT_ISOLANT[[#Headers],[NOM COMMERCIAL DU PROCEDE]])))=0,"",INDIRECT(NOM_FR&amp;ADDRESS('PR-tampon'!$E108,COLUMN(REFERENCEMENT_ISOLANT[[#Headers],[NOM COMMERCIAL DU PROCEDE]]))))))</f>
        <v/>
      </c>
      <c r="F145" s="3" t="str">
        <f ca="1">IF('PR-tampon'!$E108="","",IF('PR-tampon'!$E108=0,"",IF(INDIRECT(NOM_FR&amp;ADDRESS('PR-tampon'!$E108,COLUMN(REFERENCEMENT_ISOLANT[[#Headers],[FABRICANT / TITULAIRE / DISTRIBUTEUR]])))=0,"",INDIRECT(NOM_FR&amp;ADDRESS('PR-tampon'!$E108,COLUMN(REFERENCEMENT_ISOLANT[[#Headers],[FABRICANT / TITULAIRE / DISTRIBUTEUR]]))))))</f>
        <v/>
      </c>
      <c r="G145" s="3" t="str">
        <f ca="1">IF('PR-tampon'!$E108="","",IF('PR-tampon'!$E108=0,"",IF(INDIRECT(NOM_FR&amp;ADDRESS('PR-tampon'!$E108,COLUMN(REFERENCEMENT_ISOLANT[[#Headers],[TYPE DE DOCUMENT DE REFERENCE]])))=0,"",INDIRECT(NOM_FR&amp;ADDRESS('PR-tampon'!$E108,COLUMN(REFERENCEMENT_ISOLANT[[#Headers],[TYPE DE DOCUMENT DE REFERENCE]]))))))</f>
        <v/>
      </c>
      <c r="H145" s="3" t="str">
        <f ca="1">IF('PR-tampon'!$E108="","",IF('PR-tampon'!$E108=0,"",IF(INDIRECT(NOM_FR&amp;ADDRESS('PR-tampon'!$E108,COLUMN(REFERENCEMENT_ISOLANT[[#Headers],[REF]])))=0,"",INDIRECT(NOM_FR&amp;ADDRESS('PR-tampon'!$E108,COLUMN(REFERENCEMENT_ISOLANT[[#Headers],[REF]]))))))</f>
        <v/>
      </c>
      <c r="I145" s="80" t="str">
        <f ca="1">IF('PR-tampon'!$E108="","",IF('PR-tampon'!$E108=0,"",IF(INDIRECT(NOM_FR&amp;ADDRESS('PR-tampon'!$E108,COLUMN(REFERENCEMENT_ISOLANT[[#Headers],[AVIS LIMITE AU / VALIDITE]])))=0,"",INDIRECT(NOM_FR&amp;ADDRESS('PR-tampon'!$E108,COLUMN(REFERENCEMENT_ISOLANT[[#Headers],[AVIS LIMITE AU / VALIDITE]]))))))</f>
        <v/>
      </c>
      <c r="J145" s="3" t="str">
        <f ca="1">IF('PR-tampon'!$E108="","",IF('PR-tampon'!$E108=0,"",IF(INDIRECT(NOM_FR&amp;ADDRESS('PR-tampon'!$E108,COLUMN(REFERENCEMENT_ISOLANT[[#Headers],[TC/TNC
dans le domaine d''emploi visé]])))=0,"",INDIRECT(NOM_FR&amp;ADDRESS('PR-tampon'!$E108,COLUMN(REFERENCEMENT_ISOLANT[[#Headers],[TC/TNC
dans le domaine d''emploi visé]]))))))</f>
        <v/>
      </c>
      <c r="K145" s="110" t="str">
        <f ca="1">IF('PR-tampon'!$E108="","",IF('PR-tampon'!$E108=0,"",IF(INDIRECT(NOM_FR&amp;ADDRESS('PR-tampon'!$E108,COLUMN(REFERENCEMENT_ISOLANT[[#Headers],[SYNTHESE DES APPLICATIONS VISEES]])))=0,"",INDIRECT(NOM_FR&amp;ADDRESS('PR-tampon'!$E108,COLUMN(REFERENCEMENT_ISOLANT[[#Headers],[SYNTHESE DES APPLICATIONS VISEES]]))))))</f>
        <v/>
      </c>
      <c r="L145" s="82" t="str">
        <f ca="1">IF('PR-tampon'!$E108="","",IF('PR-tampon'!$E108=0,"",IF(INDIRECT(NOM_FR&amp;ADDRESS('PR-tampon'!$E108,COLUMN(REFERENCEMENT_ISOLANT[[#Headers],[CONCATENATION DES OBSERVATIONS]])))=0,"",INDIRECT(NOM_FR&amp;ADDRESS('PR-tampon'!$E108,COLUMN(REFERENCEMENT_ISOLANT[[#Headers],[CONCATENATION DES OBSERVATIONS]]))))))</f>
        <v/>
      </c>
      <c r="M145" s="3" t="str">
        <f ca="1">IF('PR-tampon'!$E108="","",IF('PR-tampon'!$E108=0,"",IF(INDIRECT(NOM_FR&amp;ADDRESS('PR-tampon'!$E108,COLUMN(REFERENCEMENT_ISOLANT[[#Headers],[Hygrométrie des locaux]])))=0,"",INDIRECT(NOM_FR&amp;ADDRESS('PR-tampon'!$E108,COLUMN(REFERENCEMENT_ISOLANT[[#Headers],[Hygrométrie des locaux]]))))))</f>
        <v/>
      </c>
      <c r="N145" s="3" t="str">
        <f ca="1">IF('PR-tampon'!$E108="","",IF('PR-tampon'!$E108=0,"",IF(INDIRECT(NOM_FR&amp;ADDRESS('PR-tampon'!$E108,COLUMN(REFERENCEMENT_ISOLANT[[#Headers],[classement locaux au sens 20.1 P3]])))=0,"",INDIRECT(NOM_FR&amp;ADDRESS('PR-tampon'!$E108,COLUMN(REFERENCEMENT_ISOLANT[[#Headers],[classement locaux au sens 20.1 P3]]))))))</f>
        <v/>
      </c>
      <c r="O145" s="3" t="str">
        <f ca="1">IF('PR-tampon'!$E108="","",IF('PR-tampon'!$E108=0,"",IF(INDIRECT(NOM_FR&amp;ADDRESS('PR-tampon'!$E108,COLUMN(REFERENCEMENT_ISOLANT[[#Headers],[Climat max]])))=0,"",INDIRECT(NOM_FR&amp;ADDRESS('PR-tampon'!$E108,COLUMN(REFERENCEMENT_ISOLANT[[#Headers],[Climat max]]))))))</f>
        <v/>
      </c>
      <c r="P145" s="3" t="str">
        <f ca="1">IF('PR-tampon'!$E108="","",IF('PR-tampon'!$E108=0,"",IF(INDIRECT(NOM_FR&amp;ADDRESS('PR-tampon'!$E108,COLUMN(REFERENCEMENT_ISOLANT[[#Headers],[Locaux climatisés ou raffraichis]])))=0,"",INDIRECT(NOM_FR&amp;ADDRESS('PR-tampon'!$E108,COLUMN(REFERENCEMENT_ISOLANT[[#Headers],[Locaux climatisés ou raffraichis]]))))))</f>
        <v/>
      </c>
    </row>
    <row r="146" spans="1:16" ht="130.19999999999999" customHeight="1" x14ac:dyDescent="0.3">
      <c r="A146" s="3" t="s">
        <v>191</v>
      </c>
      <c r="B146" s="86" t="str">
        <f ca="1">IF('PR-tampon'!$E109="","",IF('PR-tampon'!$E109=0,"",IF(INDIRECT(NOM_FR&amp;ADDRESS('PR-tampon'!$E109,COLUMN(REFERENCEMENT_ISOLANT[[#Headers],[DATE REFERENCEMENT]])))=0,"",INDIRECT(NOM_FR&amp;ADDRESS('PR-tampon'!$E109,COLUMN(REFERENCEMENT_ISOLANT[[#Headers],[DATE REFERENCEMENT]]))))))</f>
        <v/>
      </c>
      <c r="C146" s="86" t="str">
        <f ca="1">IF('PR-tampon'!$E109="","",IF('PR-tampon'!$E109=0,"",IF(INDIRECT(NOM_FR&amp;ADDRESS('PR-tampon'!$E109,COLUMN(REFERENCEMENT_ISOLANT[[#Headers],[TYPE DE PROCEDE]])))=0,"",INDIRECT(NOM_FR&amp;ADDRESS('PR-tampon'!$E109,COLUMN(REFERENCEMENT_ISOLANT[[#Headers],[TYPE DE PROCEDE]]))))))</f>
        <v/>
      </c>
      <c r="D146" s="86" t="str">
        <f ca="1">IF('PR-tampon'!$E109="","",IF('PR-tampon'!$E109=0,"",IF(INDIRECT(NOM_FR&amp;ADDRESS('PR-tampon'!$E109,COLUMN(REFERENCEMENT_ISOLANT[[#Headers],[MATIERE]])))=0,"",INDIRECT(NOM_FR&amp;ADDRESS('PR-tampon'!$E109,COLUMN(REFERENCEMENT_ISOLANT[[#Headers],[MATIERE]]))))))</f>
        <v/>
      </c>
      <c r="E146" s="3" t="str">
        <f ca="1">IF('PR-tampon'!$E109="","",IF('PR-tampon'!$E109=0,"",IF(INDIRECT(NOM_FR&amp;ADDRESS('PR-tampon'!$E109,COLUMN(REFERENCEMENT_ISOLANT[[#Headers],[NOM COMMERCIAL DU PROCEDE]])))=0,"",INDIRECT(NOM_FR&amp;ADDRESS('PR-tampon'!$E109,COLUMN(REFERENCEMENT_ISOLANT[[#Headers],[NOM COMMERCIAL DU PROCEDE]]))))))</f>
        <v/>
      </c>
      <c r="F146" s="3" t="str">
        <f ca="1">IF('PR-tampon'!$E109="","",IF('PR-tampon'!$E109=0,"",IF(INDIRECT(NOM_FR&amp;ADDRESS('PR-tampon'!$E109,COLUMN(REFERENCEMENT_ISOLANT[[#Headers],[FABRICANT / TITULAIRE / DISTRIBUTEUR]])))=0,"",INDIRECT(NOM_FR&amp;ADDRESS('PR-tampon'!$E109,COLUMN(REFERENCEMENT_ISOLANT[[#Headers],[FABRICANT / TITULAIRE / DISTRIBUTEUR]]))))))</f>
        <v/>
      </c>
      <c r="G146" s="3" t="str">
        <f ca="1">IF('PR-tampon'!$E109="","",IF('PR-tampon'!$E109=0,"",IF(INDIRECT(NOM_FR&amp;ADDRESS('PR-tampon'!$E109,COLUMN(REFERENCEMENT_ISOLANT[[#Headers],[TYPE DE DOCUMENT DE REFERENCE]])))=0,"",INDIRECT(NOM_FR&amp;ADDRESS('PR-tampon'!$E109,COLUMN(REFERENCEMENT_ISOLANT[[#Headers],[TYPE DE DOCUMENT DE REFERENCE]]))))))</f>
        <v/>
      </c>
      <c r="H146" s="3" t="str">
        <f ca="1">IF('PR-tampon'!$E109="","",IF('PR-tampon'!$E109=0,"",IF(INDIRECT(NOM_FR&amp;ADDRESS('PR-tampon'!$E109,COLUMN(REFERENCEMENT_ISOLANT[[#Headers],[REF]])))=0,"",INDIRECT(NOM_FR&amp;ADDRESS('PR-tampon'!$E109,COLUMN(REFERENCEMENT_ISOLANT[[#Headers],[REF]]))))))</f>
        <v/>
      </c>
      <c r="I146" s="80" t="str">
        <f ca="1">IF('PR-tampon'!$E109="","",IF('PR-tampon'!$E109=0,"",IF(INDIRECT(NOM_FR&amp;ADDRESS('PR-tampon'!$E109,COLUMN(REFERENCEMENT_ISOLANT[[#Headers],[AVIS LIMITE AU / VALIDITE]])))=0,"",INDIRECT(NOM_FR&amp;ADDRESS('PR-tampon'!$E109,COLUMN(REFERENCEMENT_ISOLANT[[#Headers],[AVIS LIMITE AU / VALIDITE]]))))))</f>
        <v/>
      </c>
      <c r="J146" s="3" t="str">
        <f ca="1">IF('PR-tampon'!$E109="","",IF('PR-tampon'!$E109=0,"",IF(INDIRECT(NOM_FR&amp;ADDRESS('PR-tampon'!$E109,COLUMN(REFERENCEMENT_ISOLANT[[#Headers],[TC/TNC
dans le domaine d''emploi visé]])))=0,"",INDIRECT(NOM_FR&amp;ADDRESS('PR-tampon'!$E109,COLUMN(REFERENCEMENT_ISOLANT[[#Headers],[TC/TNC
dans le domaine d''emploi visé]]))))))</f>
        <v/>
      </c>
      <c r="K146" s="110" t="str">
        <f ca="1">IF('PR-tampon'!$E109="","",IF('PR-tampon'!$E109=0,"",IF(INDIRECT(NOM_FR&amp;ADDRESS('PR-tampon'!$E109,COLUMN(REFERENCEMENT_ISOLANT[[#Headers],[SYNTHESE DES APPLICATIONS VISEES]])))=0,"",INDIRECT(NOM_FR&amp;ADDRESS('PR-tampon'!$E109,COLUMN(REFERENCEMENT_ISOLANT[[#Headers],[SYNTHESE DES APPLICATIONS VISEES]]))))))</f>
        <v/>
      </c>
      <c r="L146" s="82" t="str">
        <f ca="1">IF('PR-tampon'!$E109="","",IF('PR-tampon'!$E109=0,"",IF(INDIRECT(NOM_FR&amp;ADDRESS('PR-tampon'!$E109,COLUMN(REFERENCEMENT_ISOLANT[[#Headers],[CONCATENATION DES OBSERVATIONS]])))=0,"",INDIRECT(NOM_FR&amp;ADDRESS('PR-tampon'!$E109,COLUMN(REFERENCEMENT_ISOLANT[[#Headers],[CONCATENATION DES OBSERVATIONS]]))))))</f>
        <v/>
      </c>
      <c r="M146" s="3" t="str">
        <f ca="1">IF('PR-tampon'!$E109="","",IF('PR-tampon'!$E109=0,"",IF(INDIRECT(NOM_FR&amp;ADDRESS('PR-tampon'!$E109,COLUMN(REFERENCEMENT_ISOLANT[[#Headers],[Hygrométrie des locaux]])))=0,"",INDIRECT(NOM_FR&amp;ADDRESS('PR-tampon'!$E109,COLUMN(REFERENCEMENT_ISOLANT[[#Headers],[Hygrométrie des locaux]]))))))</f>
        <v/>
      </c>
      <c r="N146" s="3" t="str">
        <f ca="1">IF('PR-tampon'!$E109="","",IF('PR-tampon'!$E109=0,"",IF(INDIRECT(NOM_FR&amp;ADDRESS('PR-tampon'!$E109,COLUMN(REFERENCEMENT_ISOLANT[[#Headers],[classement locaux au sens 20.1 P3]])))=0,"",INDIRECT(NOM_FR&amp;ADDRESS('PR-tampon'!$E109,COLUMN(REFERENCEMENT_ISOLANT[[#Headers],[classement locaux au sens 20.1 P3]]))))))</f>
        <v/>
      </c>
      <c r="O146" s="3" t="str">
        <f ca="1">IF('PR-tampon'!$E109="","",IF('PR-tampon'!$E109=0,"",IF(INDIRECT(NOM_FR&amp;ADDRESS('PR-tampon'!$E109,COLUMN(REFERENCEMENT_ISOLANT[[#Headers],[Climat max]])))=0,"",INDIRECT(NOM_FR&amp;ADDRESS('PR-tampon'!$E109,COLUMN(REFERENCEMENT_ISOLANT[[#Headers],[Climat max]]))))))</f>
        <v/>
      </c>
      <c r="P146" s="3" t="str">
        <f ca="1">IF('PR-tampon'!$E109="","",IF('PR-tampon'!$E109=0,"",IF(INDIRECT(NOM_FR&amp;ADDRESS('PR-tampon'!$E109,COLUMN(REFERENCEMENT_ISOLANT[[#Headers],[Locaux climatisés ou raffraichis]])))=0,"",INDIRECT(NOM_FR&amp;ADDRESS('PR-tampon'!$E109,COLUMN(REFERENCEMENT_ISOLANT[[#Headers],[Locaux climatisés ou raffraichis]]))))))</f>
        <v/>
      </c>
    </row>
    <row r="147" spans="1:16" ht="130.19999999999999" customHeight="1" x14ac:dyDescent="0.3">
      <c r="A147" s="3" t="s">
        <v>191</v>
      </c>
      <c r="B147" s="86" t="str">
        <f ca="1">IF('PR-tampon'!$E110="","",IF('PR-tampon'!$E110=0,"",IF(INDIRECT(NOM_FR&amp;ADDRESS('PR-tampon'!$E110,COLUMN(REFERENCEMENT_ISOLANT[[#Headers],[DATE REFERENCEMENT]])))=0,"",INDIRECT(NOM_FR&amp;ADDRESS('PR-tampon'!$E110,COLUMN(REFERENCEMENT_ISOLANT[[#Headers],[DATE REFERENCEMENT]]))))))</f>
        <v/>
      </c>
      <c r="C147" s="86" t="str">
        <f ca="1">IF('PR-tampon'!$E110="","",IF('PR-tampon'!$E110=0,"",IF(INDIRECT(NOM_FR&amp;ADDRESS('PR-tampon'!$E110,COLUMN(REFERENCEMENT_ISOLANT[[#Headers],[TYPE DE PROCEDE]])))=0,"",INDIRECT(NOM_FR&amp;ADDRESS('PR-tampon'!$E110,COLUMN(REFERENCEMENT_ISOLANT[[#Headers],[TYPE DE PROCEDE]]))))))</f>
        <v/>
      </c>
      <c r="D147" s="86" t="str">
        <f ca="1">IF('PR-tampon'!$E110="","",IF('PR-tampon'!$E110=0,"",IF(INDIRECT(NOM_FR&amp;ADDRESS('PR-tampon'!$E110,COLUMN(REFERENCEMENT_ISOLANT[[#Headers],[MATIERE]])))=0,"",INDIRECT(NOM_FR&amp;ADDRESS('PR-tampon'!$E110,COLUMN(REFERENCEMENT_ISOLANT[[#Headers],[MATIERE]]))))))</f>
        <v/>
      </c>
      <c r="E147" s="3" t="str">
        <f ca="1">IF('PR-tampon'!$E110="","",IF('PR-tampon'!$E110=0,"",IF(INDIRECT(NOM_FR&amp;ADDRESS('PR-tampon'!$E110,COLUMN(REFERENCEMENT_ISOLANT[[#Headers],[NOM COMMERCIAL DU PROCEDE]])))=0,"",INDIRECT(NOM_FR&amp;ADDRESS('PR-tampon'!$E110,COLUMN(REFERENCEMENT_ISOLANT[[#Headers],[NOM COMMERCIAL DU PROCEDE]]))))))</f>
        <v/>
      </c>
      <c r="F147" s="3" t="str">
        <f ca="1">IF('PR-tampon'!$E110="","",IF('PR-tampon'!$E110=0,"",IF(INDIRECT(NOM_FR&amp;ADDRESS('PR-tampon'!$E110,COLUMN(REFERENCEMENT_ISOLANT[[#Headers],[FABRICANT / TITULAIRE / DISTRIBUTEUR]])))=0,"",INDIRECT(NOM_FR&amp;ADDRESS('PR-tampon'!$E110,COLUMN(REFERENCEMENT_ISOLANT[[#Headers],[FABRICANT / TITULAIRE / DISTRIBUTEUR]]))))))</f>
        <v/>
      </c>
      <c r="G147" s="3" t="str">
        <f ca="1">IF('PR-tampon'!$E110="","",IF('PR-tampon'!$E110=0,"",IF(INDIRECT(NOM_FR&amp;ADDRESS('PR-tampon'!$E110,COLUMN(REFERENCEMENT_ISOLANT[[#Headers],[TYPE DE DOCUMENT DE REFERENCE]])))=0,"",INDIRECT(NOM_FR&amp;ADDRESS('PR-tampon'!$E110,COLUMN(REFERENCEMENT_ISOLANT[[#Headers],[TYPE DE DOCUMENT DE REFERENCE]]))))))</f>
        <v/>
      </c>
      <c r="H147" s="3" t="str">
        <f ca="1">IF('PR-tampon'!$E110="","",IF('PR-tampon'!$E110=0,"",IF(INDIRECT(NOM_FR&amp;ADDRESS('PR-tampon'!$E110,COLUMN(REFERENCEMENT_ISOLANT[[#Headers],[REF]])))=0,"",INDIRECT(NOM_FR&amp;ADDRESS('PR-tampon'!$E110,COLUMN(REFERENCEMENT_ISOLANT[[#Headers],[REF]]))))))</f>
        <v/>
      </c>
      <c r="I147" s="80" t="str">
        <f ca="1">IF('PR-tampon'!$E110="","",IF('PR-tampon'!$E110=0,"",IF(INDIRECT(NOM_FR&amp;ADDRESS('PR-tampon'!$E110,COLUMN(REFERENCEMENT_ISOLANT[[#Headers],[AVIS LIMITE AU / VALIDITE]])))=0,"",INDIRECT(NOM_FR&amp;ADDRESS('PR-tampon'!$E110,COLUMN(REFERENCEMENT_ISOLANT[[#Headers],[AVIS LIMITE AU / VALIDITE]]))))))</f>
        <v/>
      </c>
      <c r="J147" s="3" t="str">
        <f ca="1">IF('PR-tampon'!$E110="","",IF('PR-tampon'!$E110=0,"",IF(INDIRECT(NOM_FR&amp;ADDRESS('PR-tampon'!$E110,COLUMN(REFERENCEMENT_ISOLANT[[#Headers],[TC/TNC
dans le domaine d''emploi visé]])))=0,"",INDIRECT(NOM_FR&amp;ADDRESS('PR-tampon'!$E110,COLUMN(REFERENCEMENT_ISOLANT[[#Headers],[TC/TNC
dans le domaine d''emploi visé]]))))))</f>
        <v/>
      </c>
      <c r="K147" s="110" t="str">
        <f ca="1">IF('PR-tampon'!$E110="","",IF('PR-tampon'!$E110=0,"",IF(INDIRECT(NOM_FR&amp;ADDRESS('PR-tampon'!$E110,COLUMN(REFERENCEMENT_ISOLANT[[#Headers],[SYNTHESE DES APPLICATIONS VISEES]])))=0,"",INDIRECT(NOM_FR&amp;ADDRESS('PR-tampon'!$E110,COLUMN(REFERENCEMENT_ISOLANT[[#Headers],[SYNTHESE DES APPLICATIONS VISEES]]))))))</f>
        <v/>
      </c>
      <c r="L147" s="82" t="str">
        <f ca="1">IF('PR-tampon'!$E110="","",IF('PR-tampon'!$E110=0,"",IF(INDIRECT(NOM_FR&amp;ADDRESS('PR-tampon'!$E110,COLUMN(REFERENCEMENT_ISOLANT[[#Headers],[CONCATENATION DES OBSERVATIONS]])))=0,"",INDIRECT(NOM_FR&amp;ADDRESS('PR-tampon'!$E110,COLUMN(REFERENCEMENT_ISOLANT[[#Headers],[CONCATENATION DES OBSERVATIONS]]))))))</f>
        <v/>
      </c>
      <c r="M147" s="3" t="str">
        <f ca="1">IF('PR-tampon'!$E110="","",IF('PR-tampon'!$E110=0,"",IF(INDIRECT(NOM_FR&amp;ADDRESS('PR-tampon'!$E110,COLUMN(REFERENCEMENT_ISOLANT[[#Headers],[Hygrométrie des locaux]])))=0,"",INDIRECT(NOM_FR&amp;ADDRESS('PR-tampon'!$E110,COLUMN(REFERENCEMENT_ISOLANT[[#Headers],[Hygrométrie des locaux]]))))))</f>
        <v/>
      </c>
      <c r="N147" s="3" t="str">
        <f ca="1">IF('PR-tampon'!$E110="","",IF('PR-tampon'!$E110=0,"",IF(INDIRECT(NOM_FR&amp;ADDRESS('PR-tampon'!$E110,COLUMN(REFERENCEMENT_ISOLANT[[#Headers],[classement locaux au sens 20.1 P3]])))=0,"",INDIRECT(NOM_FR&amp;ADDRESS('PR-tampon'!$E110,COLUMN(REFERENCEMENT_ISOLANT[[#Headers],[classement locaux au sens 20.1 P3]]))))))</f>
        <v/>
      </c>
      <c r="O147" s="3" t="str">
        <f ca="1">IF('PR-tampon'!$E110="","",IF('PR-tampon'!$E110=0,"",IF(INDIRECT(NOM_FR&amp;ADDRESS('PR-tampon'!$E110,COLUMN(REFERENCEMENT_ISOLANT[[#Headers],[Climat max]])))=0,"",INDIRECT(NOM_FR&amp;ADDRESS('PR-tampon'!$E110,COLUMN(REFERENCEMENT_ISOLANT[[#Headers],[Climat max]]))))))</f>
        <v/>
      </c>
      <c r="P147" s="3" t="str">
        <f ca="1">IF('PR-tampon'!$E110="","",IF('PR-tampon'!$E110=0,"",IF(INDIRECT(NOM_FR&amp;ADDRESS('PR-tampon'!$E110,COLUMN(REFERENCEMENT_ISOLANT[[#Headers],[Locaux climatisés ou raffraichis]])))=0,"",INDIRECT(NOM_FR&amp;ADDRESS('PR-tampon'!$E110,COLUMN(REFERENCEMENT_ISOLANT[[#Headers],[Locaux climatisés ou raffraichis]]))))))</f>
        <v/>
      </c>
    </row>
    <row r="148" spans="1:16" ht="130.19999999999999" customHeight="1" x14ac:dyDescent="0.3">
      <c r="A148" s="3" t="s">
        <v>191</v>
      </c>
      <c r="B148" s="86" t="str">
        <f ca="1">IF('PR-tampon'!$E111="","",IF('PR-tampon'!$E111=0,"",IF(INDIRECT(NOM_FR&amp;ADDRESS('PR-tampon'!$E111,COLUMN(REFERENCEMENT_ISOLANT[[#Headers],[DATE REFERENCEMENT]])))=0,"",INDIRECT(NOM_FR&amp;ADDRESS('PR-tampon'!$E111,COLUMN(REFERENCEMENT_ISOLANT[[#Headers],[DATE REFERENCEMENT]]))))))</f>
        <v/>
      </c>
      <c r="C148" s="86" t="str">
        <f ca="1">IF('PR-tampon'!$E111="","",IF('PR-tampon'!$E111=0,"",IF(INDIRECT(NOM_FR&amp;ADDRESS('PR-tampon'!$E111,COLUMN(REFERENCEMENT_ISOLANT[[#Headers],[TYPE DE PROCEDE]])))=0,"",INDIRECT(NOM_FR&amp;ADDRESS('PR-tampon'!$E111,COLUMN(REFERENCEMENT_ISOLANT[[#Headers],[TYPE DE PROCEDE]]))))))</f>
        <v/>
      </c>
      <c r="D148" s="86" t="str">
        <f ca="1">IF('PR-tampon'!$E111="","",IF('PR-tampon'!$E111=0,"",IF(INDIRECT(NOM_FR&amp;ADDRESS('PR-tampon'!$E111,COLUMN(REFERENCEMENT_ISOLANT[[#Headers],[MATIERE]])))=0,"",INDIRECT(NOM_FR&amp;ADDRESS('PR-tampon'!$E111,COLUMN(REFERENCEMENT_ISOLANT[[#Headers],[MATIERE]]))))))</f>
        <v/>
      </c>
      <c r="E148" s="3" t="str">
        <f ca="1">IF('PR-tampon'!$E111="","",IF('PR-tampon'!$E111=0,"",IF(INDIRECT(NOM_FR&amp;ADDRESS('PR-tampon'!$E111,COLUMN(REFERENCEMENT_ISOLANT[[#Headers],[NOM COMMERCIAL DU PROCEDE]])))=0,"",INDIRECT(NOM_FR&amp;ADDRESS('PR-tampon'!$E111,COLUMN(REFERENCEMENT_ISOLANT[[#Headers],[NOM COMMERCIAL DU PROCEDE]]))))))</f>
        <v/>
      </c>
      <c r="F148" s="3" t="str">
        <f ca="1">IF('PR-tampon'!$E111="","",IF('PR-tampon'!$E111=0,"",IF(INDIRECT(NOM_FR&amp;ADDRESS('PR-tampon'!$E111,COLUMN(REFERENCEMENT_ISOLANT[[#Headers],[FABRICANT / TITULAIRE / DISTRIBUTEUR]])))=0,"",INDIRECT(NOM_FR&amp;ADDRESS('PR-tampon'!$E111,COLUMN(REFERENCEMENT_ISOLANT[[#Headers],[FABRICANT / TITULAIRE / DISTRIBUTEUR]]))))))</f>
        <v/>
      </c>
      <c r="G148" s="3" t="str">
        <f ca="1">IF('PR-tampon'!$E111="","",IF('PR-tampon'!$E111=0,"",IF(INDIRECT(NOM_FR&amp;ADDRESS('PR-tampon'!$E111,COLUMN(REFERENCEMENT_ISOLANT[[#Headers],[TYPE DE DOCUMENT DE REFERENCE]])))=0,"",INDIRECT(NOM_FR&amp;ADDRESS('PR-tampon'!$E111,COLUMN(REFERENCEMENT_ISOLANT[[#Headers],[TYPE DE DOCUMENT DE REFERENCE]]))))))</f>
        <v/>
      </c>
      <c r="H148" s="3" t="str">
        <f ca="1">IF('PR-tampon'!$E111="","",IF('PR-tampon'!$E111=0,"",IF(INDIRECT(NOM_FR&amp;ADDRESS('PR-tampon'!$E111,COLUMN(REFERENCEMENT_ISOLANT[[#Headers],[REF]])))=0,"",INDIRECT(NOM_FR&amp;ADDRESS('PR-tampon'!$E111,COLUMN(REFERENCEMENT_ISOLANT[[#Headers],[REF]]))))))</f>
        <v/>
      </c>
      <c r="I148" s="80" t="str">
        <f ca="1">IF('PR-tampon'!$E111="","",IF('PR-tampon'!$E111=0,"",IF(INDIRECT(NOM_FR&amp;ADDRESS('PR-tampon'!$E111,COLUMN(REFERENCEMENT_ISOLANT[[#Headers],[AVIS LIMITE AU / VALIDITE]])))=0,"",INDIRECT(NOM_FR&amp;ADDRESS('PR-tampon'!$E111,COLUMN(REFERENCEMENT_ISOLANT[[#Headers],[AVIS LIMITE AU / VALIDITE]]))))))</f>
        <v/>
      </c>
      <c r="J148" s="3" t="str">
        <f ca="1">IF('PR-tampon'!$E111="","",IF('PR-tampon'!$E111=0,"",IF(INDIRECT(NOM_FR&amp;ADDRESS('PR-tampon'!$E111,COLUMN(REFERENCEMENT_ISOLANT[[#Headers],[TC/TNC
dans le domaine d''emploi visé]])))=0,"",INDIRECT(NOM_FR&amp;ADDRESS('PR-tampon'!$E111,COLUMN(REFERENCEMENT_ISOLANT[[#Headers],[TC/TNC
dans le domaine d''emploi visé]]))))))</f>
        <v/>
      </c>
      <c r="K148" s="110" t="str">
        <f ca="1">IF('PR-tampon'!$E111="","",IF('PR-tampon'!$E111=0,"",IF(INDIRECT(NOM_FR&amp;ADDRESS('PR-tampon'!$E111,COLUMN(REFERENCEMENT_ISOLANT[[#Headers],[SYNTHESE DES APPLICATIONS VISEES]])))=0,"",INDIRECT(NOM_FR&amp;ADDRESS('PR-tampon'!$E111,COLUMN(REFERENCEMENT_ISOLANT[[#Headers],[SYNTHESE DES APPLICATIONS VISEES]]))))))</f>
        <v/>
      </c>
      <c r="L148" s="82" t="str">
        <f ca="1">IF('PR-tampon'!$E111="","",IF('PR-tampon'!$E111=0,"",IF(INDIRECT(NOM_FR&amp;ADDRESS('PR-tampon'!$E111,COLUMN(REFERENCEMENT_ISOLANT[[#Headers],[CONCATENATION DES OBSERVATIONS]])))=0,"",INDIRECT(NOM_FR&amp;ADDRESS('PR-tampon'!$E111,COLUMN(REFERENCEMENT_ISOLANT[[#Headers],[CONCATENATION DES OBSERVATIONS]]))))))</f>
        <v/>
      </c>
      <c r="M148" s="3" t="str">
        <f ca="1">IF('PR-tampon'!$E111="","",IF('PR-tampon'!$E111=0,"",IF(INDIRECT(NOM_FR&amp;ADDRESS('PR-tampon'!$E111,COLUMN(REFERENCEMENT_ISOLANT[[#Headers],[Hygrométrie des locaux]])))=0,"",INDIRECT(NOM_FR&amp;ADDRESS('PR-tampon'!$E111,COLUMN(REFERENCEMENT_ISOLANT[[#Headers],[Hygrométrie des locaux]]))))))</f>
        <v/>
      </c>
      <c r="N148" s="3" t="str">
        <f ca="1">IF('PR-tampon'!$E111="","",IF('PR-tampon'!$E111=0,"",IF(INDIRECT(NOM_FR&amp;ADDRESS('PR-tampon'!$E111,COLUMN(REFERENCEMENT_ISOLANT[[#Headers],[classement locaux au sens 20.1 P3]])))=0,"",INDIRECT(NOM_FR&amp;ADDRESS('PR-tampon'!$E111,COLUMN(REFERENCEMENT_ISOLANT[[#Headers],[classement locaux au sens 20.1 P3]]))))))</f>
        <v/>
      </c>
      <c r="O148" s="3" t="str">
        <f ca="1">IF('PR-tampon'!$E111="","",IF('PR-tampon'!$E111=0,"",IF(INDIRECT(NOM_FR&amp;ADDRESS('PR-tampon'!$E111,COLUMN(REFERENCEMENT_ISOLANT[[#Headers],[Climat max]])))=0,"",INDIRECT(NOM_FR&amp;ADDRESS('PR-tampon'!$E111,COLUMN(REFERENCEMENT_ISOLANT[[#Headers],[Climat max]]))))))</f>
        <v/>
      </c>
      <c r="P148" s="3" t="str">
        <f ca="1">IF('PR-tampon'!$E111="","",IF('PR-tampon'!$E111=0,"",IF(INDIRECT(NOM_FR&amp;ADDRESS('PR-tampon'!$E111,COLUMN(REFERENCEMENT_ISOLANT[[#Headers],[Locaux climatisés ou raffraichis]])))=0,"",INDIRECT(NOM_FR&amp;ADDRESS('PR-tampon'!$E111,COLUMN(REFERENCEMENT_ISOLANT[[#Headers],[Locaux climatisés ou raffraichis]]))))))</f>
        <v/>
      </c>
    </row>
    <row r="149" spans="1:16" ht="130.19999999999999" customHeight="1" x14ac:dyDescent="0.3">
      <c r="A149" s="3" t="s">
        <v>191</v>
      </c>
      <c r="B149" s="86" t="str">
        <f ca="1">IF('PR-tampon'!$E112="","",IF('PR-tampon'!$E112=0,"",IF(INDIRECT(NOM_FR&amp;ADDRESS('PR-tampon'!$E112,COLUMN(REFERENCEMENT_ISOLANT[[#Headers],[DATE REFERENCEMENT]])))=0,"",INDIRECT(NOM_FR&amp;ADDRESS('PR-tampon'!$E112,COLUMN(REFERENCEMENT_ISOLANT[[#Headers],[DATE REFERENCEMENT]]))))))</f>
        <v/>
      </c>
      <c r="C149" s="86" t="str">
        <f ca="1">IF('PR-tampon'!$E112="","",IF('PR-tampon'!$E112=0,"",IF(INDIRECT(NOM_FR&amp;ADDRESS('PR-tampon'!$E112,COLUMN(REFERENCEMENT_ISOLANT[[#Headers],[TYPE DE PROCEDE]])))=0,"",INDIRECT(NOM_FR&amp;ADDRESS('PR-tampon'!$E112,COLUMN(REFERENCEMENT_ISOLANT[[#Headers],[TYPE DE PROCEDE]]))))))</f>
        <v/>
      </c>
      <c r="D149" s="86" t="str">
        <f ca="1">IF('PR-tampon'!$E112="","",IF('PR-tampon'!$E112=0,"",IF(INDIRECT(NOM_FR&amp;ADDRESS('PR-tampon'!$E112,COLUMN(REFERENCEMENT_ISOLANT[[#Headers],[MATIERE]])))=0,"",INDIRECT(NOM_FR&amp;ADDRESS('PR-tampon'!$E112,COLUMN(REFERENCEMENT_ISOLANT[[#Headers],[MATIERE]]))))))</f>
        <v/>
      </c>
      <c r="E149" s="3" t="str">
        <f ca="1">IF('PR-tampon'!$E112="","",IF('PR-tampon'!$E112=0,"",IF(INDIRECT(NOM_FR&amp;ADDRESS('PR-tampon'!$E112,COLUMN(REFERENCEMENT_ISOLANT[[#Headers],[NOM COMMERCIAL DU PROCEDE]])))=0,"",INDIRECT(NOM_FR&amp;ADDRESS('PR-tampon'!$E112,COLUMN(REFERENCEMENT_ISOLANT[[#Headers],[NOM COMMERCIAL DU PROCEDE]]))))))</f>
        <v/>
      </c>
      <c r="F149" s="3" t="str">
        <f ca="1">IF('PR-tampon'!$E112="","",IF('PR-tampon'!$E112=0,"",IF(INDIRECT(NOM_FR&amp;ADDRESS('PR-tampon'!$E112,COLUMN(REFERENCEMENT_ISOLANT[[#Headers],[FABRICANT / TITULAIRE / DISTRIBUTEUR]])))=0,"",INDIRECT(NOM_FR&amp;ADDRESS('PR-tampon'!$E112,COLUMN(REFERENCEMENT_ISOLANT[[#Headers],[FABRICANT / TITULAIRE / DISTRIBUTEUR]]))))))</f>
        <v/>
      </c>
      <c r="G149" s="3" t="str">
        <f ca="1">IF('PR-tampon'!$E112="","",IF('PR-tampon'!$E112=0,"",IF(INDIRECT(NOM_FR&amp;ADDRESS('PR-tampon'!$E112,COLUMN(REFERENCEMENT_ISOLANT[[#Headers],[TYPE DE DOCUMENT DE REFERENCE]])))=0,"",INDIRECT(NOM_FR&amp;ADDRESS('PR-tampon'!$E112,COLUMN(REFERENCEMENT_ISOLANT[[#Headers],[TYPE DE DOCUMENT DE REFERENCE]]))))))</f>
        <v/>
      </c>
      <c r="H149" s="3" t="str">
        <f ca="1">IF('PR-tampon'!$E112="","",IF('PR-tampon'!$E112=0,"",IF(INDIRECT(NOM_FR&amp;ADDRESS('PR-tampon'!$E112,COLUMN(REFERENCEMENT_ISOLANT[[#Headers],[REF]])))=0,"",INDIRECT(NOM_FR&amp;ADDRESS('PR-tampon'!$E112,COLUMN(REFERENCEMENT_ISOLANT[[#Headers],[REF]]))))))</f>
        <v/>
      </c>
      <c r="I149" s="80" t="str">
        <f ca="1">IF('PR-tampon'!$E112="","",IF('PR-tampon'!$E112=0,"",IF(INDIRECT(NOM_FR&amp;ADDRESS('PR-tampon'!$E112,COLUMN(REFERENCEMENT_ISOLANT[[#Headers],[AVIS LIMITE AU / VALIDITE]])))=0,"",INDIRECT(NOM_FR&amp;ADDRESS('PR-tampon'!$E112,COLUMN(REFERENCEMENT_ISOLANT[[#Headers],[AVIS LIMITE AU / VALIDITE]]))))))</f>
        <v/>
      </c>
      <c r="J149" s="3" t="str">
        <f ca="1">IF('PR-tampon'!$E112="","",IF('PR-tampon'!$E112=0,"",IF(INDIRECT(NOM_FR&amp;ADDRESS('PR-tampon'!$E112,COLUMN(REFERENCEMENT_ISOLANT[[#Headers],[TC/TNC
dans le domaine d''emploi visé]])))=0,"",INDIRECT(NOM_FR&amp;ADDRESS('PR-tampon'!$E112,COLUMN(REFERENCEMENT_ISOLANT[[#Headers],[TC/TNC
dans le domaine d''emploi visé]]))))))</f>
        <v/>
      </c>
      <c r="K149" s="110" t="str">
        <f ca="1">IF('PR-tampon'!$E112="","",IF('PR-tampon'!$E112=0,"",IF(INDIRECT(NOM_FR&amp;ADDRESS('PR-tampon'!$E112,COLUMN(REFERENCEMENT_ISOLANT[[#Headers],[SYNTHESE DES APPLICATIONS VISEES]])))=0,"",INDIRECT(NOM_FR&amp;ADDRESS('PR-tampon'!$E112,COLUMN(REFERENCEMENT_ISOLANT[[#Headers],[SYNTHESE DES APPLICATIONS VISEES]]))))))</f>
        <v/>
      </c>
      <c r="L149" s="82" t="str">
        <f ca="1">IF('PR-tampon'!$E112="","",IF('PR-tampon'!$E112=0,"",IF(INDIRECT(NOM_FR&amp;ADDRESS('PR-tampon'!$E112,COLUMN(REFERENCEMENT_ISOLANT[[#Headers],[CONCATENATION DES OBSERVATIONS]])))=0,"",INDIRECT(NOM_FR&amp;ADDRESS('PR-tampon'!$E112,COLUMN(REFERENCEMENT_ISOLANT[[#Headers],[CONCATENATION DES OBSERVATIONS]]))))))</f>
        <v/>
      </c>
      <c r="M149" s="3" t="str">
        <f ca="1">IF('PR-tampon'!$E112="","",IF('PR-tampon'!$E112=0,"",IF(INDIRECT(NOM_FR&amp;ADDRESS('PR-tampon'!$E112,COLUMN(REFERENCEMENT_ISOLANT[[#Headers],[Hygrométrie des locaux]])))=0,"",INDIRECT(NOM_FR&amp;ADDRESS('PR-tampon'!$E112,COLUMN(REFERENCEMENT_ISOLANT[[#Headers],[Hygrométrie des locaux]]))))))</f>
        <v/>
      </c>
      <c r="N149" s="3" t="str">
        <f ca="1">IF('PR-tampon'!$E112="","",IF('PR-tampon'!$E112=0,"",IF(INDIRECT(NOM_FR&amp;ADDRESS('PR-tampon'!$E112,COLUMN(REFERENCEMENT_ISOLANT[[#Headers],[classement locaux au sens 20.1 P3]])))=0,"",INDIRECT(NOM_FR&amp;ADDRESS('PR-tampon'!$E112,COLUMN(REFERENCEMENT_ISOLANT[[#Headers],[classement locaux au sens 20.1 P3]]))))))</f>
        <v/>
      </c>
      <c r="O149" s="3" t="str">
        <f ca="1">IF('PR-tampon'!$E112="","",IF('PR-tampon'!$E112=0,"",IF(INDIRECT(NOM_FR&amp;ADDRESS('PR-tampon'!$E112,COLUMN(REFERENCEMENT_ISOLANT[[#Headers],[Climat max]])))=0,"",INDIRECT(NOM_FR&amp;ADDRESS('PR-tampon'!$E112,COLUMN(REFERENCEMENT_ISOLANT[[#Headers],[Climat max]]))))))</f>
        <v/>
      </c>
      <c r="P149" s="3" t="str">
        <f ca="1">IF('PR-tampon'!$E112="","",IF('PR-tampon'!$E112=0,"",IF(INDIRECT(NOM_FR&amp;ADDRESS('PR-tampon'!$E112,COLUMN(REFERENCEMENT_ISOLANT[[#Headers],[Locaux climatisés ou raffraichis]])))=0,"",INDIRECT(NOM_FR&amp;ADDRESS('PR-tampon'!$E112,COLUMN(REFERENCEMENT_ISOLANT[[#Headers],[Locaux climatisés ou raffraichis]]))))))</f>
        <v/>
      </c>
    </row>
    <row r="150" spans="1:16" ht="130.19999999999999" customHeight="1" x14ac:dyDescent="0.3">
      <c r="A150" s="3" t="s">
        <v>191</v>
      </c>
      <c r="B150" s="86" t="str">
        <f ca="1">IF('PR-tampon'!$E113="","",IF('PR-tampon'!$E113=0,"",IF(INDIRECT(NOM_FR&amp;ADDRESS('PR-tampon'!$E113,COLUMN(REFERENCEMENT_ISOLANT[[#Headers],[DATE REFERENCEMENT]])))=0,"",INDIRECT(NOM_FR&amp;ADDRESS('PR-tampon'!$E113,COLUMN(REFERENCEMENT_ISOLANT[[#Headers],[DATE REFERENCEMENT]]))))))</f>
        <v/>
      </c>
      <c r="C150" s="86" t="str">
        <f ca="1">IF('PR-tampon'!$E113="","",IF('PR-tampon'!$E113=0,"",IF(INDIRECT(NOM_FR&amp;ADDRESS('PR-tampon'!$E113,COLUMN(REFERENCEMENT_ISOLANT[[#Headers],[TYPE DE PROCEDE]])))=0,"",INDIRECT(NOM_FR&amp;ADDRESS('PR-tampon'!$E113,COLUMN(REFERENCEMENT_ISOLANT[[#Headers],[TYPE DE PROCEDE]]))))))</f>
        <v/>
      </c>
      <c r="D150" s="86" t="str">
        <f ca="1">IF('PR-tampon'!$E113="","",IF('PR-tampon'!$E113=0,"",IF(INDIRECT(NOM_FR&amp;ADDRESS('PR-tampon'!$E113,COLUMN(REFERENCEMENT_ISOLANT[[#Headers],[MATIERE]])))=0,"",INDIRECT(NOM_FR&amp;ADDRESS('PR-tampon'!$E113,COLUMN(REFERENCEMENT_ISOLANT[[#Headers],[MATIERE]]))))))</f>
        <v/>
      </c>
      <c r="E150" s="3" t="str">
        <f ca="1">IF('PR-tampon'!$E113="","",IF('PR-tampon'!$E113=0,"",IF(INDIRECT(NOM_FR&amp;ADDRESS('PR-tampon'!$E113,COLUMN(REFERENCEMENT_ISOLANT[[#Headers],[NOM COMMERCIAL DU PROCEDE]])))=0,"",INDIRECT(NOM_FR&amp;ADDRESS('PR-tampon'!$E113,COLUMN(REFERENCEMENT_ISOLANT[[#Headers],[NOM COMMERCIAL DU PROCEDE]]))))))</f>
        <v/>
      </c>
      <c r="F150" s="3" t="str">
        <f ca="1">IF('PR-tampon'!$E113="","",IF('PR-tampon'!$E113=0,"",IF(INDIRECT(NOM_FR&amp;ADDRESS('PR-tampon'!$E113,COLUMN(REFERENCEMENT_ISOLANT[[#Headers],[FABRICANT / TITULAIRE / DISTRIBUTEUR]])))=0,"",INDIRECT(NOM_FR&amp;ADDRESS('PR-tampon'!$E113,COLUMN(REFERENCEMENT_ISOLANT[[#Headers],[FABRICANT / TITULAIRE / DISTRIBUTEUR]]))))))</f>
        <v/>
      </c>
      <c r="G150" s="3" t="str">
        <f ca="1">IF('PR-tampon'!$E113="","",IF('PR-tampon'!$E113=0,"",IF(INDIRECT(NOM_FR&amp;ADDRESS('PR-tampon'!$E113,COLUMN(REFERENCEMENT_ISOLANT[[#Headers],[TYPE DE DOCUMENT DE REFERENCE]])))=0,"",INDIRECT(NOM_FR&amp;ADDRESS('PR-tampon'!$E113,COLUMN(REFERENCEMENT_ISOLANT[[#Headers],[TYPE DE DOCUMENT DE REFERENCE]]))))))</f>
        <v/>
      </c>
      <c r="H150" s="3" t="str">
        <f ca="1">IF('PR-tampon'!$E113="","",IF('PR-tampon'!$E113=0,"",IF(INDIRECT(NOM_FR&amp;ADDRESS('PR-tampon'!$E113,COLUMN(REFERENCEMENT_ISOLANT[[#Headers],[REF]])))=0,"",INDIRECT(NOM_FR&amp;ADDRESS('PR-tampon'!$E113,COLUMN(REFERENCEMENT_ISOLANT[[#Headers],[REF]]))))))</f>
        <v/>
      </c>
      <c r="I150" s="80" t="str">
        <f ca="1">IF('PR-tampon'!$E113="","",IF('PR-tampon'!$E113=0,"",IF(INDIRECT(NOM_FR&amp;ADDRESS('PR-tampon'!$E113,COLUMN(REFERENCEMENT_ISOLANT[[#Headers],[AVIS LIMITE AU / VALIDITE]])))=0,"",INDIRECT(NOM_FR&amp;ADDRESS('PR-tampon'!$E113,COLUMN(REFERENCEMENT_ISOLANT[[#Headers],[AVIS LIMITE AU / VALIDITE]]))))))</f>
        <v/>
      </c>
      <c r="J150" s="3" t="str">
        <f ca="1">IF('PR-tampon'!$E113="","",IF('PR-tampon'!$E113=0,"",IF(INDIRECT(NOM_FR&amp;ADDRESS('PR-tampon'!$E113,COLUMN(REFERENCEMENT_ISOLANT[[#Headers],[TC/TNC
dans le domaine d''emploi visé]])))=0,"",INDIRECT(NOM_FR&amp;ADDRESS('PR-tampon'!$E113,COLUMN(REFERENCEMENT_ISOLANT[[#Headers],[TC/TNC
dans le domaine d''emploi visé]]))))))</f>
        <v/>
      </c>
      <c r="K150" s="110" t="str">
        <f ca="1">IF('PR-tampon'!$E113="","",IF('PR-tampon'!$E113=0,"",IF(INDIRECT(NOM_FR&amp;ADDRESS('PR-tampon'!$E113,COLUMN(REFERENCEMENT_ISOLANT[[#Headers],[SYNTHESE DES APPLICATIONS VISEES]])))=0,"",INDIRECT(NOM_FR&amp;ADDRESS('PR-tampon'!$E113,COLUMN(REFERENCEMENT_ISOLANT[[#Headers],[SYNTHESE DES APPLICATIONS VISEES]]))))))</f>
        <v/>
      </c>
      <c r="L150" s="82" t="str">
        <f ca="1">IF('PR-tampon'!$E113="","",IF('PR-tampon'!$E113=0,"",IF(INDIRECT(NOM_FR&amp;ADDRESS('PR-tampon'!$E113,COLUMN(REFERENCEMENT_ISOLANT[[#Headers],[CONCATENATION DES OBSERVATIONS]])))=0,"",INDIRECT(NOM_FR&amp;ADDRESS('PR-tampon'!$E113,COLUMN(REFERENCEMENT_ISOLANT[[#Headers],[CONCATENATION DES OBSERVATIONS]]))))))</f>
        <v/>
      </c>
      <c r="M150" s="3" t="str">
        <f ca="1">IF('PR-tampon'!$E113="","",IF('PR-tampon'!$E113=0,"",IF(INDIRECT(NOM_FR&amp;ADDRESS('PR-tampon'!$E113,COLUMN(REFERENCEMENT_ISOLANT[[#Headers],[Hygrométrie des locaux]])))=0,"",INDIRECT(NOM_FR&amp;ADDRESS('PR-tampon'!$E113,COLUMN(REFERENCEMENT_ISOLANT[[#Headers],[Hygrométrie des locaux]]))))))</f>
        <v/>
      </c>
      <c r="N150" s="3" t="str">
        <f ca="1">IF('PR-tampon'!$E113="","",IF('PR-tampon'!$E113=0,"",IF(INDIRECT(NOM_FR&amp;ADDRESS('PR-tampon'!$E113,COLUMN(REFERENCEMENT_ISOLANT[[#Headers],[classement locaux au sens 20.1 P3]])))=0,"",INDIRECT(NOM_FR&amp;ADDRESS('PR-tampon'!$E113,COLUMN(REFERENCEMENT_ISOLANT[[#Headers],[classement locaux au sens 20.1 P3]]))))))</f>
        <v/>
      </c>
      <c r="O150" s="3" t="str">
        <f ca="1">IF('PR-tampon'!$E113="","",IF('PR-tampon'!$E113=0,"",IF(INDIRECT(NOM_FR&amp;ADDRESS('PR-tampon'!$E113,COLUMN(REFERENCEMENT_ISOLANT[[#Headers],[Climat max]])))=0,"",INDIRECT(NOM_FR&amp;ADDRESS('PR-tampon'!$E113,COLUMN(REFERENCEMENT_ISOLANT[[#Headers],[Climat max]]))))))</f>
        <v/>
      </c>
      <c r="P150" s="3" t="str">
        <f ca="1">IF('PR-tampon'!$E113="","",IF('PR-tampon'!$E113=0,"",IF(INDIRECT(NOM_FR&amp;ADDRESS('PR-tampon'!$E113,COLUMN(REFERENCEMENT_ISOLANT[[#Headers],[Locaux climatisés ou raffraichis]])))=0,"",INDIRECT(NOM_FR&amp;ADDRESS('PR-tampon'!$E113,COLUMN(REFERENCEMENT_ISOLANT[[#Headers],[Locaux climatisés ou raffraichis]]))))))</f>
        <v/>
      </c>
    </row>
    <row r="151" spans="1:16" ht="130.19999999999999" customHeight="1" x14ac:dyDescent="0.3">
      <c r="A151" s="3" t="s">
        <v>191</v>
      </c>
      <c r="B151" s="86" t="str">
        <f ca="1">IF('PR-tampon'!$E114="","",IF('PR-tampon'!$E114=0,"",IF(INDIRECT(NOM_FR&amp;ADDRESS('PR-tampon'!$E114,COLUMN(REFERENCEMENT_ISOLANT[[#Headers],[DATE REFERENCEMENT]])))=0,"",INDIRECT(NOM_FR&amp;ADDRESS('PR-tampon'!$E114,COLUMN(REFERENCEMENT_ISOLANT[[#Headers],[DATE REFERENCEMENT]]))))))</f>
        <v/>
      </c>
      <c r="C151" s="86" t="str">
        <f ca="1">IF('PR-tampon'!$E114="","",IF('PR-tampon'!$E114=0,"",IF(INDIRECT(NOM_FR&amp;ADDRESS('PR-tampon'!$E114,COLUMN(REFERENCEMENT_ISOLANT[[#Headers],[TYPE DE PROCEDE]])))=0,"",INDIRECT(NOM_FR&amp;ADDRESS('PR-tampon'!$E114,COLUMN(REFERENCEMENT_ISOLANT[[#Headers],[TYPE DE PROCEDE]]))))))</f>
        <v/>
      </c>
      <c r="D151" s="86" t="str">
        <f ca="1">IF('PR-tampon'!$E114="","",IF('PR-tampon'!$E114=0,"",IF(INDIRECT(NOM_FR&amp;ADDRESS('PR-tampon'!$E114,COLUMN(REFERENCEMENT_ISOLANT[[#Headers],[MATIERE]])))=0,"",INDIRECT(NOM_FR&amp;ADDRESS('PR-tampon'!$E114,COLUMN(REFERENCEMENT_ISOLANT[[#Headers],[MATIERE]]))))))</f>
        <v/>
      </c>
      <c r="E151" s="3" t="str">
        <f ca="1">IF('PR-tampon'!$E114="","",IF('PR-tampon'!$E114=0,"",IF(INDIRECT(NOM_FR&amp;ADDRESS('PR-tampon'!$E114,COLUMN(REFERENCEMENT_ISOLANT[[#Headers],[NOM COMMERCIAL DU PROCEDE]])))=0,"",INDIRECT(NOM_FR&amp;ADDRESS('PR-tampon'!$E114,COLUMN(REFERENCEMENT_ISOLANT[[#Headers],[NOM COMMERCIAL DU PROCEDE]]))))))</f>
        <v/>
      </c>
      <c r="F151" s="3" t="str">
        <f ca="1">IF('PR-tampon'!$E114="","",IF('PR-tampon'!$E114=0,"",IF(INDIRECT(NOM_FR&amp;ADDRESS('PR-tampon'!$E114,COLUMN(REFERENCEMENT_ISOLANT[[#Headers],[FABRICANT / TITULAIRE / DISTRIBUTEUR]])))=0,"",INDIRECT(NOM_FR&amp;ADDRESS('PR-tampon'!$E114,COLUMN(REFERENCEMENT_ISOLANT[[#Headers],[FABRICANT / TITULAIRE / DISTRIBUTEUR]]))))))</f>
        <v/>
      </c>
      <c r="G151" s="3" t="str">
        <f ca="1">IF('PR-tampon'!$E114="","",IF('PR-tampon'!$E114=0,"",IF(INDIRECT(NOM_FR&amp;ADDRESS('PR-tampon'!$E114,COLUMN(REFERENCEMENT_ISOLANT[[#Headers],[TYPE DE DOCUMENT DE REFERENCE]])))=0,"",INDIRECT(NOM_FR&amp;ADDRESS('PR-tampon'!$E114,COLUMN(REFERENCEMENT_ISOLANT[[#Headers],[TYPE DE DOCUMENT DE REFERENCE]]))))))</f>
        <v/>
      </c>
      <c r="H151" s="3" t="str">
        <f ca="1">IF('PR-tampon'!$E114="","",IF('PR-tampon'!$E114=0,"",IF(INDIRECT(NOM_FR&amp;ADDRESS('PR-tampon'!$E114,COLUMN(REFERENCEMENT_ISOLANT[[#Headers],[REF]])))=0,"",INDIRECT(NOM_FR&amp;ADDRESS('PR-tampon'!$E114,COLUMN(REFERENCEMENT_ISOLANT[[#Headers],[REF]]))))))</f>
        <v/>
      </c>
      <c r="I151" s="80" t="str">
        <f ca="1">IF('PR-tampon'!$E114="","",IF('PR-tampon'!$E114=0,"",IF(INDIRECT(NOM_FR&amp;ADDRESS('PR-tampon'!$E114,COLUMN(REFERENCEMENT_ISOLANT[[#Headers],[AVIS LIMITE AU / VALIDITE]])))=0,"",INDIRECT(NOM_FR&amp;ADDRESS('PR-tampon'!$E114,COLUMN(REFERENCEMENT_ISOLANT[[#Headers],[AVIS LIMITE AU / VALIDITE]]))))))</f>
        <v/>
      </c>
      <c r="J151" s="3" t="str">
        <f ca="1">IF('PR-tampon'!$E114="","",IF('PR-tampon'!$E114=0,"",IF(INDIRECT(NOM_FR&amp;ADDRESS('PR-tampon'!$E114,COLUMN(REFERENCEMENT_ISOLANT[[#Headers],[TC/TNC
dans le domaine d''emploi visé]])))=0,"",INDIRECT(NOM_FR&amp;ADDRESS('PR-tampon'!$E114,COLUMN(REFERENCEMENT_ISOLANT[[#Headers],[TC/TNC
dans le domaine d''emploi visé]]))))))</f>
        <v/>
      </c>
      <c r="K151" s="110" t="str">
        <f ca="1">IF('PR-tampon'!$E114="","",IF('PR-tampon'!$E114=0,"",IF(INDIRECT(NOM_FR&amp;ADDRESS('PR-tampon'!$E114,COLUMN(REFERENCEMENT_ISOLANT[[#Headers],[SYNTHESE DES APPLICATIONS VISEES]])))=0,"",INDIRECT(NOM_FR&amp;ADDRESS('PR-tampon'!$E114,COLUMN(REFERENCEMENT_ISOLANT[[#Headers],[SYNTHESE DES APPLICATIONS VISEES]]))))))</f>
        <v/>
      </c>
      <c r="L151" s="82" t="str">
        <f ca="1">IF('PR-tampon'!$E114="","",IF('PR-tampon'!$E114=0,"",IF(INDIRECT(NOM_FR&amp;ADDRESS('PR-tampon'!$E114,COLUMN(REFERENCEMENT_ISOLANT[[#Headers],[CONCATENATION DES OBSERVATIONS]])))=0,"",INDIRECT(NOM_FR&amp;ADDRESS('PR-tampon'!$E114,COLUMN(REFERENCEMENT_ISOLANT[[#Headers],[CONCATENATION DES OBSERVATIONS]]))))))</f>
        <v/>
      </c>
      <c r="M151" s="3" t="str">
        <f ca="1">IF('PR-tampon'!$E114="","",IF('PR-tampon'!$E114=0,"",IF(INDIRECT(NOM_FR&amp;ADDRESS('PR-tampon'!$E114,COLUMN(REFERENCEMENT_ISOLANT[[#Headers],[Hygrométrie des locaux]])))=0,"",INDIRECT(NOM_FR&amp;ADDRESS('PR-tampon'!$E114,COLUMN(REFERENCEMENT_ISOLANT[[#Headers],[Hygrométrie des locaux]]))))))</f>
        <v/>
      </c>
      <c r="N151" s="3" t="str">
        <f ca="1">IF('PR-tampon'!$E114="","",IF('PR-tampon'!$E114=0,"",IF(INDIRECT(NOM_FR&amp;ADDRESS('PR-tampon'!$E114,COLUMN(REFERENCEMENT_ISOLANT[[#Headers],[classement locaux au sens 20.1 P3]])))=0,"",INDIRECT(NOM_FR&amp;ADDRESS('PR-tampon'!$E114,COLUMN(REFERENCEMENT_ISOLANT[[#Headers],[classement locaux au sens 20.1 P3]]))))))</f>
        <v/>
      </c>
      <c r="O151" s="3" t="str">
        <f ca="1">IF('PR-tampon'!$E114="","",IF('PR-tampon'!$E114=0,"",IF(INDIRECT(NOM_FR&amp;ADDRESS('PR-tampon'!$E114,COLUMN(REFERENCEMENT_ISOLANT[[#Headers],[Climat max]])))=0,"",INDIRECT(NOM_FR&amp;ADDRESS('PR-tampon'!$E114,COLUMN(REFERENCEMENT_ISOLANT[[#Headers],[Climat max]]))))))</f>
        <v/>
      </c>
      <c r="P151" s="3" t="str">
        <f ca="1">IF('PR-tampon'!$E114="","",IF('PR-tampon'!$E114=0,"",IF(INDIRECT(NOM_FR&amp;ADDRESS('PR-tampon'!$E114,COLUMN(REFERENCEMENT_ISOLANT[[#Headers],[Locaux climatisés ou raffraichis]])))=0,"",INDIRECT(NOM_FR&amp;ADDRESS('PR-tampon'!$E114,COLUMN(REFERENCEMENT_ISOLANT[[#Headers],[Locaux climatisés ou raffraichis]]))))))</f>
        <v/>
      </c>
    </row>
    <row r="152" spans="1:16" ht="130.19999999999999" customHeight="1" x14ac:dyDescent="0.3">
      <c r="A152" s="3" t="s">
        <v>191</v>
      </c>
      <c r="B152" s="86" t="str">
        <f ca="1">IF('PR-tampon'!$E115="","",IF('PR-tampon'!$E115=0,"",IF(INDIRECT(NOM_FR&amp;ADDRESS('PR-tampon'!$E115,COLUMN(REFERENCEMENT_ISOLANT[[#Headers],[DATE REFERENCEMENT]])))=0,"",INDIRECT(NOM_FR&amp;ADDRESS('PR-tampon'!$E115,COLUMN(REFERENCEMENT_ISOLANT[[#Headers],[DATE REFERENCEMENT]]))))))</f>
        <v/>
      </c>
      <c r="C152" s="86" t="str">
        <f ca="1">IF('PR-tampon'!$E115="","",IF('PR-tampon'!$E115=0,"",IF(INDIRECT(NOM_FR&amp;ADDRESS('PR-tampon'!$E115,COLUMN(REFERENCEMENT_ISOLANT[[#Headers],[TYPE DE PROCEDE]])))=0,"",INDIRECT(NOM_FR&amp;ADDRESS('PR-tampon'!$E115,COLUMN(REFERENCEMENT_ISOLANT[[#Headers],[TYPE DE PROCEDE]]))))))</f>
        <v/>
      </c>
      <c r="D152" s="86" t="str">
        <f ca="1">IF('PR-tampon'!$E115="","",IF('PR-tampon'!$E115=0,"",IF(INDIRECT(NOM_FR&amp;ADDRESS('PR-tampon'!$E115,COLUMN(REFERENCEMENT_ISOLANT[[#Headers],[MATIERE]])))=0,"",INDIRECT(NOM_FR&amp;ADDRESS('PR-tampon'!$E115,COLUMN(REFERENCEMENT_ISOLANT[[#Headers],[MATIERE]]))))))</f>
        <v/>
      </c>
      <c r="E152" s="3" t="str">
        <f ca="1">IF('PR-tampon'!$E115="","",IF('PR-tampon'!$E115=0,"",IF(INDIRECT(NOM_FR&amp;ADDRESS('PR-tampon'!$E115,COLUMN(REFERENCEMENT_ISOLANT[[#Headers],[NOM COMMERCIAL DU PROCEDE]])))=0,"",INDIRECT(NOM_FR&amp;ADDRESS('PR-tampon'!$E115,COLUMN(REFERENCEMENT_ISOLANT[[#Headers],[NOM COMMERCIAL DU PROCEDE]]))))))</f>
        <v/>
      </c>
      <c r="F152" s="3" t="str">
        <f ca="1">IF('PR-tampon'!$E115="","",IF('PR-tampon'!$E115=0,"",IF(INDIRECT(NOM_FR&amp;ADDRESS('PR-tampon'!$E115,COLUMN(REFERENCEMENT_ISOLANT[[#Headers],[FABRICANT / TITULAIRE / DISTRIBUTEUR]])))=0,"",INDIRECT(NOM_FR&amp;ADDRESS('PR-tampon'!$E115,COLUMN(REFERENCEMENT_ISOLANT[[#Headers],[FABRICANT / TITULAIRE / DISTRIBUTEUR]]))))))</f>
        <v/>
      </c>
      <c r="G152" s="3" t="str">
        <f ca="1">IF('PR-tampon'!$E115="","",IF('PR-tampon'!$E115=0,"",IF(INDIRECT(NOM_FR&amp;ADDRESS('PR-tampon'!$E115,COLUMN(REFERENCEMENT_ISOLANT[[#Headers],[TYPE DE DOCUMENT DE REFERENCE]])))=0,"",INDIRECT(NOM_FR&amp;ADDRESS('PR-tampon'!$E115,COLUMN(REFERENCEMENT_ISOLANT[[#Headers],[TYPE DE DOCUMENT DE REFERENCE]]))))))</f>
        <v/>
      </c>
      <c r="H152" s="3" t="str">
        <f ca="1">IF('PR-tampon'!$E115="","",IF('PR-tampon'!$E115=0,"",IF(INDIRECT(NOM_FR&amp;ADDRESS('PR-tampon'!$E115,COLUMN(REFERENCEMENT_ISOLANT[[#Headers],[REF]])))=0,"",INDIRECT(NOM_FR&amp;ADDRESS('PR-tampon'!$E115,COLUMN(REFERENCEMENT_ISOLANT[[#Headers],[REF]]))))))</f>
        <v/>
      </c>
      <c r="I152" s="80" t="str">
        <f ca="1">IF('PR-tampon'!$E115="","",IF('PR-tampon'!$E115=0,"",IF(INDIRECT(NOM_FR&amp;ADDRESS('PR-tampon'!$E115,COLUMN(REFERENCEMENT_ISOLANT[[#Headers],[AVIS LIMITE AU / VALIDITE]])))=0,"",INDIRECT(NOM_FR&amp;ADDRESS('PR-tampon'!$E115,COLUMN(REFERENCEMENT_ISOLANT[[#Headers],[AVIS LIMITE AU / VALIDITE]]))))))</f>
        <v/>
      </c>
      <c r="J152" s="3" t="str">
        <f ca="1">IF('PR-tampon'!$E115="","",IF('PR-tampon'!$E115=0,"",IF(INDIRECT(NOM_FR&amp;ADDRESS('PR-tampon'!$E115,COLUMN(REFERENCEMENT_ISOLANT[[#Headers],[TC/TNC
dans le domaine d''emploi visé]])))=0,"",INDIRECT(NOM_FR&amp;ADDRESS('PR-tampon'!$E115,COLUMN(REFERENCEMENT_ISOLANT[[#Headers],[TC/TNC
dans le domaine d''emploi visé]]))))))</f>
        <v/>
      </c>
      <c r="K152" s="110" t="str">
        <f ca="1">IF('PR-tampon'!$E115="","",IF('PR-tampon'!$E115=0,"",IF(INDIRECT(NOM_FR&amp;ADDRESS('PR-tampon'!$E115,COLUMN(REFERENCEMENT_ISOLANT[[#Headers],[SYNTHESE DES APPLICATIONS VISEES]])))=0,"",INDIRECT(NOM_FR&amp;ADDRESS('PR-tampon'!$E115,COLUMN(REFERENCEMENT_ISOLANT[[#Headers],[SYNTHESE DES APPLICATIONS VISEES]]))))))</f>
        <v/>
      </c>
      <c r="L152" s="82" t="str">
        <f ca="1">IF('PR-tampon'!$E115="","",IF('PR-tampon'!$E115=0,"",IF(INDIRECT(NOM_FR&amp;ADDRESS('PR-tampon'!$E115,COLUMN(REFERENCEMENT_ISOLANT[[#Headers],[CONCATENATION DES OBSERVATIONS]])))=0,"",INDIRECT(NOM_FR&amp;ADDRESS('PR-tampon'!$E115,COLUMN(REFERENCEMENT_ISOLANT[[#Headers],[CONCATENATION DES OBSERVATIONS]]))))))</f>
        <v/>
      </c>
      <c r="M152" s="3" t="str">
        <f ca="1">IF('PR-tampon'!$E115="","",IF('PR-tampon'!$E115=0,"",IF(INDIRECT(NOM_FR&amp;ADDRESS('PR-tampon'!$E115,COLUMN(REFERENCEMENT_ISOLANT[[#Headers],[Hygrométrie des locaux]])))=0,"",INDIRECT(NOM_FR&amp;ADDRESS('PR-tampon'!$E115,COLUMN(REFERENCEMENT_ISOLANT[[#Headers],[Hygrométrie des locaux]]))))))</f>
        <v/>
      </c>
      <c r="N152" s="3" t="str">
        <f ca="1">IF('PR-tampon'!$E115="","",IF('PR-tampon'!$E115=0,"",IF(INDIRECT(NOM_FR&amp;ADDRESS('PR-tampon'!$E115,COLUMN(REFERENCEMENT_ISOLANT[[#Headers],[classement locaux au sens 20.1 P3]])))=0,"",INDIRECT(NOM_FR&amp;ADDRESS('PR-tampon'!$E115,COLUMN(REFERENCEMENT_ISOLANT[[#Headers],[classement locaux au sens 20.1 P3]]))))))</f>
        <v/>
      </c>
      <c r="O152" s="3" t="str">
        <f ca="1">IF('PR-tampon'!$E115="","",IF('PR-tampon'!$E115=0,"",IF(INDIRECT(NOM_FR&amp;ADDRESS('PR-tampon'!$E115,COLUMN(REFERENCEMENT_ISOLANT[[#Headers],[Climat max]])))=0,"",INDIRECT(NOM_FR&amp;ADDRESS('PR-tampon'!$E115,COLUMN(REFERENCEMENT_ISOLANT[[#Headers],[Climat max]]))))))</f>
        <v/>
      </c>
      <c r="P152" s="3" t="str">
        <f ca="1">IF('PR-tampon'!$E115="","",IF('PR-tampon'!$E115=0,"",IF(INDIRECT(NOM_FR&amp;ADDRESS('PR-tampon'!$E115,COLUMN(REFERENCEMENT_ISOLANT[[#Headers],[Locaux climatisés ou raffraichis]])))=0,"",INDIRECT(NOM_FR&amp;ADDRESS('PR-tampon'!$E115,COLUMN(REFERENCEMENT_ISOLANT[[#Headers],[Locaux climatisés ou raffraichis]]))))))</f>
        <v/>
      </c>
    </row>
    <row r="153" spans="1:16" ht="130.19999999999999" customHeight="1" x14ac:dyDescent="0.3">
      <c r="A153" s="3" t="s">
        <v>191</v>
      </c>
      <c r="B153" s="86" t="str">
        <f ca="1">IF('PR-tampon'!$E116="","",IF('PR-tampon'!$E116=0,"",IF(INDIRECT(NOM_FR&amp;ADDRESS('PR-tampon'!$E116,COLUMN(REFERENCEMENT_ISOLANT[[#Headers],[DATE REFERENCEMENT]])))=0,"",INDIRECT(NOM_FR&amp;ADDRESS('PR-tampon'!$E116,COLUMN(REFERENCEMENT_ISOLANT[[#Headers],[DATE REFERENCEMENT]]))))))</f>
        <v/>
      </c>
      <c r="C153" s="86" t="str">
        <f ca="1">IF('PR-tampon'!$E116="","",IF('PR-tampon'!$E116=0,"",IF(INDIRECT(NOM_FR&amp;ADDRESS('PR-tampon'!$E116,COLUMN(REFERENCEMENT_ISOLANT[[#Headers],[TYPE DE PROCEDE]])))=0,"",INDIRECT(NOM_FR&amp;ADDRESS('PR-tampon'!$E116,COLUMN(REFERENCEMENT_ISOLANT[[#Headers],[TYPE DE PROCEDE]]))))))</f>
        <v/>
      </c>
      <c r="D153" s="86" t="str">
        <f ca="1">IF('PR-tampon'!$E116="","",IF('PR-tampon'!$E116=0,"",IF(INDIRECT(NOM_FR&amp;ADDRESS('PR-tampon'!$E116,COLUMN(REFERENCEMENT_ISOLANT[[#Headers],[MATIERE]])))=0,"",INDIRECT(NOM_FR&amp;ADDRESS('PR-tampon'!$E116,COLUMN(REFERENCEMENT_ISOLANT[[#Headers],[MATIERE]]))))))</f>
        <v/>
      </c>
      <c r="E153" s="3" t="str">
        <f ca="1">IF('PR-tampon'!$E116="","",IF('PR-tampon'!$E116=0,"",IF(INDIRECT(NOM_FR&amp;ADDRESS('PR-tampon'!$E116,COLUMN(REFERENCEMENT_ISOLANT[[#Headers],[NOM COMMERCIAL DU PROCEDE]])))=0,"",INDIRECT(NOM_FR&amp;ADDRESS('PR-tampon'!$E116,COLUMN(REFERENCEMENT_ISOLANT[[#Headers],[NOM COMMERCIAL DU PROCEDE]]))))))</f>
        <v/>
      </c>
      <c r="F153" s="3" t="str">
        <f ca="1">IF('PR-tampon'!$E116="","",IF('PR-tampon'!$E116=0,"",IF(INDIRECT(NOM_FR&amp;ADDRESS('PR-tampon'!$E116,COLUMN(REFERENCEMENT_ISOLANT[[#Headers],[FABRICANT / TITULAIRE / DISTRIBUTEUR]])))=0,"",INDIRECT(NOM_FR&amp;ADDRESS('PR-tampon'!$E116,COLUMN(REFERENCEMENT_ISOLANT[[#Headers],[FABRICANT / TITULAIRE / DISTRIBUTEUR]]))))))</f>
        <v/>
      </c>
      <c r="G153" s="3" t="str">
        <f ca="1">IF('PR-tampon'!$E116="","",IF('PR-tampon'!$E116=0,"",IF(INDIRECT(NOM_FR&amp;ADDRESS('PR-tampon'!$E116,COLUMN(REFERENCEMENT_ISOLANT[[#Headers],[TYPE DE DOCUMENT DE REFERENCE]])))=0,"",INDIRECT(NOM_FR&amp;ADDRESS('PR-tampon'!$E116,COLUMN(REFERENCEMENT_ISOLANT[[#Headers],[TYPE DE DOCUMENT DE REFERENCE]]))))))</f>
        <v/>
      </c>
      <c r="H153" s="3" t="str">
        <f ca="1">IF('PR-tampon'!$E116="","",IF('PR-tampon'!$E116=0,"",IF(INDIRECT(NOM_FR&amp;ADDRESS('PR-tampon'!$E116,COLUMN(REFERENCEMENT_ISOLANT[[#Headers],[REF]])))=0,"",INDIRECT(NOM_FR&amp;ADDRESS('PR-tampon'!$E116,COLUMN(REFERENCEMENT_ISOLANT[[#Headers],[REF]]))))))</f>
        <v/>
      </c>
      <c r="I153" s="80" t="str">
        <f ca="1">IF('PR-tampon'!$E116="","",IF('PR-tampon'!$E116=0,"",IF(INDIRECT(NOM_FR&amp;ADDRESS('PR-tampon'!$E116,COLUMN(REFERENCEMENT_ISOLANT[[#Headers],[AVIS LIMITE AU / VALIDITE]])))=0,"",INDIRECT(NOM_FR&amp;ADDRESS('PR-tampon'!$E116,COLUMN(REFERENCEMENT_ISOLANT[[#Headers],[AVIS LIMITE AU / VALIDITE]]))))))</f>
        <v/>
      </c>
      <c r="J153" s="3" t="str">
        <f ca="1">IF('PR-tampon'!$E116="","",IF('PR-tampon'!$E116=0,"",IF(INDIRECT(NOM_FR&amp;ADDRESS('PR-tampon'!$E116,COLUMN(REFERENCEMENT_ISOLANT[[#Headers],[TC/TNC
dans le domaine d''emploi visé]])))=0,"",INDIRECT(NOM_FR&amp;ADDRESS('PR-tampon'!$E116,COLUMN(REFERENCEMENT_ISOLANT[[#Headers],[TC/TNC
dans le domaine d''emploi visé]]))))))</f>
        <v/>
      </c>
      <c r="K153" s="110" t="str">
        <f ca="1">IF('PR-tampon'!$E116="","",IF('PR-tampon'!$E116=0,"",IF(INDIRECT(NOM_FR&amp;ADDRESS('PR-tampon'!$E116,COLUMN(REFERENCEMENT_ISOLANT[[#Headers],[SYNTHESE DES APPLICATIONS VISEES]])))=0,"",INDIRECT(NOM_FR&amp;ADDRESS('PR-tampon'!$E116,COLUMN(REFERENCEMENT_ISOLANT[[#Headers],[SYNTHESE DES APPLICATIONS VISEES]]))))))</f>
        <v/>
      </c>
      <c r="L153" s="82" t="str">
        <f ca="1">IF('PR-tampon'!$E116="","",IF('PR-tampon'!$E116=0,"",IF(INDIRECT(NOM_FR&amp;ADDRESS('PR-tampon'!$E116,COLUMN(REFERENCEMENT_ISOLANT[[#Headers],[CONCATENATION DES OBSERVATIONS]])))=0,"",INDIRECT(NOM_FR&amp;ADDRESS('PR-tampon'!$E116,COLUMN(REFERENCEMENT_ISOLANT[[#Headers],[CONCATENATION DES OBSERVATIONS]]))))))</f>
        <v/>
      </c>
      <c r="M153" s="3" t="str">
        <f ca="1">IF('PR-tampon'!$E116="","",IF('PR-tampon'!$E116=0,"",IF(INDIRECT(NOM_FR&amp;ADDRESS('PR-tampon'!$E116,COLUMN(REFERENCEMENT_ISOLANT[[#Headers],[Hygrométrie des locaux]])))=0,"",INDIRECT(NOM_FR&amp;ADDRESS('PR-tampon'!$E116,COLUMN(REFERENCEMENT_ISOLANT[[#Headers],[Hygrométrie des locaux]]))))))</f>
        <v/>
      </c>
      <c r="N153" s="3" t="str">
        <f ca="1">IF('PR-tampon'!$E116="","",IF('PR-tampon'!$E116=0,"",IF(INDIRECT(NOM_FR&amp;ADDRESS('PR-tampon'!$E116,COLUMN(REFERENCEMENT_ISOLANT[[#Headers],[classement locaux au sens 20.1 P3]])))=0,"",INDIRECT(NOM_FR&amp;ADDRESS('PR-tampon'!$E116,COLUMN(REFERENCEMENT_ISOLANT[[#Headers],[classement locaux au sens 20.1 P3]]))))))</f>
        <v/>
      </c>
      <c r="O153" s="3" t="str">
        <f ca="1">IF('PR-tampon'!$E116="","",IF('PR-tampon'!$E116=0,"",IF(INDIRECT(NOM_FR&amp;ADDRESS('PR-tampon'!$E116,COLUMN(REFERENCEMENT_ISOLANT[[#Headers],[Climat max]])))=0,"",INDIRECT(NOM_FR&amp;ADDRESS('PR-tampon'!$E116,COLUMN(REFERENCEMENT_ISOLANT[[#Headers],[Climat max]]))))))</f>
        <v/>
      </c>
      <c r="P153" s="3" t="str">
        <f ca="1">IF('PR-tampon'!$E116="","",IF('PR-tampon'!$E116=0,"",IF(INDIRECT(NOM_FR&amp;ADDRESS('PR-tampon'!$E116,COLUMN(REFERENCEMENT_ISOLANT[[#Headers],[Locaux climatisés ou raffraichis]])))=0,"",INDIRECT(NOM_FR&amp;ADDRESS('PR-tampon'!$E116,COLUMN(REFERENCEMENT_ISOLANT[[#Headers],[Locaux climatisés ou raffraichis]]))))))</f>
        <v/>
      </c>
    </row>
    <row r="154" spans="1:16" ht="130.19999999999999" customHeight="1" x14ac:dyDescent="0.3">
      <c r="A154" s="3" t="s">
        <v>191</v>
      </c>
      <c r="B154" s="86" t="str">
        <f ca="1">IF('PR-tampon'!$E117="","",IF('PR-tampon'!$E117=0,"",IF(INDIRECT(NOM_FR&amp;ADDRESS('PR-tampon'!$E117,COLUMN(REFERENCEMENT_ISOLANT[[#Headers],[DATE REFERENCEMENT]])))=0,"",INDIRECT(NOM_FR&amp;ADDRESS('PR-tampon'!$E117,COLUMN(REFERENCEMENT_ISOLANT[[#Headers],[DATE REFERENCEMENT]]))))))</f>
        <v/>
      </c>
      <c r="C154" s="86" t="str">
        <f ca="1">IF('PR-tampon'!$E117="","",IF('PR-tampon'!$E117=0,"",IF(INDIRECT(NOM_FR&amp;ADDRESS('PR-tampon'!$E117,COLUMN(REFERENCEMENT_ISOLANT[[#Headers],[TYPE DE PROCEDE]])))=0,"",INDIRECT(NOM_FR&amp;ADDRESS('PR-tampon'!$E117,COLUMN(REFERENCEMENT_ISOLANT[[#Headers],[TYPE DE PROCEDE]]))))))</f>
        <v/>
      </c>
      <c r="D154" s="86" t="str">
        <f ca="1">IF('PR-tampon'!$E117="","",IF('PR-tampon'!$E117=0,"",IF(INDIRECT(NOM_FR&amp;ADDRESS('PR-tampon'!$E117,COLUMN(REFERENCEMENT_ISOLANT[[#Headers],[MATIERE]])))=0,"",INDIRECT(NOM_FR&amp;ADDRESS('PR-tampon'!$E117,COLUMN(REFERENCEMENT_ISOLANT[[#Headers],[MATIERE]]))))))</f>
        <v/>
      </c>
      <c r="E154" s="3" t="str">
        <f ca="1">IF('PR-tampon'!$E117="","",IF('PR-tampon'!$E117=0,"",IF(INDIRECT(NOM_FR&amp;ADDRESS('PR-tampon'!$E117,COLUMN(REFERENCEMENT_ISOLANT[[#Headers],[NOM COMMERCIAL DU PROCEDE]])))=0,"",INDIRECT(NOM_FR&amp;ADDRESS('PR-tampon'!$E117,COLUMN(REFERENCEMENT_ISOLANT[[#Headers],[NOM COMMERCIAL DU PROCEDE]]))))))</f>
        <v/>
      </c>
      <c r="F154" s="3" t="str">
        <f ca="1">IF('PR-tampon'!$E117="","",IF('PR-tampon'!$E117=0,"",IF(INDIRECT(NOM_FR&amp;ADDRESS('PR-tampon'!$E117,COLUMN(REFERENCEMENT_ISOLANT[[#Headers],[FABRICANT / TITULAIRE / DISTRIBUTEUR]])))=0,"",INDIRECT(NOM_FR&amp;ADDRESS('PR-tampon'!$E117,COLUMN(REFERENCEMENT_ISOLANT[[#Headers],[FABRICANT / TITULAIRE / DISTRIBUTEUR]]))))))</f>
        <v/>
      </c>
      <c r="G154" s="3" t="str">
        <f ca="1">IF('PR-tampon'!$E117="","",IF('PR-tampon'!$E117=0,"",IF(INDIRECT(NOM_FR&amp;ADDRESS('PR-tampon'!$E117,COLUMN(REFERENCEMENT_ISOLANT[[#Headers],[TYPE DE DOCUMENT DE REFERENCE]])))=0,"",INDIRECT(NOM_FR&amp;ADDRESS('PR-tampon'!$E117,COLUMN(REFERENCEMENT_ISOLANT[[#Headers],[TYPE DE DOCUMENT DE REFERENCE]]))))))</f>
        <v/>
      </c>
      <c r="H154" s="3" t="str">
        <f ca="1">IF('PR-tampon'!$E117="","",IF('PR-tampon'!$E117=0,"",IF(INDIRECT(NOM_FR&amp;ADDRESS('PR-tampon'!$E117,COLUMN(REFERENCEMENT_ISOLANT[[#Headers],[REF]])))=0,"",INDIRECT(NOM_FR&amp;ADDRESS('PR-tampon'!$E117,COLUMN(REFERENCEMENT_ISOLANT[[#Headers],[REF]]))))))</f>
        <v/>
      </c>
      <c r="I154" s="80" t="str">
        <f ca="1">IF('PR-tampon'!$E117="","",IF('PR-tampon'!$E117=0,"",IF(INDIRECT(NOM_FR&amp;ADDRESS('PR-tampon'!$E117,COLUMN(REFERENCEMENT_ISOLANT[[#Headers],[AVIS LIMITE AU / VALIDITE]])))=0,"",INDIRECT(NOM_FR&amp;ADDRESS('PR-tampon'!$E117,COLUMN(REFERENCEMENT_ISOLANT[[#Headers],[AVIS LIMITE AU / VALIDITE]]))))))</f>
        <v/>
      </c>
      <c r="J154" s="3" t="str">
        <f ca="1">IF('PR-tampon'!$E117="","",IF('PR-tampon'!$E117=0,"",IF(INDIRECT(NOM_FR&amp;ADDRESS('PR-tampon'!$E117,COLUMN(REFERENCEMENT_ISOLANT[[#Headers],[TC/TNC
dans le domaine d''emploi visé]])))=0,"",INDIRECT(NOM_FR&amp;ADDRESS('PR-tampon'!$E117,COLUMN(REFERENCEMENT_ISOLANT[[#Headers],[TC/TNC
dans le domaine d''emploi visé]]))))))</f>
        <v/>
      </c>
      <c r="K154" s="110" t="str">
        <f ca="1">IF('PR-tampon'!$E117="","",IF('PR-tampon'!$E117=0,"",IF(INDIRECT(NOM_FR&amp;ADDRESS('PR-tampon'!$E117,COLUMN(REFERENCEMENT_ISOLANT[[#Headers],[SYNTHESE DES APPLICATIONS VISEES]])))=0,"",INDIRECT(NOM_FR&amp;ADDRESS('PR-tampon'!$E117,COLUMN(REFERENCEMENT_ISOLANT[[#Headers],[SYNTHESE DES APPLICATIONS VISEES]]))))))</f>
        <v/>
      </c>
      <c r="L154" s="82" t="str">
        <f ca="1">IF('PR-tampon'!$E117="","",IF('PR-tampon'!$E117=0,"",IF(INDIRECT(NOM_FR&amp;ADDRESS('PR-tampon'!$E117,COLUMN(REFERENCEMENT_ISOLANT[[#Headers],[CONCATENATION DES OBSERVATIONS]])))=0,"",INDIRECT(NOM_FR&amp;ADDRESS('PR-tampon'!$E117,COLUMN(REFERENCEMENT_ISOLANT[[#Headers],[CONCATENATION DES OBSERVATIONS]]))))))</f>
        <v/>
      </c>
      <c r="M154" s="3" t="str">
        <f ca="1">IF('PR-tampon'!$E117="","",IF('PR-tampon'!$E117=0,"",IF(INDIRECT(NOM_FR&amp;ADDRESS('PR-tampon'!$E117,COLUMN(REFERENCEMENT_ISOLANT[[#Headers],[Hygrométrie des locaux]])))=0,"",INDIRECT(NOM_FR&amp;ADDRESS('PR-tampon'!$E117,COLUMN(REFERENCEMENT_ISOLANT[[#Headers],[Hygrométrie des locaux]]))))))</f>
        <v/>
      </c>
      <c r="N154" s="3" t="str">
        <f ca="1">IF('PR-tampon'!$E117="","",IF('PR-tampon'!$E117=0,"",IF(INDIRECT(NOM_FR&amp;ADDRESS('PR-tampon'!$E117,COLUMN(REFERENCEMENT_ISOLANT[[#Headers],[classement locaux au sens 20.1 P3]])))=0,"",INDIRECT(NOM_FR&amp;ADDRESS('PR-tampon'!$E117,COLUMN(REFERENCEMENT_ISOLANT[[#Headers],[classement locaux au sens 20.1 P3]]))))))</f>
        <v/>
      </c>
      <c r="O154" s="3" t="str">
        <f ca="1">IF('PR-tampon'!$E117="","",IF('PR-tampon'!$E117=0,"",IF(INDIRECT(NOM_FR&amp;ADDRESS('PR-tampon'!$E117,COLUMN(REFERENCEMENT_ISOLANT[[#Headers],[Climat max]])))=0,"",INDIRECT(NOM_FR&amp;ADDRESS('PR-tampon'!$E117,COLUMN(REFERENCEMENT_ISOLANT[[#Headers],[Climat max]]))))))</f>
        <v/>
      </c>
      <c r="P154" s="3" t="str">
        <f ca="1">IF('PR-tampon'!$E117="","",IF('PR-tampon'!$E117=0,"",IF(INDIRECT(NOM_FR&amp;ADDRESS('PR-tampon'!$E117,COLUMN(REFERENCEMENT_ISOLANT[[#Headers],[Locaux climatisés ou raffraichis]])))=0,"",INDIRECT(NOM_FR&amp;ADDRESS('PR-tampon'!$E117,COLUMN(REFERENCEMENT_ISOLANT[[#Headers],[Locaux climatisés ou raffraichis]]))))))</f>
        <v/>
      </c>
    </row>
    <row r="155" spans="1:16" ht="130.19999999999999" customHeight="1" x14ac:dyDescent="0.3">
      <c r="A155" s="3" t="s">
        <v>191</v>
      </c>
      <c r="B155" s="86" t="str">
        <f ca="1">IF('PR-tampon'!$E118="","",IF('PR-tampon'!$E118=0,"",IF(INDIRECT(NOM_FR&amp;ADDRESS('PR-tampon'!$E118,COLUMN(REFERENCEMENT_ISOLANT[[#Headers],[DATE REFERENCEMENT]])))=0,"",INDIRECT(NOM_FR&amp;ADDRESS('PR-tampon'!$E118,COLUMN(REFERENCEMENT_ISOLANT[[#Headers],[DATE REFERENCEMENT]]))))))</f>
        <v/>
      </c>
      <c r="C155" s="86" t="str">
        <f ca="1">IF('PR-tampon'!$E118="","",IF('PR-tampon'!$E118=0,"",IF(INDIRECT(NOM_FR&amp;ADDRESS('PR-tampon'!$E118,COLUMN(REFERENCEMENT_ISOLANT[[#Headers],[TYPE DE PROCEDE]])))=0,"",INDIRECT(NOM_FR&amp;ADDRESS('PR-tampon'!$E118,COLUMN(REFERENCEMENT_ISOLANT[[#Headers],[TYPE DE PROCEDE]]))))))</f>
        <v/>
      </c>
      <c r="D155" s="86" t="str">
        <f ca="1">IF('PR-tampon'!$E118="","",IF('PR-tampon'!$E118=0,"",IF(INDIRECT(NOM_FR&amp;ADDRESS('PR-tampon'!$E118,COLUMN(REFERENCEMENT_ISOLANT[[#Headers],[MATIERE]])))=0,"",INDIRECT(NOM_FR&amp;ADDRESS('PR-tampon'!$E118,COLUMN(REFERENCEMENT_ISOLANT[[#Headers],[MATIERE]]))))))</f>
        <v/>
      </c>
      <c r="E155" s="3" t="str">
        <f ca="1">IF('PR-tampon'!$E118="","",IF('PR-tampon'!$E118=0,"",IF(INDIRECT(NOM_FR&amp;ADDRESS('PR-tampon'!$E118,COLUMN(REFERENCEMENT_ISOLANT[[#Headers],[NOM COMMERCIAL DU PROCEDE]])))=0,"",INDIRECT(NOM_FR&amp;ADDRESS('PR-tampon'!$E118,COLUMN(REFERENCEMENT_ISOLANT[[#Headers],[NOM COMMERCIAL DU PROCEDE]]))))))</f>
        <v/>
      </c>
      <c r="F155" s="3" t="str">
        <f ca="1">IF('PR-tampon'!$E118="","",IF('PR-tampon'!$E118=0,"",IF(INDIRECT(NOM_FR&amp;ADDRESS('PR-tampon'!$E118,COLUMN(REFERENCEMENT_ISOLANT[[#Headers],[FABRICANT / TITULAIRE / DISTRIBUTEUR]])))=0,"",INDIRECT(NOM_FR&amp;ADDRESS('PR-tampon'!$E118,COLUMN(REFERENCEMENT_ISOLANT[[#Headers],[FABRICANT / TITULAIRE / DISTRIBUTEUR]]))))))</f>
        <v/>
      </c>
      <c r="G155" s="3" t="str">
        <f ca="1">IF('PR-tampon'!$E118="","",IF('PR-tampon'!$E118=0,"",IF(INDIRECT(NOM_FR&amp;ADDRESS('PR-tampon'!$E118,COLUMN(REFERENCEMENT_ISOLANT[[#Headers],[TYPE DE DOCUMENT DE REFERENCE]])))=0,"",INDIRECT(NOM_FR&amp;ADDRESS('PR-tampon'!$E118,COLUMN(REFERENCEMENT_ISOLANT[[#Headers],[TYPE DE DOCUMENT DE REFERENCE]]))))))</f>
        <v/>
      </c>
      <c r="H155" s="3" t="str">
        <f ca="1">IF('PR-tampon'!$E118="","",IF('PR-tampon'!$E118=0,"",IF(INDIRECT(NOM_FR&amp;ADDRESS('PR-tampon'!$E118,COLUMN(REFERENCEMENT_ISOLANT[[#Headers],[REF]])))=0,"",INDIRECT(NOM_FR&amp;ADDRESS('PR-tampon'!$E118,COLUMN(REFERENCEMENT_ISOLANT[[#Headers],[REF]]))))))</f>
        <v/>
      </c>
      <c r="I155" s="80" t="str">
        <f ca="1">IF('PR-tampon'!$E118="","",IF('PR-tampon'!$E118=0,"",IF(INDIRECT(NOM_FR&amp;ADDRESS('PR-tampon'!$E118,COLUMN(REFERENCEMENT_ISOLANT[[#Headers],[AVIS LIMITE AU / VALIDITE]])))=0,"",INDIRECT(NOM_FR&amp;ADDRESS('PR-tampon'!$E118,COLUMN(REFERENCEMENT_ISOLANT[[#Headers],[AVIS LIMITE AU / VALIDITE]]))))))</f>
        <v/>
      </c>
      <c r="J155" s="3" t="str">
        <f ca="1">IF('PR-tampon'!$E118="","",IF('PR-tampon'!$E118=0,"",IF(INDIRECT(NOM_FR&amp;ADDRESS('PR-tampon'!$E118,COLUMN(REFERENCEMENT_ISOLANT[[#Headers],[TC/TNC
dans le domaine d''emploi visé]])))=0,"",INDIRECT(NOM_FR&amp;ADDRESS('PR-tampon'!$E118,COLUMN(REFERENCEMENT_ISOLANT[[#Headers],[TC/TNC
dans le domaine d''emploi visé]]))))))</f>
        <v/>
      </c>
      <c r="K155" s="110" t="str">
        <f ca="1">IF('PR-tampon'!$E118="","",IF('PR-tampon'!$E118=0,"",IF(INDIRECT(NOM_FR&amp;ADDRESS('PR-tampon'!$E118,COLUMN(REFERENCEMENT_ISOLANT[[#Headers],[SYNTHESE DES APPLICATIONS VISEES]])))=0,"",INDIRECT(NOM_FR&amp;ADDRESS('PR-tampon'!$E118,COLUMN(REFERENCEMENT_ISOLANT[[#Headers],[SYNTHESE DES APPLICATIONS VISEES]]))))))</f>
        <v/>
      </c>
      <c r="L155" s="82" t="str">
        <f ca="1">IF('PR-tampon'!$E118="","",IF('PR-tampon'!$E118=0,"",IF(INDIRECT(NOM_FR&amp;ADDRESS('PR-tampon'!$E118,COLUMN(REFERENCEMENT_ISOLANT[[#Headers],[CONCATENATION DES OBSERVATIONS]])))=0,"",INDIRECT(NOM_FR&amp;ADDRESS('PR-tampon'!$E118,COLUMN(REFERENCEMENT_ISOLANT[[#Headers],[CONCATENATION DES OBSERVATIONS]]))))))</f>
        <v/>
      </c>
      <c r="M155" s="3" t="str">
        <f ca="1">IF('PR-tampon'!$E118="","",IF('PR-tampon'!$E118=0,"",IF(INDIRECT(NOM_FR&amp;ADDRESS('PR-tampon'!$E118,COLUMN(REFERENCEMENT_ISOLANT[[#Headers],[Hygrométrie des locaux]])))=0,"",INDIRECT(NOM_FR&amp;ADDRESS('PR-tampon'!$E118,COLUMN(REFERENCEMENT_ISOLANT[[#Headers],[Hygrométrie des locaux]]))))))</f>
        <v/>
      </c>
      <c r="N155" s="3" t="str">
        <f ca="1">IF('PR-tampon'!$E118="","",IF('PR-tampon'!$E118=0,"",IF(INDIRECT(NOM_FR&amp;ADDRESS('PR-tampon'!$E118,COLUMN(REFERENCEMENT_ISOLANT[[#Headers],[classement locaux au sens 20.1 P3]])))=0,"",INDIRECT(NOM_FR&amp;ADDRESS('PR-tampon'!$E118,COLUMN(REFERENCEMENT_ISOLANT[[#Headers],[classement locaux au sens 20.1 P3]]))))))</f>
        <v/>
      </c>
      <c r="O155" s="3" t="str">
        <f ca="1">IF('PR-tampon'!$E118="","",IF('PR-tampon'!$E118=0,"",IF(INDIRECT(NOM_FR&amp;ADDRESS('PR-tampon'!$E118,COLUMN(REFERENCEMENT_ISOLANT[[#Headers],[Climat max]])))=0,"",INDIRECT(NOM_FR&amp;ADDRESS('PR-tampon'!$E118,COLUMN(REFERENCEMENT_ISOLANT[[#Headers],[Climat max]]))))))</f>
        <v/>
      </c>
      <c r="P155" s="3" t="str">
        <f ca="1">IF('PR-tampon'!$E118="","",IF('PR-tampon'!$E118=0,"",IF(INDIRECT(NOM_FR&amp;ADDRESS('PR-tampon'!$E118,COLUMN(REFERENCEMENT_ISOLANT[[#Headers],[Locaux climatisés ou raffraichis]])))=0,"",INDIRECT(NOM_FR&amp;ADDRESS('PR-tampon'!$E118,COLUMN(REFERENCEMENT_ISOLANT[[#Headers],[Locaux climatisés ou raffraichis]]))))))</f>
        <v/>
      </c>
    </row>
    <row r="156" spans="1:16" ht="130.19999999999999" customHeight="1" x14ac:dyDescent="0.3">
      <c r="A156" s="3" t="s">
        <v>191</v>
      </c>
      <c r="B156" s="86" t="str">
        <f ca="1">IF('PR-tampon'!$E119="","",IF('PR-tampon'!$E119=0,"",IF(INDIRECT(NOM_FR&amp;ADDRESS('PR-tampon'!$E119,COLUMN(REFERENCEMENT_ISOLANT[[#Headers],[DATE REFERENCEMENT]])))=0,"",INDIRECT(NOM_FR&amp;ADDRESS('PR-tampon'!$E119,COLUMN(REFERENCEMENT_ISOLANT[[#Headers],[DATE REFERENCEMENT]]))))))</f>
        <v/>
      </c>
      <c r="C156" s="86" t="str">
        <f ca="1">IF('PR-tampon'!$E119="","",IF('PR-tampon'!$E119=0,"",IF(INDIRECT(NOM_FR&amp;ADDRESS('PR-tampon'!$E119,COLUMN(REFERENCEMENT_ISOLANT[[#Headers],[TYPE DE PROCEDE]])))=0,"",INDIRECT(NOM_FR&amp;ADDRESS('PR-tampon'!$E119,COLUMN(REFERENCEMENT_ISOLANT[[#Headers],[TYPE DE PROCEDE]]))))))</f>
        <v/>
      </c>
      <c r="D156" s="86" t="str">
        <f ca="1">IF('PR-tampon'!$E119="","",IF('PR-tampon'!$E119=0,"",IF(INDIRECT(NOM_FR&amp;ADDRESS('PR-tampon'!$E119,COLUMN(REFERENCEMENT_ISOLANT[[#Headers],[MATIERE]])))=0,"",INDIRECT(NOM_FR&amp;ADDRESS('PR-tampon'!$E119,COLUMN(REFERENCEMENT_ISOLANT[[#Headers],[MATIERE]]))))))</f>
        <v/>
      </c>
      <c r="E156" s="3" t="str">
        <f ca="1">IF('PR-tampon'!$E119="","",IF('PR-tampon'!$E119=0,"",IF(INDIRECT(NOM_FR&amp;ADDRESS('PR-tampon'!$E119,COLUMN(REFERENCEMENT_ISOLANT[[#Headers],[NOM COMMERCIAL DU PROCEDE]])))=0,"",INDIRECT(NOM_FR&amp;ADDRESS('PR-tampon'!$E119,COLUMN(REFERENCEMENT_ISOLANT[[#Headers],[NOM COMMERCIAL DU PROCEDE]]))))))</f>
        <v/>
      </c>
      <c r="F156" s="3" t="str">
        <f ca="1">IF('PR-tampon'!$E119="","",IF('PR-tampon'!$E119=0,"",IF(INDIRECT(NOM_FR&amp;ADDRESS('PR-tampon'!$E119,COLUMN(REFERENCEMENT_ISOLANT[[#Headers],[FABRICANT / TITULAIRE / DISTRIBUTEUR]])))=0,"",INDIRECT(NOM_FR&amp;ADDRESS('PR-tampon'!$E119,COLUMN(REFERENCEMENT_ISOLANT[[#Headers],[FABRICANT / TITULAIRE / DISTRIBUTEUR]]))))))</f>
        <v/>
      </c>
      <c r="G156" s="3" t="str">
        <f ca="1">IF('PR-tampon'!$E119="","",IF('PR-tampon'!$E119=0,"",IF(INDIRECT(NOM_FR&amp;ADDRESS('PR-tampon'!$E119,COLUMN(REFERENCEMENT_ISOLANT[[#Headers],[TYPE DE DOCUMENT DE REFERENCE]])))=0,"",INDIRECT(NOM_FR&amp;ADDRESS('PR-tampon'!$E119,COLUMN(REFERENCEMENT_ISOLANT[[#Headers],[TYPE DE DOCUMENT DE REFERENCE]]))))))</f>
        <v/>
      </c>
      <c r="H156" s="3" t="str">
        <f ca="1">IF('PR-tampon'!$E119="","",IF('PR-tampon'!$E119=0,"",IF(INDIRECT(NOM_FR&amp;ADDRESS('PR-tampon'!$E119,COLUMN(REFERENCEMENT_ISOLANT[[#Headers],[REF]])))=0,"",INDIRECT(NOM_FR&amp;ADDRESS('PR-tampon'!$E119,COLUMN(REFERENCEMENT_ISOLANT[[#Headers],[REF]]))))))</f>
        <v/>
      </c>
      <c r="I156" s="80" t="str">
        <f ca="1">IF('PR-tampon'!$E119="","",IF('PR-tampon'!$E119=0,"",IF(INDIRECT(NOM_FR&amp;ADDRESS('PR-tampon'!$E119,COLUMN(REFERENCEMENT_ISOLANT[[#Headers],[AVIS LIMITE AU / VALIDITE]])))=0,"",INDIRECT(NOM_FR&amp;ADDRESS('PR-tampon'!$E119,COLUMN(REFERENCEMENT_ISOLANT[[#Headers],[AVIS LIMITE AU / VALIDITE]]))))))</f>
        <v/>
      </c>
      <c r="J156" s="3" t="str">
        <f ca="1">IF('PR-tampon'!$E119="","",IF('PR-tampon'!$E119=0,"",IF(INDIRECT(NOM_FR&amp;ADDRESS('PR-tampon'!$E119,COLUMN(REFERENCEMENT_ISOLANT[[#Headers],[TC/TNC
dans le domaine d''emploi visé]])))=0,"",INDIRECT(NOM_FR&amp;ADDRESS('PR-tampon'!$E119,COLUMN(REFERENCEMENT_ISOLANT[[#Headers],[TC/TNC
dans le domaine d''emploi visé]]))))))</f>
        <v/>
      </c>
      <c r="K156" s="110" t="str">
        <f ca="1">IF('PR-tampon'!$E119="","",IF('PR-tampon'!$E119=0,"",IF(INDIRECT(NOM_FR&amp;ADDRESS('PR-tampon'!$E119,COLUMN(REFERENCEMENT_ISOLANT[[#Headers],[SYNTHESE DES APPLICATIONS VISEES]])))=0,"",INDIRECT(NOM_FR&amp;ADDRESS('PR-tampon'!$E119,COLUMN(REFERENCEMENT_ISOLANT[[#Headers],[SYNTHESE DES APPLICATIONS VISEES]]))))))</f>
        <v/>
      </c>
      <c r="L156" s="82" t="str">
        <f ca="1">IF('PR-tampon'!$E119="","",IF('PR-tampon'!$E119=0,"",IF(INDIRECT(NOM_FR&amp;ADDRESS('PR-tampon'!$E119,COLUMN(REFERENCEMENT_ISOLANT[[#Headers],[CONCATENATION DES OBSERVATIONS]])))=0,"",INDIRECT(NOM_FR&amp;ADDRESS('PR-tampon'!$E119,COLUMN(REFERENCEMENT_ISOLANT[[#Headers],[CONCATENATION DES OBSERVATIONS]]))))))</f>
        <v/>
      </c>
      <c r="M156" s="3" t="str">
        <f ca="1">IF('PR-tampon'!$E119="","",IF('PR-tampon'!$E119=0,"",IF(INDIRECT(NOM_FR&amp;ADDRESS('PR-tampon'!$E119,COLUMN(REFERENCEMENT_ISOLANT[[#Headers],[Hygrométrie des locaux]])))=0,"",INDIRECT(NOM_FR&amp;ADDRESS('PR-tampon'!$E119,COLUMN(REFERENCEMENT_ISOLANT[[#Headers],[Hygrométrie des locaux]]))))))</f>
        <v/>
      </c>
      <c r="N156" s="3" t="str">
        <f ca="1">IF('PR-tampon'!$E119="","",IF('PR-tampon'!$E119=0,"",IF(INDIRECT(NOM_FR&amp;ADDRESS('PR-tampon'!$E119,COLUMN(REFERENCEMENT_ISOLANT[[#Headers],[classement locaux au sens 20.1 P3]])))=0,"",INDIRECT(NOM_FR&amp;ADDRESS('PR-tampon'!$E119,COLUMN(REFERENCEMENT_ISOLANT[[#Headers],[classement locaux au sens 20.1 P3]]))))))</f>
        <v/>
      </c>
      <c r="O156" s="3" t="str">
        <f ca="1">IF('PR-tampon'!$E119="","",IF('PR-tampon'!$E119=0,"",IF(INDIRECT(NOM_FR&amp;ADDRESS('PR-tampon'!$E119,COLUMN(REFERENCEMENT_ISOLANT[[#Headers],[Climat max]])))=0,"",INDIRECT(NOM_FR&amp;ADDRESS('PR-tampon'!$E119,COLUMN(REFERENCEMENT_ISOLANT[[#Headers],[Climat max]]))))))</f>
        <v/>
      </c>
      <c r="P156" s="3" t="str">
        <f ca="1">IF('PR-tampon'!$E119="","",IF('PR-tampon'!$E119=0,"",IF(INDIRECT(NOM_FR&amp;ADDRESS('PR-tampon'!$E119,COLUMN(REFERENCEMENT_ISOLANT[[#Headers],[Locaux climatisés ou raffraichis]])))=0,"",INDIRECT(NOM_FR&amp;ADDRESS('PR-tampon'!$E119,COLUMN(REFERENCEMENT_ISOLANT[[#Headers],[Locaux climatisés ou raffraichis]]))))))</f>
        <v/>
      </c>
    </row>
    <row r="157" spans="1:16" ht="130.19999999999999" customHeight="1" x14ac:dyDescent="0.3">
      <c r="A157" s="3" t="s">
        <v>191</v>
      </c>
      <c r="B157" s="86" t="str">
        <f ca="1">IF('PR-tampon'!$E120="","",IF('PR-tampon'!$E120=0,"",IF(INDIRECT(NOM_FR&amp;ADDRESS('PR-tampon'!$E120,COLUMN(REFERENCEMENT_ISOLANT[[#Headers],[DATE REFERENCEMENT]])))=0,"",INDIRECT(NOM_FR&amp;ADDRESS('PR-tampon'!$E120,COLUMN(REFERENCEMENT_ISOLANT[[#Headers],[DATE REFERENCEMENT]]))))))</f>
        <v/>
      </c>
      <c r="C157" s="86" t="str">
        <f ca="1">IF('PR-tampon'!$E120="","",IF('PR-tampon'!$E120=0,"",IF(INDIRECT(NOM_FR&amp;ADDRESS('PR-tampon'!$E120,COLUMN(REFERENCEMENT_ISOLANT[[#Headers],[TYPE DE PROCEDE]])))=0,"",INDIRECT(NOM_FR&amp;ADDRESS('PR-tampon'!$E120,COLUMN(REFERENCEMENT_ISOLANT[[#Headers],[TYPE DE PROCEDE]]))))))</f>
        <v/>
      </c>
      <c r="D157" s="86" t="str">
        <f ca="1">IF('PR-tampon'!$E120="","",IF('PR-tampon'!$E120=0,"",IF(INDIRECT(NOM_FR&amp;ADDRESS('PR-tampon'!$E120,COLUMN(REFERENCEMENT_ISOLANT[[#Headers],[MATIERE]])))=0,"",INDIRECT(NOM_FR&amp;ADDRESS('PR-tampon'!$E120,COLUMN(REFERENCEMENT_ISOLANT[[#Headers],[MATIERE]]))))))</f>
        <v/>
      </c>
      <c r="E157" s="3" t="str">
        <f ca="1">IF('PR-tampon'!$E120="","",IF('PR-tampon'!$E120=0,"",IF(INDIRECT(NOM_FR&amp;ADDRESS('PR-tampon'!$E120,COLUMN(REFERENCEMENT_ISOLANT[[#Headers],[NOM COMMERCIAL DU PROCEDE]])))=0,"",INDIRECT(NOM_FR&amp;ADDRESS('PR-tampon'!$E120,COLUMN(REFERENCEMENT_ISOLANT[[#Headers],[NOM COMMERCIAL DU PROCEDE]]))))))</f>
        <v/>
      </c>
      <c r="F157" s="3" t="str">
        <f ca="1">IF('PR-tampon'!$E120="","",IF('PR-tampon'!$E120=0,"",IF(INDIRECT(NOM_FR&amp;ADDRESS('PR-tampon'!$E120,COLUMN(REFERENCEMENT_ISOLANT[[#Headers],[FABRICANT / TITULAIRE / DISTRIBUTEUR]])))=0,"",INDIRECT(NOM_FR&amp;ADDRESS('PR-tampon'!$E120,COLUMN(REFERENCEMENT_ISOLANT[[#Headers],[FABRICANT / TITULAIRE / DISTRIBUTEUR]]))))))</f>
        <v/>
      </c>
      <c r="G157" s="3" t="str">
        <f ca="1">IF('PR-tampon'!$E120="","",IF('PR-tampon'!$E120=0,"",IF(INDIRECT(NOM_FR&amp;ADDRESS('PR-tampon'!$E120,COLUMN(REFERENCEMENT_ISOLANT[[#Headers],[TYPE DE DOCUMENT DE REFERENCE]])))=0,"",INDIRECT(NOM_FR&amp;ADDRESS('PR-tampon'!$E120,COLUMN(REFERENCEMENT_ISOLANT[[#Headers],[TYPE DE DOCUMENT DE REFERENCE]]))))))</f>
        <v/>
      </c>
      <c r="H157" s="3" t="str">
        <f ca="1">IF('PR-tampon'!$E120="","",IF('PR-tampon'!$E120=0,"",IF(INDIRECT(NOM_FR&amp;ADDRESS('PR-tampon'!$E120,COLUMN(REFERENCEMENT_ISOLANT[[#Headers],[REF]])))=0,"",INDIRECT(NOM_FR&amp;ADDRESS('PR-tampon'!$E120,COLUMN(REFERENCEMENT_ISOLANT[[#Headers],[REF]]))))))</f>
        <v/>
      </c>
      <c r="I157" s="80" t="str">
        <f ca="1">IF('PR-tampon'!$E120="","",IF('PR-tampon'!$E120=0,"",IF(INDIRECT(NOM_FR&amp;ADDRESS('PR-tampon'!$E120,COLUMN(REFERENCEMENT_ISOLANT[[#Headers],[AVIS LIMITE AU / VALIDITE]])))=0,"",INDIRECT(NOM_FR&amp;ADDRESS('PR-tampon'!$E120,COLUMN(REFERENCEMENT_ISOLANT[[#Headers],[AVIS LIMITE AU / VALIDITE]]))))))</f>
        <v/>
      </c>
      <c r="J157" s="3" t="str">
        <f ca="1">IF('PR-tampon'!$E120="","",IF('PR-tampon'!$E120=0,"",IF(INDIRECT(NOM_FR&amp;ADDRESS('PR-tampon'!$E120,COLUMN(REFERENCEMENT_ISOLANT[[#Headers],[TC/TNC
dans le domaine d''emploi visé]])))=0,"",INDIRECT(NOM_FR&amp;ADDRESS('PR-tampon'!$E120,COLUMN(REFERENCEMENT_ISOLANT[[#Headers],[TC/TNC
dans le domaine d''emploi visé]]))))))</f>
        <v/>
      </c>
      <c r="K157" s="110" t="str">
        <f ca="1">IF('PR-tampon'!$E120="","",IF('PR-tampon'!$E120=0,"",IF(INDIRECT(NOM_FR&amp;ADDRESS('PR-tampon'!$E120,COLUMN(REFERENCEMENT_ISOLANT[[#Headers],[SYNTHESE DES APPLICATIONS VISEES]])))=0,"",INDIRECT(NOM_FR&amp;ADDRESS('PR-tampon'!$E120,COLUMN(REFERENCEMENT_ISOLANT[[#Headers],[SYNTHESE DES APPLICATIONS VISEES]]))))))</f>
        <v/>
      </c>
      <c r="L157" s="82" t="str">
        <f ca="1">IF('PR-tampon'!$E120="","",IF('PR-tampon'!$E120=0,"",IF(INDIRECT(NOM_FR&amp;ADDRESS('PR-tampon'!$E120,COLUMN(REFERENCEMENT_ISOLANT[[#Headers],[CONCATENATION DES OBSERVATIONS]])))=0,"",INDIRECT(NOM_FR&amp;ADDRESS('PR-tampon'!$E120,COLUMN(REFERENCEMENT_ISOLANT[[#Headers],[CONCATENATION DES OBSERVATIONS]]))))))</f>
        <v/>
      </c>
      <c r="M157" s="3" t="str">
        <f ca="1">IF('PR-tampon'!$E120="","",IF('PR-tampon'!$E120=0,"",IF(INDIRECT(NOM_FR&amp;ADDRESS('PR-tampon'!$E120,COLUMN(REFERENCEMENT_ISOLANT[[#Headers],[Hygrométrie des locaux]])))=0,"",INDIRECT(NOM_FR&amp;ADDRESS('PR-tampon'!$E120,COLUMN(REFERENCEMENT_ISOLANT[[#Headers],[Hygrométrie des locaux]]))))))</f>
        <v/>
      </c>
      <c r="N157" s="3" t="str">
        <f ca="1">IF('PR-tampon'!$E120="","",IF('PR-tampon'!$E120=0,"",IF(INDIRECT(NOM_FR&amp;ADDRESS('PR-tampon'!$E120,COLUMN(REFERENCEMENT_ISOLANT[[#Headers],[classement locaux au sens 20.1 P3]])))=0,"",INDIRECT(NOM_FR&amp;ADDRESS('PR-tampon'!$E120,COLUMN(REFERENCEMENT_ISOLANT[[#Headers],[classement locaux au sens 20.1 P3]]))))))</f>
        <v/>
      </c>
      <c r="O157" s="3" t="str">
        <f ca="1">IF('PR-tampon'!$E120="","",IF('PR-tampon'!$E120=0,"",IF(INDIRECT(NOM_FR&amp;ADDRESS('PR-tampon'!$E120,COLUMN(REFERENCEMENT_ISOLANT[[#Headers],[Climat max]])))=0,"",INDIRECT(NOM_FR&amp;ADDRESS('PR-tampon'!$E120,COLUMN(REFERENCEMENT_ISOLANT[[#Headers],[Climat max]]))))))</f>
        <v/>
      </c>
      <c r="P157" s="3" t="str">
        <f ca="1">IF('PR-tampon'!$E120="","",IF('PR-tampon'!$E120=0,"",IF(INDIRECT(NOM_FR&amp;ADDRESS('PR-tampon'!$E120,COLUMN(REFERENCEMENT_ISOLANT[[#Headers],[Locaux climatisés ou raffraichis]])))=0,"",INDIRECT(NOM_FR&amp;ADDRESS('PR-tampon'!$E120,COLUMN(REFERENCEMENT_ISOLANT[[#Headers],[Locaux climatisés ou raffraichis]]))))))</f>
        <v/>
      </c>
    </row>
    <row r="158" spans="1:16" ht="130.19999999999999" customHeight="1" x14ac:dyDescent="0.3">
      <c r="A158" s="3" t="s">
        <v>191</v>
      </c>
      <c r="B158" s="86" t="str">
        <f ca="1">IF('PR-tampon'!$E121="","",IF('PR-tampon'!$E121=0,"",IF(INDIRECT(NOM_FR&amp;ADDRESS('PR-tampon'!$E121,COLUMN(REFERENCEMENT_ISOLANT[[#Headers],[DATE REFERENCEMENT]])))=0,"",INDIRECT(NOM_FR&amp;ADDRESS('PR-tampon'!$E121,COLUMN(REFERENCEMENT_ISOLANT[[#Headers],[DATE REFERENCEMENT]]))))))</f>
        <v/>
      </c>
      <c r="C158" s="86" t="str">
        <f ca="1">IF('PR-tampon'!$E121="","",IF('PR-tampon'!$E121=0,"",IF(INDIRECT(NOM_FR&amp;ADDRESS('PR-tampon'!$E121,COLUMN(REFERENCEMENT_ISOLANT[[#Headers],[TYPE DE PROCEDE]])))=0,"",INDIRECT(NOM_FR&amp;ADDRESS('PR-tampon'!$E121,COLUMN(REFERENCEMENT_ISOLANT[[#Headers],[TYPE DE PROCEDE]]))))))</f>
        <v/>
      </c>
      <c r="D158" s="86" t="str">
        <f ca="1">IF('PR-tampon'!$E121="","",IF('PR-tampon'!$E121=0,"",IF(INDIRECT(NOM_FR&amp;ADDRESS('PR-tampon'!$E121,COLUMN(REFERENCEMENT_ISOLANT[[#Headers],[MATIERE]])))=0,"",INDIRECT(NOM_FR&amp;ADDRESS('PR-tampon'!$E121,COLUMN(REFERENCEMENT_ISOLANT[[#Headers],[MATIERE]]))))))</f>
        <v/>
      </c>
      <c r="E158" s="3" t="str">
        <f ca="1">IF('PR-tampon'!$E121="","",IF('PR-tampon'!$E121=0,"",IF(INDIRECT(NOM_FR&amp;ADDRESS('PR-tampon'!$E121,COLUMN(REFERENCEMENT_ISOLANT[[#Headers],[NOM COMMERCIAL DU PROCEDE]])))=0,"",INDIRECT(NOM_FR&amp;ADDRESS('PR-tampon'!$E121,COLUMN(REFERENCEMENT_ISOLANT[[#Headers],[NOM COMMERCIAL DU PROCEDE]]))))))</f>
        <v/>
      </c>
      <c r="F158" s="3" t="str">
        <f ca="1">IF('PR-tampon'!$E121="","",IF('PR-tampon'!$E121=0,"",IF(INDIRECT(NOM_FR&amp;ADDRESS('PR-tampon'!$E121,COLUMN(REFERENCEMENT_ISOLANT[[#Headers],[FABRICANT / TITULAIRE / DISTRIBUTEUR]])))=0,"",INDIRECT(NOM_FR&amp;ADDRESS('PR-tampon'!$E121,COLUMN(REFERENCEMENT_ISOLANT[[#Headers],[FABRICANT / TITULAIRE / DISTRIBUTEUR]]))))))</f>
        <v/>
      </c>
      <c r="G158" s="3" t="str">
        <f ca="1">IF('PR-tampon'!$E121="","",IF('PR-tampon'!$E121=0,"",IF(INDIRECT(NOM_FR&amp;ADDRESS('PR-tampon'!$E121,COLUMN(REFERENCEMENT_ISOLANT[[#Headers],[TYPE DE DOCUMENT DE REFERENCE]])))=0,"",INDIRECT(NOM_FR&amp;ADDRESS('PR-tampon'!$E121,COLUMN(REFERENCEMENT_ISOLANT[[#Headers],[TYPE DE DOCUMENT DE REFERENCE]]))))))</f>
        <v/>
      </c>
      <c r="H158" s="3" t="str">
        <f ca="1">IF('PR-tampon'!$E121="","",IF('PR-tampon'!$E121=0,"",IF(INDIRECT(NOM_FR&amp;ADDRESS('PR-tampon'!$E121,COLUMN(REFERENCEMENT_ISOLANT[[#Headers],[REF]])))=0,"",INDIRECT(NOM_FR&amp;ADDRESS('PR-tampon'!$E121,COLUMN(REFERENCEMENT_ISOLANT[[#Headers],[REF]]))))))</f>
        <v/>
      </c>
      <c r="I158" s="80" t="str">
        <f ca="1">IF('PR-tampon'!$E121="","",IF('PR-tampon'!$E121=0,"",IF(INDIRECT(NOM_FR&amp;ADDRESS('PR-tampon'!$E121,COLUMN(REFERENCEMENT_ISOLANT[[#Headers],[AVIS LIMITE AU / VALIDITE]])))=0,"",INDIRECT(NOM_FR&amp;ADDRESS('PR-tampon'!$E121,COLUMN(REFERENCEMENT_ISOLANT[[#Headers],[AVIS LIMITE AU / VALIDITE]]))))))</f>
        <v/>
      </c>
      <c r="J158" s="3" t="str">
        <f ca="1">IF('PR-tampon'!$E121="","",IF('PR-tampon'!$E121=0,"",IF(INDIRECT(NOM_FR&amp;ADDRESS('PR-tampon'!$E121,COLUMN(REFERENCEMENT_ISOLANT[[#Headers],[TC/TNC
dans le domaine d''emploi visé]])))=0,"",INDIRECT(NOM_FR&amp;ADDRESS('PR-tampon'!$E121,COLUMN(REFERENCEMENT_ISOLANT[[#Headers],[TC/TNC
dans le domaine d''emploi visé]]))))))</f>
        <v/>
      </c>
      <c r="K158" s="110" t="str">
        <f ca="1">IF('PR-tampon'!$E121="","",IF('PR-tampon'!$E121=0,"",IF(INDIRECT(NOM_FR&amp;ADDRESS('PR-tampon'!$E121,COLUMN(REFERENCEMENT_ISOLANT[[#Headers],[SYNTHESE DES APPLICATIONS VISEES]])))=0,"",INDIRECT(NOM_FR&amp;ADDRESS('PR-tampon'!$E121,COLUMN(REFERENCEMENT_ISOLANT[[#Headers],[SYNTHESE DES APPLICATIONS VISEES]]))))))</f>
        <v/>
      </c>
      <c r="L158" s="82" t="str">
        <f ca="1">IF('PR-tampon'!$E121="","",IF('PR-tampon'!$E121=0,"",IF(INDIRECT(NOM_FR&amp;ADDRESS('PR-tampon'!$E121,COLUMN(REFERENCEMENT_ISOLANT[[#Headers],[CONCATENATION DES OBSERVATIONS]])))=0,"",INDIRECT(NOM_FR&amp;ADDRESS('PR-tampon'!$E121,COLUMN(REFERENCEMENT_ISOLANT[[#Headers],[CONCATENATION DES OBSERVATIONS]]))))))</f>
        <v/>
      </c>
      <c r="M158" s="3" t="str">
        <f ca="1">IF('PR-tampon'!$E121="","",IF('PR-tampon'!$E121=0,"",IF(INDIRECT(NOM_FR&amp;ADDRESS('PR-tampon'!$E121,COLUMN(REFERENCEMENT_ISOLANT[[#Headers],[Hygrométrie des locaux]])))=0,"",INDIRECT(NOM_FR&amp;ADDRESS('PR-tampon'!$E121,COLUMN(REFERENCEMENT_ISOLANT[[#Headers],[Hygrométrie des locaux]]))))))</f>
        <v/>
      </c>
      <c r="N158" s="3" t="str">
        <f ca="1">IF('PR-tampon'!$E121="","",IF('PR-tampon'!$E121=0,"",IF(INDIRECT(NOM_FR&amp;ADDRESS('PR-tampon'!$E121,COLUMN(REFERENCEMENT_ISOLANT[[#Headers],[classement locaux au sens 20.1 P3]])))=0,"",INDIRECT(NOM_FR&amp;ADDRESS('PR-tampon'!$E121,COLUMN(REFERENCEMENT_ISOLANT[[#Headers],[classement locaux au sens 20.1 P3]]))))))</f>
        <v/>
      </c>
      <c r="O158" s="3" t="str">
        <f ca="1">IF('PR-tampon'!$E121="","",IF('PR-tampon'!$E121=0,"",IF(INDIRECT(NOM_FR&amp;ADDRESS('PR-tampon'!$E121,COLUMN(REFERENCEMENT_ISOLANT[[#Headers],[Climat max]])))=0,"",INDIRECT(NOM_FR&amp;ADDRESS('PR-tampon'!$E121,COLUMN(REFERENCEMENT_ISOLANT[[#Headers],[Climat max]]))))))</f>
        <v/>
      </c>
      <c r="P158" s="3" t="str">
        <f ca="1">IF('PR-tampon'!$E121="","",IF('PR-tampon'!$E121=0,"",IF(INDIRECT(NOM_FR&amp;ADDRESS('PR-tampon'!$E121,COLUMN(REFERENCEMENT_ISOLANT[[#Headers],[Locaux climatisés ou raffraichis]])))=0,"",INDIRECT(NOM_FR&amp;ADDRESS('PR-tampon'!$E121,COLUMN(REFERENCEMENT_ISOLANT[[#Headers],[Locaux climatisés ou raffraichis]]))))))</f>
        <v/>
      </c>
    </row>
    <row r="159" spans="1:16" ht="130.19999999999999" customHeight="1" x14ac:dyDescent="0.3">
      <c r="A159" s="3" t="s">
        <v>191</v>
      </c>
      <c r="B159" s="86" t="str">
        <f ca="1">IF('PR-tampon'!$E122="","",IF('PR-tampon'!$E122=0,"",IF(INDIRECT(NOM_FR&amp;ADDRESS('PR-tampon'!$E122,COLUMN(REFERENCEMENT_ISOLANT[[#Headers],[DATE REFERENCEMENT]])))=0,"",INDIRECT(NOM_FR&amp;ADDRESS('PR-tampon'!$E122,COLUMN(REFERENCEMENT_ISOLANT[[#Headers],[DATE REFERENCEMENT]]))))))</f>
        <v/>
      </c>
      <c r="C159" s="86" t="str">
        <f ca="1">IF('PR-tampon'!$E122="","",IF('PR-tampon'!$E122=0,"",IF(INDIRECT(NOM_FR&amp;ADDRESS('PR-tampon'!$E122,COLUMN(REFERENCEMENT_ISOLANT[[#Headers],[TYPE DE PROCEDE]])))=0,"",INDIRECT(NOM_FR&amp;ADDRESS('PR-tampon'!$E122,COLUMN(REFERENCEMENT_ISOLANT[[#Headers],[TYPE DE PROCEDE]]))))))</f>
        <v/>
      </c>
      <c r="D159" s="86" t="str">
        <f ca="1">IF('PR-tampon'!$E122="","",IF('PR-tampon'!$E122=0,"",IF(INDIRECT(NOM_FR&amp;ADDRESS('PR-tampon'!$E122,COLUMN(REFERENCEMENT_ISOLANT[[#Headers],[MATIERE]])))=0,"",INDIRECT(NOM_FR&amp;ADDRESS('PR-tampon'!$E122,COLUMN(REFERENCEMENT_ISOLANT[[#Headers],[MATIERE]]))))))</f>
        <v/>
      </c>
      <c r="E159" s="3" t="str">
        <f ca="1">IF('PR-tampon'!$E122="","",IF('PR-tampon'!$E122=0,"",IF(INDIRECT(NOM_FR&amp;ADDRESS('PR-tampon'!$E122,COLUMN(REFERENCEMENT_ISOLANT[[#Headers],[NOM COMMERCIAL DU PROCEDE]])))=0,"",INDIRECT(NOM_FR&amp;ADDRESS('PR-tampon'!$E122,COLUMN(REFERENCEMENT_ISOLANT[[#Headers],[NOM COMMERCIAL DU PROCEDE]]))))))</f>
        <v/>
      </c>
      <c r="F159" s="3" t="str">
        <f ca="1">IF('PR-tampon'!$E122="","",IF('PR-tampon'!$E122=0,"",IF(INDIRECT(NOM_FR&amp;ADDRESS('PR-tampon'!$E122,COLUMN(REFERENCEMENT_ISOLANT[[#Headers],[FABRICANT / TITULAIRE / DISTRIBUTEUR]])))=0,"",INDIRECT(NOM_FR&amp;ADDRESS('PR-tampon'!$E122,COLUMN(REFERENCEMENT_ISOLANT[[#Headers],[FABRICANT / TITULAIRE / DISTRIBUTEUR]]))))))</f>
        <v/>
      </c>
      <c r="G159" s="3" t="str">
        <f ca="1">IF('PR-tampon'!$E122="","",IF('PR-tampon'!$E122=0,"",IF(INDIRECT(NOM_FR&amp;ADDRESS('PR-tampon'!$E122,COLUMN(REFERENCEMENT_ISOLANT[[#Headers],[TYPE DE DOCUMENT DE REFERENCE]])))=0,"",INDIRECT(NOM_FR&amp;ADDRESS('PR-tampon'!$E122,COLUMN(REFERENCEMENT_ISOLANT[[#Headers],[TYPE DE DOCUMENT DE REFERENCE]]))))))</f>
        <v/>
      </c>
      <c r="H159" s="3" t="str">
        <f ca="1">IF('PR-tampon'!$E122="","",IF('PR-tampon'!$E122=0,"",IF(INDIRECT(NOM_FR&amp;ADDRESS('PR-tampon'!$E122,COLUMN(REFERENCEMENT_ISOLANT[[#Headers],[REF]])))=0,"",INDIRECT(NOM_FR&amp;ADDRESS('PR-tampon'!$E122,COLUMN(REFERENCEMENT_ISOLANT[[#Headers],[REF]]))))))</f>
        <v/>
      </c>
      <c r="I159" s="80" t="str">
        <f ca="1">IF('PR-tampon'!$E122="","",IF('PR-tampon'!$E122=0,"",IF(INDIRECT(NOM_FR&amp;ADDRESS('PR-tampon'!$E122,COLUMN(REFERENCEMENT_ISOLANT[[#Headers],[AVIS LIMITE AU / VALIDITE]])))=0,"",INDIRECT(NOM_FR&amp;ADDRESS('PR-tampon'!$E122,COLUMN(REFERENCEMENT_ISOLANT[[#Headers],[AVIS LIMITE AU / VALIDITE]]))))))</f>
        <v/>
      </c>
      <c r="J159" s="3" t="str">
        <f ca="1">IF('PR-tampon'!$E122="","",IF('PR-tampon'!$E122=0,"",IF(INDIRECT(NOM_FR&amp;ADDRESS('PR-tampon'!$E122,COLUMN(REFERENCEMENT_ISOLANT[[#Headers],[TC/TNC
dans le domaine d''emploi visé]])))=0,"",INDIRECT(NOM_FR&amp;ADDRESS('PR-tampon'!$E122,COLUMN(REFERENCEMENT_ISOLANT[[#Headers],[TC/TNC
dans le domaine d''emploi visé]]))))))</f>
        <v/>
      </c>
      <c r="K159" s="110" t="str">
        <f ca="1">IF('PR-tampon'!$E122="","",IF('PR-tampon'!$E122=0,"",IF(INDIRECT(NOM_FR&amp;ADDRESS('PR-tampon'!$E122,COLUMN(REFERENCEMENT_ISOLANT[[#Headers],[SYNTHESE DES APPLICATIONS VISEES]])))=0,"",INDIRECT(NOM_FR&amp;ADDRESS('PR-tampon'!$E122,COLUMN(REFERENCEMENT_ISOLANT[[#Headers],[SYNTHESE DES APPLICATIONS VISEES]]))))))</f>
        <v/>
      </c>
      <c r="L159" s="82" t="str">
        <f ca="1">IF('PR-tampon'!$E122="","",IF('PR-tampon'!$E122=0,"",IF(INDIRECT(NOM_FR&amp;ADDRESS('PR-tampon'!$E122,COLUMN(REFERENCEMENT_ISOLANT[[#Headers],[CONCATENATION DES OBSERVATIONS]])))=0,"",INDIRECT(NOM_FR&amp;ADDRESS('PR-tampon'!$E122,COLUMN(REFERENCEMENT_ISOLANT[[#Headers],[CONCATENATION DES OBSERVATIONS]]))))))</f>
        <v/>
      </c>
      <c r="M159" s="3" t="str">
        <f ca="1">IF('PR-tampon'!$E122="","",IF('PR-tampon'!$E122=0,"",IF(INDIRECT(NOM_FR&amp;ADDRESS('PR-tampon'!$E122,COLUMN(REFERENCEMENT_ISOLANT[[#Headers],[Hygrométrie des locaux]])))=0,"",INDIRECT(NOM_FR&amp;ADDRESS('PR-tampon'!$E122,COLUMN(REFERENCEMENT_ISOLANT[[#Headers],[Hygrométrie des locaux]]))))))</f>
        <v/>
      </c>
      <c r="N159" s="3" t="str">
        <f ca="1">IF('PR-tampon'!$E122="","",IF('PR-tampon'!$E122=0,"",IF(INDIRECT(NOM_FR&amp;ADDRESS('PR-tampon'!$E122,COLUMN(REFERENCEMENT_ISOLANT[[#Headers],[classement locaux au sens 20.1 P3]])))=0,"",INDIRECT(NOM_FR&amp;ADDRESS('PR-tampon'!$E122,COLUMN(REFERENCEMENT_ISOLANT[[#Headers],[classement locaux au sens 20.1 P3]]))))))</f>
        <v/>
      </c>
      <c r="O159" s="3" t="str">
        <f ca="1">IF('PR-tampon'!$E122="","",IF('PR-tampon'!$E122=0,"",IF(INDIRECT(NOM_FR&amp;ADDRESS('PR-tampon'!$E122,COLUMN(REFERENCEMENT_ISOLANT[[#Headers],[Climat max]])))=0,"",INDIRECT(NOM_FR&amp;ADDRESS('PR-tampon'!$E122,COLUMN(REFERENCEMENT_ISOLANT[[#Headers],[Climat max]]))))))</f>
        <v/>
      </c>
      <c r="P159" s="3" t="str">
        <f ca="1">IF('PR-tampon'!$E122="","",IF('PR-tampon'!$E122=0,"",IF(INDIRECT(NOM_FR&amp;ADDRESS('PR-tampon'!$E122,COLUMN(REFERENCEMENT_ISOLANT[[#Headers],[Locaux climatisés ou raffraichis]])))=0,"",INDIRECT(NOM_FR&amp;ADDRESS('PR-tampon'!$E122,COLUMN(REFERENCEMENT_ISOLANT[[#Headers],[Locaux climatisés ou raffraichis]]))))))</f>
        <v/>
      </c>
    </row>
    <row r="160" spans="1:16" ht="130.19999999999999" customHeight="1" x14ac:dyDescent="0.3">
      <c r="A160" s="3" t="s">
        <v>191</v>
      </c>
      <c r="B160" s="86" t="str">
        <f ca="1">IF('PR-tampon'!$E123="","",IF('PR-tampon'!$E123=0,"",IF(INDIRECT(NOM_FR&amp;ADDRESS('PR-tampon'!$E123,COLUMN(REFERENCEMENT_ISOLANT[[#Headers],[DATE REFERENCEMENT]])))=0,"",INDIRECT(NOM_FR&amp;ADDRESS('PR-tampon'!$E123,COLUMN(REFERENCEMENT_ISOLANT[[#Headers],[DATE REFERENCEMENT]]))))))</f>
        <v/>
      </c>
      <c r="C160" s="86" t="str">
        <f ca="1">IF('PR-tampon'!$E123="","",IF('PR-tampon'!$E123=0,"",IF(INDIRECT(NOM_FR&amp;ADDRESS('PR-tampon'!$E123,COLUMN(REFERENCEMENT_ISOLANT[[#Headers],[TYPE DE PROCEDE]])))=0,"",INDIRECT(NOM_FR&amp;ADDRESS('PR-tampon'!$E123,COLUMN(REFERENCEMENT_ISOLANT[[#Headers],[TYPE DE PROCEDE]]))))))</f>
        <v/>
      </c>
      <c r="D160" s="86" t="str">
        <f ca="1">IF('PR-tampon'!$E123="","",IF('PR-tampon'!$E123=0,"",IF(INDIRECT(NOM_FR&amp;ADDRESS('PR-tampon'!$E123,COLUMN(REFERENCEMENT_ISOLANT[[#Headers],[MATIERE]])))=0,"",INDIRECT(NOM_FR&amp;ADDRESS('PR-tampon'!$E123,COLUMN(REFERENCEMENT_ISOLANT[[#Headers],[MATIERE]]))))))</f>
        <v/>
      </c>
      <c r="E160" s="3" t="str">
        <f ca="1">IF('PR-tampon'!$E123="","",IF('PR-tampon'!$E123=0,"",IF(INDIRECT(NOM_FR&amp;ADDRESS('PR-tampon'!$E123,COLUMN(REFERENCEMENT_ISOLANT[[#Headers],[NOM COMMERCIAL DU PROCEDE]])))=0,"",INDIRECT(NOM_FR&amp;ADDRESS('PR-tampon'!$E123,COLUMN(REFERENCEMENT_ISOLANT[[#Headers],[NOM COMMERCIAL DU PROCEDE]]))))))</f>
        <v/>
      </c>
      <c r="F160" s="3" t="str">
        <f ca="1">IF('PR-tampon'!$E123="","",IF('PR-tampon'!$E123=0,"",IF(INDIRECT(NOM_FR&amp;ADDRESS('PR-tampon'!$E123,COLUMN(REFERENCEMENT_ISOLANT[[#Headers],[FABRICANT / TITULAIRE / DISTRIBUTEUR]])))=0,"",INDIRECT(NOM_FR&amp;ADDRESS('PR-tampon'!$E123,COLUMN(REFERENCEMENT_ISOLANT[[#Headers],[FABRICANT / TITULAIRE / DISTRIBUTEUR]]))))))</f>
        <v/>
      </c>
      <c r="G160" s="3" t="str">
        <f ca="1">IF('PR-tampon'!$E123="","",IF('PR-tampon'!$E123=0,"",IF(INDIRECT(NOM_FR&amp;ADDRESS('PR-tampon'!$E123,COLUMN(REFERENCEMENT_ISOLANT[[#Headers],[TYPE DE DOCUMENT DE REFERENCE]])))=0,"",INDIRECT(NOM_FR&amp;ADDRESS('PR-tampon'!$E123,COLUMN(REFERENCEMENT_ISOLANT[[#Headers],[TYPE DE DOCUMENT DE REFERENCE]]))))))</f>
        <v/>
      </c>
      <c r="H160" s="3" t="str">
        <f ca="1">IF('PR-tampon'!$E123="","",IF('PR-tampon'!$E123=0,"",IF(INDIRECT(NOM_FR&amp;ADDRESS('PR-tampon'!$E123,COLUMN(REFERENCEMENT_ISOLANT[[#Headers],[REF]])))=0,"",INDIRECT(NOM_FR&amp;ADDRESS('PR-tampon'!$E123,COLUMN(REFERENCEMENT_ISOLANT[[#Headers],[REF]]))))))</f>
        <v/>
      </c>
      <c r="I160" s="80" t="str">
        <f ca="1">IF('PR-tampon'!$E123="","",IF('PR-tampon'!$E123=0,"",IF(INDIRECT(NOM_FR&amp;ADDRESS('PR-tampon'!$E123,COLUMN(REFERENCEMENT_ISOLANT[[#Headers],[AVIS LIMITE AU / VALIDITE]])))=0,"",INDIRECT(NOM_FR&amp;ADDRESS('PR-tampon'!$E123,COLUMN(REFERENCEMENT_ISOLANT[[#Headers],[AVIS LIMITE AU / VALIDITE]]))))))</f>
        <v/>
      </c>
      <c r="J160" s="3" t="str">
        <f ca="1">IF('PR-tampon'!$E123="","",IF('PR-tampon'!$E123=0,"",IF(INDIRECT(NOM_FR&amp;ADDRESS('PR-tampon'!$E123,COLUMN(REFERENCEMENT_ISOLANT[[#Headers],[TC/TNC
dans le domaine d''emploi visé]])))=0,"",INDIRECT(NOM_FR&amp;ADDRESS('PR-tampon'!$E123,COLUMN(REFERENCEMENT_ISOLANT[[#Headers],[TC/TNC
dans le domaine d''emploi visé]]))))))</f>
        <v/>
      </c>
      <c r="K160" s="110" t="str">
        <f ca="1">IF('PR-tampon'!$E123="","",IF('PR-tampon'!$E123=0,"",IF(INDIRECT(NOM_FR&amp;ADDRESS('PR-tampon'!$E123,COLUMN(REFERENCEMENT_ISOLANT[[#Headers],[SYNTHESE DES APPLICATIONS VISEES]])))=0,"",INDIRECT(NOM_FR&amp;ADDRESS('PR-tampon'!$E123,COLUMN(REFERENCEMENT_ISOLANT[[#Headers],[SYNTHESE DES APPLICATIONS VISEES]]))))))</f>
        <v/>
      </c>
      <c r="L160" s="82" t="str">
        <f ca="1">IF('PR-tampon'!$E123="","",IF('PR-tampon'!$E123=0,"",IF(INDIRECT(NOM_FR&amp;ADDRESS('PR-tampon'!$E123,COLUMN(REFERENCEMENT_ISOLANT[[#Headers],[CONCATENATION DES OBSERVATIONS]])))=0,"",INDIRECT(NOM_FR&amp;ADDRESS('PR-tampon'!$E123,COLUMN(REFERENCEMENT_ISOLANT[[#Headers],[CONCATENATION DES OBSERVATIONS]]))))))</f>
        <v/>
      </c>
      <c r="M160" s="3" t="str">
        <f ca="1">IF('PR-tampon'!$E123="","",IF('PR-tampon'!$E123=0,"",IF(INDIRECT(NOM_FR&amp;ADDRESS('PR-tampon'!$E123,COLUMN(REFERENCEMENT_ISOLANT[[#Headers],[Hygrométrie des locaux]])))=0,"",INDIRECT(NOM_FR&amp;ADDRESS('PR-tampon'!$E123,COLUMN(REFERENCEMENT_ISOLANT[[#Headers],[Hygrométrie des locaux]]))))))</f>
        <v/>
      </c>
      <c r="N160" s="3" t="str">
        <f ca="1">IF('PR-tampon'!$E123="","",IF('PR-tampon'!$E123=0,"",IF(INDIRECT(NOM_FR&amp;ADDRESS('PR-tampon'!$E123,COLUMN(REFERENCEMENT_ISOLANT[[#Headers],[classement locaux au sens 20.1 P3]])))=0,"",INDIRECT(NOM_FR&amp;ADDRESS('PR-tampon'!$E123,COLUMN(REFERENCEMENT_ISOLANT[[#Headers],[classement locaux au sens 20.1 P3]]))))))</f>
        <v/>
      </c>
      <c r="O160" s="3" t="str">
        <f ca="1">IF('PR-tampon'!$E123="","",IF('PR-tampon'!$E123=0,"",IF(INDIRECT(NOM_FR&amp;ADDRESS('PR-tampon'!$E123,COLUMN(REFERENCEMENT_ISOLANT[[#Headers],[Climat max]])))=0,"",INDIRECT(NOM_FR&amp;ADDRESS('PR-tampon'!$E123,COLUMN(REFERENCEMENT_ISOLANT[[#Headers],[Climat max]]))))))</f>
        <v/>
      </c>
      <c r="P160" s="3" t="str">
        <f ca="1">IF('PR-tampon'!$E123="","",IF('PR-tampon'!$E123=0,"",IF(INDIRECT(NOM_FR&amp;ADDRESS('PR-tampon'!$E123,COLUMN(REFERENCEMENT_ISOLANT[[#Headers],[Locaux climatisés ou raffraichis]])))=0,"",INDIRECT(NOM_FR&amp;ADDRESS('PR-tampon'!$E123,COLUMN(REFERENCEMENT_ISOLANT[[#Headers],[Locaux climatisés ou raffraichis]]))))))</f>
        <v/>
      </c>
    </row>
    <row r="161" spans="1:16" ht="130.19999999999999" customHeight="1" x14ac:dyDescent="0.3">
      <c r="A161" s="3" t="s">
        <v>191</v>
      </c>
      <c r="B161" s="86" t="str">
        <f ca="1">IF('PR-tampon'!$E124="","",IF('PR-tampon'!$E124=0,"",IF(INDIRECT(NOM_FR&amp;ADDRESS('PR-tampon'!$E124,COLUMN(REFERENCEMENT_ISOLANT[[#Headers],[DATE REFERENCEMENT]])))=0,"",INDIRECT(NOM_FR&amp;ADDRESS('PR-tampon'!$E124,COLUMN(REFERENCEMENT_ISOLANT[[#Headers],[DATE REFERENCEMENT]]))))))</f>
        <v/>
      </c>
      <c r="C161" s="86" t="str">
        <f ca="1">IF('PR-tampon'!$E124="","",IF('PR-tampon'!$E124=0,"",IF(INDIRECT(NOM_FR&amp;ADDRESS('PR-tampon'!$E124,COLUMN(REFERENCEMENT_ISOLANT[[#Headers],[TYPE DE PROCEDE]])))=0,"",INDIRECT(NOM_FR&amp;ADDRESS('PR-tampon'!$E124,COLUMN(REFERENCEMENT_ISOLANT[[#Headers],[TYPE DE PROCEDE]]))))))</f>
        <v/>
      </c>
      <c r="D161" s="86" t="str">
        <f ca="1">IF('PR-tampon'!$E124="","",IF('PR-tampon'!$E124=0,"",IF(INDIRECT(NOM_FR&amp;ADDRESS('PR-tampon'!$E124,COLUMN(REFERENCEMENT_ISOLANT[[#Headers],[MATIERE]])))=0,"",INDIRECT(NOM_FR&amp;ADDRESS('PR-tampon'!$E124,COLUMN(REFERENCEMENT_ISOLANT[[#Headers],[MATIERE]]))))))</f>
        <v/>
      </c>
      <c r="E161" s="3" t="str">
        <f ca="1">IF('PR-tampon'!$E124="","",IF('PR-tampon'!$E124=0,"",IF(INDIRECT(NOM_FR&amp;ADDRESS('PR-tampon'!$E124,COLUMN(REFERENCEMENT_ISOLANT[[#Headers],[NOM COMMERCIAL DU PROCEDE]])))=0,"",INDIRECT(NOM_FR&amp;ADDRESS('PR-tampon'!$E124,COLUMN(REFERENCEMENT_ISOLANT[[#Headers],[NOM COMMERCIAL DU PROCEDE]]))))))</f>
        <v/>
      </c>
      <c r="F161" s="3" t="str">
        <f ca="1">IF('PR-tampon'!$E124="","",IF('PR-tampon'!$E124=0,"",IF(INDIRECT(NOM_FR&amp;ADDRESS('PR-tampon'!$E124,COLUMN(REFERENCEMENT_ISOLANT[[#Headers],[FABRICANT / TITULAIRE / DISTRIBUTEUR]])))=0,"",INDIRECT(NOM_FR&amp;ADDRESS('PR-tampon'!$E124,COLUMN(REFERENCEMENT_ISOLANT[[#Headers],[FABRICANT / TITULAIRE / DISTRIBUTEUR]]))))))</f>
        <v/>
      </c>
      <c r="G161" s="3" t="str">
        <f ca="1">IF('PR-tampon'!$E124="","",IF('PR-tampon'!$E124=0,"",IF(INDIRECT(NOM_FR&amp;ADDRESS('PR-tampon'!$E124,COLUMN(REFERENCEMENT_ISOLANT[[#Headers],[TYPE DE DOCUMENT DE REFERENCE]])))=0,"",INDIRECT(NOM_FR&amp;ADDRESS('PR-tampon'!$E124,COLUMN(REFERENCEMENT_ISOLANT[[#Headers],[TYPE DE DOCUMENT DE REFERENCE]]))))))</f>
        <v/>
      </c>
      <c r="H161" s="3" t="str">
        <f ca="1">IF('PR-tampon'!$E124="","",IF('PR-tampon'!$E124=0,"",IF(INDIRECT(NOM_FR&amp;ADDRESS('PR-tampon'!$E124,COLUMN(REFERENCEMENT_ISOLANT[[#Headers],[REF]])))=0,"",INDIRECT(NOM_FR&amp;ADDRESS('PR-tampon'!$E124,COLUMN(REFERENCEMENT_ISOLANT[[#Headers],[REF]]))))))</f>
        <v/>
      </c>
      <c r="I161" s="80" t="str">
        <f ca="1">IF('PR-tampon'!$E124="","",IF('PR-tampon'!$E124=0,"",IF(INDIRECT(NOM_FR&amp;ADDRESS('PR-tampon'!$E124,COLUMN(REFERENCEMENT_ISOLANT[[#Headers],[AVIS LIMITE AU / VALIDITE]])))=0,"",INDIRECT(NOM_FR&amp;ADDRESS('PR-tampon'!$E124,COLUMN(REFERENCEMENT_ISOLANT[[#Headers],[AVIS LIMITE AU / VALIDITE]]))))))</f>
        <v/>
      </c>
      <c r="J161" s="3" t="str">
        <f ca="1">IF('PR-tampon'!$E124="","",IF('PR-tampon'!$E124=0,"",IF(INDIRECT(NOM_FR&amp;ADDRESS('PR-tampon'!$E124,COLUMN(REFERENCEMENT_ISOLANT[[#Headers],[TC/TNC
dans le domaine d''emploi visé]])))=0,"",INDIRECT(NOM_FR&amp;ADDRESS('PR-tampon'!$E124,COLUMN(REFERENCEMENT_ISOLANT[[#Headers],[TC/TNC
dans le domaine d''emploi visé]]))))))</f>
        <v/>
      </c>
      <c r="K161" s="110" t="str">
        <f ca="1">IF('PR-tampon'!$E124="","",IF('PR-tampon'!$E124=0,"",IF(INDIRECT(NOM_FR&amp;ADDRESS('PR-tampon'!$E124,COLUMN(REFERENCEMENT_ISOLANT[[#Headers],[SYNTHESE DES APPLICATIONS VISEES]])))=0,"",INDIRECT(NOM_FR&amp;ADDRESS('PR-tampon'!$E124,COLUMN(REFERENCEMENT_ISOLANT[[#Headers],[SYNTHESE DES APPLICATIONS VISEES]]))))))</f>
        <v/>
      </c>
      <c r="L161" s="82" t="str">
        <f ca="1">IF('PR-tampon'!$E124="","",IF('PR-tampon'!$E124=0,"",IF(INDIRECT(NOM_FR&amp;ADDRESS('PR-tampon'!$E124,COLUMN(REFERENCEMENT_ISOLANT[[#Headers],[CONCATENATION DES OBSERVATIONS]])))=0,"",INDIRECT(NOM_FR&amp;ADDRESS('PR-tampon'!$E124,COLUMN(REFERENCEMENT_ISOLANT[[#Headers],[CONCATENATION DES OBSERVATIONS]]))))))</f>
        <v/>
      </c>
      <c r="M161" s="3" t="str">
        <f ca="1">IF('PR-tampon'!$E124="","",IF('PR-tampon'!$E124=0,"",IF(INDIRECT(NOM_FR&amp;ADDRESS('PR-tampon'!$E124,COLUMN(REFERENCEMENT_ISOLANT[[#Headers],[Hygrométrie des locaux]])))=0,"",INDIRECT(NOM_FR&amp;ADDRESS('PR-tampon'!$E124,COLUMN(REFERENCEMENT_ISOLANT[[#Headers],[Hygrométrie des locaux]]))))))</f>
        <v/>
      </c>
      <c r="N161" s="3" t="str">
        <f ca="1">IF('PR-tampon'!$E124="","",IF('PR-tampon'!$E124=0,"",IF(INDIRECT(NOM_FR&amp;ADDRESS('PR-tampon'!$E124,COLUMN(REFERENCEMENT_ISOLANT[[#Headers],[classement locaux au sens 20.1 P3]])))=0,"",INDIRECT(NOM_FR&amp;ADDRESS('PR-tampon'!$E124,COLUMN(REFERENCEMENT_ISOLANT[[#Headers],[classement locaux au sens 20.1 P3]]))))))</f>
        <v/>
      </c>
      <c r="O161" s="3" t="str">
        <f ca="1">IF('PR-tampon'!$E124="","",IF('PR-tampon'!$E124=0,"",IF(INDIRECT(NOM_FR&amp;ADDRESS('PR-tampon'!$E124,COLUMN(REFERENCEMENT_ISOLANT[[#Headers],[Climat max]])))=0,"",INDIRECT(NOM_FR&amp;ADDRESS('PR-tampon'!$E124,COLUMN(REFERENCEMENT_ISOLANT[[#Headers],[Climat max]]))))))</f>
        <v/>
      </c>
      <c r="P161" s="3" t="str">
        <f ca="1">IF('PR-tampon'!$E124="","",IF('PR-tampon'!$E124=0,"",IF(INDIRECT(NOM_FR&amp;ADDRESS('PR-tampon'!$E124,COLUMN(REFERENCEMENT_ISOLANT[[#Headers],[Locaux climatisés ou raffraichis]])))=0,"",INDIRECT(NOM_FR&amp;ADDRESS('PR-tampon'!$E124,COLUMN(REFERENCEMENT_ISOLANT[[#Headers],[Locaux climatisés ou raffraichis]]))))))</f>
        <v/>
      </c>
    </row>
    <row r="162" spans="1:16" ht="130.19999999999999" customHeight="1" x14ac:dyDescent="0.3">
      <c r="A162" s="3" t="e">
        <v>#VALUE!</v>
      </c>
      <c r="B162" s="86" t="str">
        <f ca="1">IF('PR-tampon'!$E125="","",IF('PR-tampon'!$E125=0,"",IF(INDIRECT(NOM_FR&amp;ADDRESS('PR-tampon'!$E125,COLUMN(REFERENCEMENT_ISOLANT[[#Headers],[DATE REFERENCEMENT]])))=0,"",INDIRECT(NOM_FR&amp;ADDRESS('PR-tampon'!$E125,COLUMN(REFERENCEMENT_ISOLANT[[#Headers],[DATE REFERENCEMENT]]))))))</f>
        <v/>
      </c>
      <c r="C162" s="86" t="str">
        <f ca="1">IF('PR-tampon'!$E125="","",IF('PR-tampon'!$E125=0,"",IF(INDIRECT(NOM_FR&amp;ADDRESS('PR-tampon'!$E125,COLUMN(REFERENCEMENT_ISOLANT[[#Headers],[TYPE DE PROCEDE]])))=0,"",INDIRECT(NOM_FR&amp;ADDRESS('PR-tampon'!$E125,COLUMN(REFERENCEMENT_ISOLANT[[#Headers],[TYPE DE PROCEDE]]))))))</f>
        <v/>
      </c>
      <c r="D162" s="86" t="str">
        <f ca="1">IF('PR-tampon'!$E125="","",IF('PR-tampon'!$E125=0,"",IF(INDIRECT(NOM_FR&amp;ADDRESS('PR-tampon'!$E125,COLUMN(REFERENCEMENT_ISOLANT[[#Headers],[MATIERE]])))=0,"",INDIRECT(NOM_FR&amp;ADDRESS('PR-tampon'!$E125,COLUMN(REFERENCEMENT_ISOLANT[[#Headers],[MATIERE]]))))))</f>
        <v/>
      </c>
      <c r="E162" s="3" t="str">
        <f ca="1">IF('PR-tampon'!$E125="","",IF('PR-tampon'!$E125=0,"",IF(INDIRECT(NOM_FR&amp;ADDRESS('PR-tampon'!$E125,COLUMN(REFERENCEMENT_ISOLANT[[#Headers],[NOM COMMERCIAL DU PROCEDE]])))=0,"",INDIRECT(NOM_FR&amp;ADDRESS('PR-tampon'!$E125,COLUMN(REFERENCEMENT_ISOLANT[[#Headers],[NOM COMMERCIAL DU PROCEDE]]))))))</f>
        <v/>
      </c>
      <c r="F162" s="3" t="str">
        <f ca="1">IF('PR-tampon'!$E125="","",IF('PR-tampon'!$E125=0,"",IF(INDIRECT(NOM_FR&amp;ADDRESS('PR-tampon'!$E125,COLUMN(REFERENCEMENT_ISOLANT[[#Headers],[FABRICANT / TITULAIRE / DISTRIBUTEUR]])))=0,"",INDIRECT(NOM_FR&amp;ADDRESS('PR-tampon'!$E125,COLUMN(REFERENCEMENT_ISOLANT[[#Headers],[FABRICANT / TITULAIRE / DISTRIBUTEUR]]))))))</f>
        <v/>
      </c>
      <c r="G162" s="3" t="str">
        <f ca="1">IF('PR-tampon'!$E125="","",IF('PR-tampon'!$E125=0,"",IF(INDIRECT(NOM_FR&amp;ADDRESS('PR-tampon'!$E125,COLUMN(REFERENCEMENT_ISOLANT[[#Headers],[TYPE DE DOCUMENT DE REFERENCE]])))=0,"",INDIRECT(NOM_FR&amp;ADDRESS('PR-tampon'!$E125,COLUMN(REFERENCEMENT_ISOLANT[[#Headers],[TYPE DE DOCUMENT DE REFERENCE]]))))))</f>
        <v/>
      </c>
      <c r="H162" s="3" t="str">
        <f ca="1">IF('PR-tampon'!$E125="","",IF('PR-tampon'!$E125=0,"",IF(INDIRECT(NOM_FR&amp;ADDRESS('PR-tampon'!$E125,COLUMN(REFERENCEMENT_ISOLANT[[#Headers],[REF]])))=0,"",INDIRECT(NOM_FR&amp;ADDRESS('PR-tampon'!$E125,COLUMN(REFERENCEMENT_ISOLANT[[#Headers],[REF]]))))))</f>
        <v/>
      </c>
      <c r="I162" s="80" t="str">
        <f ca="1">IF('PR-tampon'!$E125="","",IF('PR-tampon'!$E125=0,"",IF(INDIRECT(NOM_FR&amp;ADDRESS('PR-tampon'!$E125,COLUMN(REFERENCEMENT_ISOLANT[[#Headers],[AVIS LIMITE AU / VALIDITE]])))=0,"",INDIRECT(NOM_FR&amp;ADDRESS('PR-tampon'!$E125,COLUMN(REFERENCEMENT_ISOLANT[[#Headers],[AVIS LIMITE AU / VALIDITE]]))))))</f>
        <v/>
      </c>
      <c r="J162" s="3" t="str">
        <f ca="1">IF('PR-tampon'!$E125="","",IF('PR-tampon'!$E125=0,"",IF(INDIRECT(NOM_FR&amp;ADDRESS('PR-tampon'!$E125,COLUMN(REFERENCEMENT_ISOLANT[[#Headers],[TC/TNC
dans le domaine d''emploi visé]])))=0,"",INDIRECT(NOM_FR&amp;ADDRESS('PR-tampon'!$E125,COLUMN(REFERENCEMENT_ISOLANT[[#Headers],[TC/TNC
dans le domaine d''emploi visé]]))))))</f>
        <v/>
      </c>
      <c r="K162" s="110" t="str">
        <f ca="1">IF('PR-tampon'!$E125="","",IF('PR-tampon'!$E125=0,"",IF(INDIRECT(NOM_FR&amp;ADDRESS('PR-tampon'!$E125,COLUMN(REFERENCEMENT_ISOLANT[[#Headers],[SYNTHESE DES APPLICATIONS VISEES]])))=0,"",INDIRECT(NOM_FR&amp;ADDRESS('PR-tampon'!$E125,COLUMN(REFERENCEMENT_ISOLANT[[#Headers],[SYNTHESE DES APPLICATIONS VISEES]]))))))</f>
        <v/>
      </c>
      <c r="L162" s="82" t="str">
        <f ca="1">IF('PR-tampon'!$E125="","",IF('PR-tampon'!$E125=0,"",IF(INDIRECT(NOM_FR&amp;ADDRESS('PR-tampon'!$E125,COLUMN(REFERENCEMENT_ISOLANT[[#Headers],[CONCATENATION DES OBSERVATIONS]])))=0,"",INDIRECT(NOM_FR&amp;ADDRESS('PR-tampon'!$E125,COLUMN(REFERENCEMENT_ISOLANT[[#Headers],[CONCATENATION DES OBSERVATIONS]]))))))</f>
        <v/>
      </c>
      <c r="M162" s="3" t="str">
        <f ca="1">IF('PR-tampon'!$E125="","",IF('PR-tampon'!$E125=0,"",IF(INDIRECT(NOM_FR&amp;ADDRESS('PR-tampon'!$E125,COLUMN(REFERENCEMENT_ISOLANT[[#Headers],[Hygrométrie des locaux]])))=0,"",INDIRECT(NOM_FR&amp;ADDRESS('PR-tampon'!$E125,COLUMN(REFERENCEMENT_ISOLANT[[#Headers],[Hygrométrie des locaux]]))))))</f>
        <v/>
      </c>
      <c r="N162" s="3" t="str">
        <f ca="1">IF('PR-tampon'!$E125="","",IF('PR-tampon'!$E125=0,"",IF(INDIRECT(NOM_FR&amp;ADDRESS('PR-tampon'!$E125,COLUMN(REFERENCEMENT_ISOLANT[[#Headers],[classement locaux au sens 20.1 P3]])))=0,"",INDIRECT(NOM_FR&amp;ADDRESS('PR-tampon'!$E125,COLUMN(REFERENCEMENT_ISOLANT[[#Headers],[classement locaux au sens 20.1 P3]]))))))</f>
        <v/>
      </c>
      <c r="O162" s="3" t="str">
        <f ca="1">IF('PR-tampon'!$E125="","",IF('PR-tampon'!$E125=0,"",IF(INDIRECT(NOM_FR&amp;ADDRESS('PR-tampon'!$E125,COLUMN(REFERENCEMENT_ISOLANT[[#Headers],[Climat max]])))=0,"",INDIRECT(NOM_FR&amp;ADDRESS('PR-tampon'!$E125,COLUMN(REFERENCEMENT_ISOLANT[[#Headers],[Climat max]]))))))</f>
        <v/>
      </c>
      <c r="P162" s="3" t="str">
        <f ca="1">IF('PR-tampon'!$E125="","",IF('PR-tampon'!$E125=0,"",IF(INDIRECT(NOM_FR&amp;ADDRESS('PR-tampon'!$E125,COLUMN(REFERENCEMENT_ISOLANT[[#Headers],[Locaux climatisés ou raffraichis]])))=0,"",INDIRECT(NOM_FR&amp;ADDRESS('PR-tampon'!$E125,COLUMN(REFERENCEMENT_ISOLANT[[#Headers],[Locaux climatisés ou raffraichis]]))))))</f>
        <v/>
      </c>
    </row>
    <row r="163" spans="1:16" ht="130.19999999999999" customHeight="1" x14ac:dyDescent="0.3">
      <c r="A163" s="3" t="e">
        <v>#VALUE!</v>
      </c>
      <c r="B163" s="86" t="str">
        <f ca="1">IF('PR-tampon'!$E126="","",IF('PR-tampon'!$E126=0,"",IF(INDIRECT(NOM_FR&amp;ADDRESS('PR-tampon'!$E126,COLUMN(REFERENCEMENT_ISOLANT[[#Headers],[DATE REFERENCEMENT]])))=0,"",INDIRECT(NOM_FR&amp;ADDRESS('PR-tampon'!$E126,COLUMN(REFERENCEMENT_ISOLANT[[#Headers],[DATE REFERENCEMENT]]))))))</f>
        <v/>
      </c>
      <c r="C163" s="86" t="str">
        <f ca="1">IF('PR-tampon'!$E126="","",IF('PR-tampon'!$E126=0,"",IF(INDIRECT(NOM_FR&amp;ADDRESS('PR-tampon'!$E126,COLUMN(REFERENCEMENT_ISOLANT[[#Headers],[TYPE DE PROCEDE]])))=0,"",INDIRECT(NOM_FR&amp;ADDRESS('PR-tampon'!$E126,COLUMN(REFERENCEMENT_ISOLANT[[#Headers],[TYPE DE PROCEDE]]))))))</f>
        <v/>
      </c>
      <c r="D163" s="86" t="str">
        <f ca="1">IF('PR-tampon'!$E126="","",IF('PR-tampon'!$E126=0,"",IF(INDIRECT(NOM_FR&amp;ADDRESS('PR-tampon'!$E126,COLUMN(REFERENCEMENT_ISOLANT[[#Headers],[MATIERE]])))=0,"",INDIRECT(NOM_FR&amp;ADDRESS('PR-tampon'!$E126,COLUMN(REFERENCEMENT_ISOLANT[[#Headers],[MATIERE]]))))))</f>
        <v/>
      </c>
      <c r="E163" s="3" t="str">
        <f ca="1">IF('PR-tampon'!$E126="","",IF('PR-tampon'!$E126=0,"",IF(INDIRECT(NOM_FR&amp;ADDRESS('PR-tampon'!$E126,COLUMN(REFERENCEMENT_ISOLANT[[#Headers],[NOM COMMERCIAL DU PROCEDE]])))=0,"",INDIRECT(NOM_FR&amp;ADDRESS('PR-tampon'!$E126,COLUMN(REFERENCEMENT_ISOLANT[[#Headers],[NOM COMMERCIAL DU PROCEDE]]))))))</f>
        <v/>
      </c>
      <c r="F163" s="3" t="str">
        <f ca="1">IF('PR-tampon'!$E126="","",IF('PR-tampon'!$E126=0,"",IF(INDIRECT(NOM_FR&amp;ADDRESS('PR-tampon'!$E126,COLUMN(REFERENCEMENT_ISOLANT[[#Headers],[FABRICANT / TITULAIRE / DISTRIBUTEUR]])))=0,"",INDIRECT(NOM_FR&amp;ADDRESS('PR-tampon'!$E126,COLUMN(REFERENCEMENT_ISOLANT[[#Headers],[FABRICANT / TITULAIRE / DISTRIBUTEUR]]))))))</f>
        <v/>
      </c>
      <c r="G163" s="3" t="str">
        <f ca="1">IF('PR-tampon'!$E126="","",IF('PR-tampon'!$E126=0,"",IF(INDIRECT(NOM_FR&amp;ADDRESS('PR-tampon'!$E126,COLUMN(REFERENCEMENT_ISOLANT[[#Headers],[TYPE DE DOCUMENT DE REFERENCE]])))=0,"",INDIRECT(NOM_FR&amp;ADDRESS('PR-tampon'!$E126,COLUMN(REFERENCEMENT_ISOLANT[[#Headers],[TYPE DE DOCUMENT DE REFERENCE]]))))))</f>
        <v/>
      </c>
      <c r="H163" s="3" t="str">
        <f ca="1">IF('PR-tampon'!$E126="","",IF('PR-tampon'!$E126=0,"",IF(INDIRECT(NOM_FR&amp;ADDRESS('PR-tampon'!$E126,COLUMN(REFERENCEMENT_ISOLANT[[#Headers],[REF]])))=0,"",INDIRECT(NOM_FR&amp;ADDRESS('PR-tampon'!$E126,COLUMN(REFERENCEMENT_ISOLANT[[#Headers],[REF]]))))))</f>
        <v/>
      </c>
      <c r="I163" s="80" t="str">
        <f ca="1">IF('PR-tampon'!$E126="","",IF('PR-tampon'!$E126=0,"",IF(INDIRECT(NOM_FR&amp;ADDRESS('PR-tampon'!$E126,COLUMN(REFERENCEMENT_ISOLANT[[#Headers],[AVIS LIMITE AU / VALIDITE]])))=0,"",INDIRECT(NOM_FR&amp;ADDRESS('PR-tampon'!$E126,COLUMN(REFERENCEMENT_ISOLANT[[#Headers],[AVIS LIMITE AU / VALIDITE]]))))))</f>
        <v/>
      </c>
      <c r="J163" s="3" t="str">
        <f ca="1">IF('PR-tampon'!$E126="","",IF('PR-tampon'!$E126=0,"",IF(INDIRECT(NOM_FR&amp;ADDRESS('PR-tampon'!$E126,COLUMN(REFERENCEMENT_ISOLANT[[#Headers],[TC/TNC
dans le domaine d''emploi visé]])))=0,"",INDIRECT(NOM_FR&amp;ADDRESS('PR-tampon'!$E126,COLUMN(REFERENCEMENT_ISOLANT[[#Headers],[TC/TNC
dans le domaine d''emploi visé]]))))))</f>
        <v/>
      </c>
      <c r="K163" s="110" t="str">
        <f ca="1">IF('PR-tampon'!$E126="","",IF('PR-tampon'!$E126=0,"",IF(INDIRECT(NOM_FR&amp;ADDRESS('PR-tampon'!$E126,COLUMN(REFERENCEMENT_ISOLANT[[#Headers],[SYNTHESE DES APPLICATIONS VISEES]])))=0,"",INDIRECT(NOM_FR&amp;ADDRESS('PR-tampon'!$E126,COLUMN(REFERENCEMENT_ISOLANT[[#Headers],[SYNTHESE DES APPLICATIONS VISEES]]))))))</f>
        <v/>
      </c>
      <c r="L163" s="82" t="str">
        <f ca="1">IF('PR-tampon'!$E126="","",IF('PR-tampon'!$E126=0,"",IF(INDIRECT(NOM_FR&amp;ADDRESS('PR-tampon'!$E126,COLUMN(REFERENCEMENT_ISOLANT[[#Headers],[CONCATENATION DES OBSERVATIONS]])))=0,"",INDIRECT(NOM_FR&amp;ADDRESS('PR-tampon'!$E126,COLUMN(REFERENCEMENT_ISOLANT[[#Headers],[CONCATENATION DES OBSERVATIONS]]))))))</f>
        <v/>
      </c>
      <c r="M163" s="3" t="str">
        <f ca="1">IF('PR-tampon'!$E126="","",IF('PR-tampon'!$E126=0,"",IF(INDIRECT(NOM_FR&amp;ADDRESS('PR-tampon'!$E126,COLUMN(REFERENCEMENT_ISOLANT[[#Headers],[Hygrométrie des locaux]])))=0,"",INDIRECT(NOM_FR&amp;ADDRESS('PR-tampon'!$E126,COLUMN(REFERENCEMENT_ISOLANT[[#Headers],[Hygrométrie des locaux]]))))))</f>
        <v/>
      </c>
      <c r="N163" s="3" t="str">
        <f ca="1">IF('PR-tampon'!$E126="","",IF('PR-tampon'!$E126=0,"",IF(INDIRECT(NOM_FR&amp;ADDRESS('PR-tampon'!$E126,COLUMN(REFERENCEMENT_ISOLANT[[#Headers],[classement locaux au sens 20.1 P3]])))=0,"",INDIRECT(NOM_FR&amp;ADDRESS('PR-tampon'!$E126,COLUMN(REFERENCEMENT_ISOLANT[[#Headers],[classement locaux au sens 20.1 P3]]))))))</f>
        <v/>
      </c>
      <c r="O163" s="3" t="str">
        <f ca="1">IF('PR-tampon'!$E126="","",IF('PR-tampon'!$E126=0,"",IF(INDIRECT(NOM_FR&amp;ADDRESS('PR-tampon'!$E126,COLUMN(REFERENCEMENT_ISOLANT[[#Headers],[Climat max]])))=0,"",INDIRECT(NOM_FR&amp;ADDRESS('PR-tampon'!$E126,COLUMN(REFERENCEMENT_ISOLANT[[#Headers],[Climat max]]))))))</f>
        <v/>
      </c>
      <c r="P163" s="3" t="str">
        <f ca="1">IF('PR-tampon'!$E126="","",IF('PR-tampon'!$E126=0,"",IF(INDIRECT(NOM_FR&amp;ADDRESS('PR-tampon'!$E126,COLUMN(REFERENCEMENT_ISOLANT[[#Headers],[Locaux climatisés ou raffraichis]])))=0,"",INDIRECT(NOM_FR&amp;ADDRESS('PR-tampon'!$E126,COLUMN(REFERENCEMENT_ISOLANT[[#Headers],[Locaux climatisés ou raffraichis]]))))))</f>
        <v/>
      </c>
    </row>
    <row r="164" spans="1:16" ht="130.19999999999999" customHeight="1" x14ac:dyDescent="0.3">
      <c r="A164" s="3" t="e">
        <v>#VALUE!</v>
      </c>
      <c r="B164" s="86" t="str">
        <f ca="1">IF('PR-tampon'!$E127="","",IF('PR-tampon'!$E127=0,"",IF(INDIRECT(NOM_FR&amp;ADDRESS('PR-tampon'!$E127,COLUMN(REFERENCEMENT_ISOLANT[[#Headers],[DATE REFERENCEMENT]])))=0,"",INDIRECT(NOM_FR&amp;ADDRESS('PR-tampon'!$E127,COLUMN(REFERENCEMENT_ISOLANT[[#Headers],[DATE REFERENCEMENT]]))))))</f>
        <v/>
      </c>
      <c r="C164" s="86" t="str">
        <f ca="1">IF('PR-tampon'!$E127="","",IF('PR-tampon'!$E127=0,"",IF(INDIRECT(NOM_FR&amp;ADDRESS('PR-tampon'!$E127,COLUMN(REFERENCEMENT_ISOLANT[[#Headers],[TYPE DE PROCEDE]])))=0,"",INDIRECT(NOM_FR&amp;ADDRESS('PR-tampon'!$E127,COLUMN(REFERENCEMENT_ISOLANT[[#Headers],[TYPE DE PROCEDE]]))))))</f>
        <v/>
      </c>
      <c r="D164" s="86" t="str">
        <f ca="1">IF('PR-tampon'!$E127="","",IF('PR-tampon'!$E127=0,"",IF(INDIRECT(NOM_FR&amp;ADDRESS('PR-tampon'!$E127,COLUMN(REFERENCEMENT_ISOLANT[[#Headers],[MATIERE]])))=0,"",INDIRECT(NOM_FR&amp;ADDRESS('PR-tampon'!$E127,COLUMN(REFERENCEMENT_ISOLANT[[#Headers],[MATIERE]]))))))</f>
        <v/>
      </c>
      <c r="E164" s="3" t="str">
        <f ca="1">IF('PR-tampon'!$E127="","",IF('PR-tampon'!$E127=0,"",IF(INDIRECT(NOM_FR&amp;ADDRESS('PR-tampon'!$E127,COLUMN(REFERENCEMENT_ISOLANT[[#Headers],[NOM COMMERCIAL DU PROCEDE]])))=0,"",INDIRECT(NOM_FR&amp;ADDRESS('PR-tampon'!$E127,COLUMN(REFERENCEMENT_ISOLANT[[#Headers],[NOM COMMERCIAL DU PROCEDE]]))))))</f>
        <v/>
      </c>
      <c r="F164" s="3" t="str">
        <f ca="1">IF('PR-tampon'!$E127="","",IF('PR-tampon'!$E127=0,"",IF(INDIRECT(NOM_FR&amp;ADDRESS('PR-tampon'!$E127,COLUMN(REFERENCEMENT_ISOLANT[[#Headers],[FABRICANT / TITULAIRE / DISTRIBUTEUR]])))=0,"",INDIRECT(NOM_FR&amp;ADDRESS('PR-tampon'!$E127,COLUMN(REFERENCEMENT_ISOLANT[[#Headers],[FABRICANT / TITULAIRE / DISTRIBUTEUR]]))))))</f>
        <v/>
      </c>
      <c r="G164" s="3" t="str">
        <f ca="1">IF('PR-tampon'!$E127="","",IF('PR-tampon'!$E127=0,"",IF(INDIRECT(NOM_FR&amp;ADDRESS('PR-tampon'!$E127,COLUMN(REFERENCEMENT_ISOLANT[[#Headers],[TYPE DE DOCUMENT DE REFERENCE]])))=0,"",INDIRECT(NOM_FR&amp;ADDRESS('PR-tampon'!$E127,COLUMN(REFERENCEMENT_ISOLANT[[#Headers],[TYPE DE DOCUMENT DE REFERENCE]]))))))</f>
        <v/>
      </c>
      <c r="H164" s="3" t="str">
        <f ca="1">IF('PR-tampon'!$E127="","",IF('PR-tampon'!$E127=0,"",IF(INDIRECT(NOM_FR&amp;ADDRESS('PR-tampon'!$E127,COLUMN(REFERENCEMENT_ISOLANT[[#Headers],[REF]])))=0,"",INDIRECT(NOM_FR&amp;ADDRESS('PR-tampon'!$E127,COLUMN(REFERENCEMENT_ISOLANT[[#Headers],[REF]]))))))</f>
        <v/>
      </c>
      <c r="I164" s="80" t="str">
        <f ca="1">IF('PR-tampon'!$E127="","",IF('PR-tampon'!$E127=0,"",IF(INDIRECT(NOM_FR&amp;ADDRESS('PR-tampon'!$E127,COLUMN(REFERENCEMENT_ISOLANT[[#Headers],[AVIS LIMITE AU / VALIDITE]])))=0,"",INDIRECT(NOM_FR&amp;ADDRESS('PR-tampon'!$E127,COLUMN(REFERENCEMENT_ISOLANT[[#Headers],[AVIS LIMITE AU / VALIDITE]]))))))</f>
        <v/>
      </c>
      <c r="J164" s="3" t="str">
        <f ca="1">IF('PR-tampon'!$E127="","",IF('PR-tampon'!$E127=0,"",IF(INDIRECT(NOM_FR&amp;ADDRESS('PR-tampon'!$E127,COLUMN(REFERENCEMENT_ISOLANT[[#Headers],[TC/TNC
dans le domaine d''emploi visé]])))=0,"",INDIRECT(NOM_FR&amp;ADDRESS('PR-tampon'!$E127,COLUMN(REFERENCEMENT_ISOLANT[[#Headers],[TC/TNC
dans le domaine d''emploi visé]]))))))</f>
        <v/>
      </c>
      <c r="K164" s="110" t="str">
        <f ca="1">IF('PR-tampon'!$E127="","",IF('PR-tampon'!$E127=0,"",IF(INDIRECT(NOM_FR&amp;ADDRESS('PR-tampon'!$E127,COLUMN(REFERENCEMENT_ISOLANT[[#Headers],[SYNTHESE DES APPLICATIONS VISEES]])))=0,"",INDIRECT(NOM_FR&amp;ADDRESS('PR-tampon'!$E127,COLUMN(REFERENCEMENT_ISOLANT[[#Headers],[SYNTHESE DES APPLICATIONS VISEES]]))))))</f>
        <v/>
      </c>
      <c r="L164" s="82" t="str">
        <f ca="1">IF('PR-tampon'!$E127="","",IF('PR-tampon'!$E127=0,"",IF(INDIRECT(NOM_FR&amp;ADDRESS('PR-tampon'!$E127,COLUMN(REFERENCEMENT_ISOLANT[[#Headers],[CONCATENATION DES OBSERVATIONS]])))=0,"",INDIRECT(NOM_FR&amp;ADDRESS('PR-tampon'!$E127,COLUMN(REFERENCEMENT_ISOLANT[[#Headers],[CONCATENATION DES OBSERVATIONS]]))))))</f>
        <v/>
      </c>
      <c r="M164" s="3" t="str">
        <f ca="1">IF('PR-tampon'!$E127="","",IF('PR-tampon'!$E127=0,"",IF(INDIRECT(NOM_FR&amp;ADDRESS('PR-tampon'!$E127,COLUMN(REFERENCEMENT_ISOLANT[[#Headers],[Hygrométrie des locaux]])))=0,"",INDIRECT(NOM_FR&amp;ADDRESS('PR-tampon'!$E127,COLUMN(REFERENCEMENT_ISOLANT[[#Headers],[Hygrométrie des locaux]]))))))</f>
        <v/>
      </c>
      <c r="N164" s="3" t="str">
        <f ca="1">IF('PR-tampon'!$E127="","",IF('PR-tampon'!$E127=0,"",IF(INDIRECT(NOM_FR&amp;ADDRESS('PR-tampon'!$E127,COLUMN(REFERENCEMENT_ISOLANT[[#Headers],[classement locaux au sens 20.1 P3]])))=0,"",INDIRECT(NOM_FR&amp;ADDRESS('PR-tampon'!$E127,COLUMN(REFERENCEMENT_ISOLANT[[#Headers],[classement locaux au sens 20.1 P3]]))))))</f>
        <v/>
      </c>
      <c r="O164" s="3" t="str">
        <f ca="1">IF('PR-tampon'!$E127="","",IF('PR-tampon'!$E127=0,"",IF(INDIRECT(NOM_FR&amp;ADDRESS('PR-tampon'!$E127,COLUMN(REFERENCEMENT_ISOLANT[[#Headers],[Climat max]])))=0,"",INDIRECT(NOM_FR&amp;ADDRESS('PR-tampon'!$E127,COLUMN(REFERENCEMENT_ISOLANT[[#Headers],[Climat max]]))))))</f>
        <v/>
      </c>
      <c r="P164" s="3" t="str">
        <f ca="1">IF('PR-tampon'!$E127="","",IF('PR-tampon'!$E127=0,"",IF(INDIRECT(NOM_FR&amp;ADDRESS('PR-tampon'!$E127,COLUMN(REFERENCEMENT_ISOLANT[[#Headers],[Locaux climatisés ou raffraichis]])))=0,"",INDIRECT(NOM_FR&amp;ADDRESS('PR-tampon'!$E127,COLUMN(REFERENCEMENT_ISOLANT[[#Headers],[Locaux climatisés ou raffraichis]]))))))</f>
        <v/>
      </c>
    </row>
    <row r="165" spans="1:16" ht="130.19999999999999" customHeight="1" x14ac:dyDescent="0.3">
      <c r="A165" s="3" t="e">
        <v>#VALUE!</v>
      </c>
      <c r="B165" s="86" t="str">
        <f ca="1">IF('PR-tampon'!$E128="","",IF('PR-tampon'!$E128=0,"",IF(INDIRECT(NOM_FR&amp;ADDRESS('PR-tampon'!$E128,COLUMN(REFERENCEMENT_ISOLANT[[#Headers],[DATE REFERENCEMENT]])))=0,"",INDIRECT(NOM_FR&amp;ADDRESS('PR-tampon'!$E128,COLUMN(REFERENCEMENT_ISOLANT[[#Headers],[DATE REFERENCEMENT]]))))))</f>
        <v/>
      </c>
      <c r="C165" s="86" t="str">
        <f ca="1">IF('PR-tampon'!$E128="","",IF('PR-tampon'!$E128=0,"",IF(INDIRECT(NOM_FR&amp;ADDRESS('PR-tampon'!$E128,COLUMN(REFERENCEMENT_ISOLANT[[#Headers],[TYPE DE PROCEDE]])))=0,"",INDIRECT(NOM_FR&amp;ADDRESS('PR-tampon'!$E128,COLUMN(REFERENCEMENT_ISOLANT[[#Headers],[TYPE DE PROCEDE]]))))))</f>
        <v/>
      </c>
      <c r="D165" s="86" t="str">
        <f ca="1">IF('PR-tampon'!$E128="","",IF('PR-tampon'!$E128=0,"",IF(INDIRECT(NOM_FR&amp;ADDRESS('PR-tampon'!$E128,COLUMN(REFERENCEMENT_ISOLANT[[#Headers],[MATIERE]])))=0,"",INDIRECT(NOM_FR&amp;ADDRESS('PR-tampon'!$E128,COLUMN(REFERENCEMENT_ISOLANT[[#Headers],[MATIERE]]))))))</f>
        <v/>
      </c>
      <c r="E165" s="3" t="str">
        <f ca="1">IF('PR-tampon'!$E128="","",IF('PR-tampon'!$E128=0,"",IF(INDIRECT(NOM_FR&amp;ADDRESS('PR-tampon'!$E128,COLUMN(REFERENCEMENT_ISOLANT[[#Headers],[NOM COMMERCIAL DU PROCEDE]])))=0,"",INDIRECT(NOM_FR&amp;ADDRESS('PR-tampon'!$E128,COLUMN(REFERENCEMENT_ISOLANT[[#Headers],[NOM COMMERCIAL DU PROCEDE]]))))))</f>
        <v/>
      </c>
      <c r="F165" s="3" t="str">
        <f ca="1">IF('PR-tampon'!$E128="","",IF('PR-tampon'!$E128=0,"",IF(INDIRECT(NOM_FR&amp;ADDRESS('PR-tampon'!$E128,COLUMN(REFERENCEMENT_ISOLANT[[#Headers],[FABRICANT / TITULAIRE / DISTRIBUTEUR]])))=0,"",INDIRECT(NOM_FR&amp;ADDRESS('PR-tampon'!$E128,COLUMN(REFERENCEMENT_ISOLANT[[#Headers],[FABRICANT / TITULAIRE / DISTRIBUTEUR]]))))))</f>
        <v/>
      </c>
      <c r="G165" s="3" t="str">
        <f ca="1">IF('PR-tampon'!$E128="","",IF('PR-tampon'!$E128=0,"",IF(INDIRECT(NOM_FR&amp;ADDRESS('PR-tampon'!$E128,COLUMN(REFERENCEMENT_ISOLANT[[#Headers],[TYPE DE DOCUMENT DE REFERENCE]])))=0,"",INDIRECT(NOM_FR&amp;ADDRESS('PR-tampon'!$E128,COLUMN(REFERENCEMENT_ISOLANT[[#Headers],[TYPE DE DOCUMENT DE REFERENCE]]))))))</f>
        <v/>
      </c>
      <c r="H165" s="3" t="str">
        <f ca="1">IF('PR-tampon'!$E128="","",IF('PR-tampon'!$E128=0,"",IF(INDIRECT(NOM_FR&amp;ADDRESS('PR-tampon'!$E128,COLUMN(REFERENCEMENT_ISOLANT[[#Headers],[REF]])))=0,"",INDIRECT(NOM_FR&amp;ADDRESS('PR-tampon'!$E128,COLUMN(REFERENCEMENT_ISOLANT[[#Headers],[REF]]))))))</f>
        <v/>
      </c>
      <c r="I165" s="80" t="str">
        <f ca="1">IF('PR-tampon'!$E128="","",IF('PR-tampon'!$E128=0,"",IF(INDIRECT(NOM_FR&amp;ADDRESS('PR-tampon'!$E128,COLUMN(REFERENCEMENT_ISOLANT[[#Headers],[AVIS LIMITE AU / VALIDITE]])))=0,"",INDIRECT(NOM_FR&amp;ADDRESS('PR-tampon'!$E128,COLUMN(REFERENCEMENT_ISOLANT[[#Headers],[AVIS LIMITE AU / VALIDITE]]))))))</f>
        <v/>
      </c>
      <c r="J165" s="3" t="str">
        <f ca="1">IF('PR-tampon'!$E128="","",IF('PR-tampon'!$E128=0,"",IF(INDIRECT(NOM_FR&amp;ADDRESS('PR-tampon'!$E128,COLUMN(REFERENCEMENT_ISOLANT[[#Headers],[TC/TNC
dans le domaine d''emploi visé]])))=0,"",INDIRECT(NOM_FR&amp;ADDRESS('PR-tampon'!$E128,COLUMN(REFERENCEMENT_ISOLANT[[#Headers],[TC/TNC
dans le domaine d''emploi visé]]))))))</f>
        <v/>
      </c>
      <c r="K165" s="110" t="str">
        <f ca="1">IF('PR-tampon'!$E128="","",IF('PR-tampon'!$E128=0,"",IF(INDIRECT(NOM_FR&amp;ADDRESS('PR-tampon'!$E128,COLUMN(REFERENCEMENT_ISOLANT[[#Headers],[SYNTHESE DES APPLICATIONS VISEES]])))=0,"",INDIRECT(NOM_FR&amp;ADDRESS('PR-tampon'!$E128,COLUMN(REFERENCEMENT_ISOLANT[[#Headers],[SYNTHESE DES APPLICATIONS VISEES]]))))))</f>
        <v/>
      </c>
      <c r="L165" s="82" t="str">
        <f ca="1">IF('PR-tampon'!$E128="","",IF('PR-tampon'!$E128=0,"",IF(INDIRECT(NOM_FR&amp;ADDRESS('PR-tampon'!$E128,COLUMN(REFERENCEMENT_ISOLANT[[#Headers],[CONCATENATION DES OBSERVATIONS]])))=0,"",INDIRECT(NOM_FR&amp;ADDRESS('PR-tampon'!$E128,COLUMN(REFERENCEMENT_ISOLANT[[#Headers],[CONCATENATION DES OBSERVATIONS]]))))))</f>
        <v/>
      </c>
      <c r="M165" s="3" t="str">
        <f ca="1">IF('PR-tampon'!$E128="","",IF('PR-tampon'!$E128=0,"",IF(INDIRECT(NOM_FR&amp;ADDRESS('PR-tampon'!$E128,COLUMN(REFERENCEMENT_ISOLANT[[#Headers],[Hygrométrie des locaux]])))=0,"",INDIRECT(NOM_FR&amp;ADDRESS('PR-tampon'!$E128,COLUMN(REFERENCEMENT_ISOLANT[[#Headers],[Hygrométrie des locaux]]))))))</f>
        <v/>
      </c>
      <c r="N165" s="3" t="str">
        <f ca="1">IF('PR-tampon'!$E128="","",IF('PR-tampon'!$E128=0,"",IF(INDIRECT(NOM_FR&amp;ADDRESS('PR-tampon'!$E128,COLUMN(REFERENCEMENT_ISOLANT[[#Headers],[classement locaux au sens 20.1 P3]])))=0,"",INDIRECT(NOM_FR&amp;ADDRESS('PR-tampon'!$E128,COLUMN(REFERENCEMENT_ISOLANT[[#Headers],[classement locaux au sens 20.1 P3]]))))))</f>
        <v/>
      </c>
      <c r="O165" s="3" t="str">
        <f ca="1">IF('PR-tampon'!$E128="","",IF('PR-tampon'!$E128=0,"",IF(INDIRECT(NOM_FR&amp;ADDRESS('PR-tampon'!$E128,COLUMN(REFERENCEMENT_ISOLANT[[#Headers],[Climat max]])))=0,"",INDIRECT(NOM_FR&amp;ADDRESS('PR-tampon'!$E128,COLUMN(REFERENCEMENT_ISOLANT[[#Headers],[Climat max]]))))))</f>
        <v/>
      </c>
      <c r="P165" s="3" t="str">
        <f ca="1">IF('PR-tampon'!$E128="","",IF('PR-tampon'!$E128=0,"",IF(INDIRECT(NOM_FR&amp;ADDRESS('PR-tampon'!$E128,COLUMN(REFERENCEMENT_ISOLANT[[#Headers],[Locaux climatisés ou raffraichis]])))=0,"",INDIRECT(NOM_FR&amp;ADDRESS('PR-tampon'!$E128,COLUMN(REFERENCEMENT_ISOLANT[[#Headers],[Locaux climatisés ou raffraichis]]))))))</f>
        <v/>
      </c>
    </row>
    <row r="166" spans="1:16" ht="130.19999999999999" customHeight="1" x14ac:dyDescent="0.3">
      <c r="A166" s="3" t="e">
        <v>#VALUE!</v>
      </c>
      <c r="B166" s="86" t="str">
        <f ca="1">IF('PR-tampon'!$E129="","",IF('PR-tampon'!$E129=0,"",IF(INDIRECT(NOM_FR&amp;ADDRESS('PR-tampon'!$E129,COLUMN(REFERENCEMENT_ISOLANT[[#Headers],[DATE REFERENCEMENT]])))=0,"",INDIRECT(NOM_FR&amp;ADDRESS('PR-tampon'!$E129,COLUMN(REFERENCEMENT_ISOLANT[[#Headers],[DATE REFERENCEMENT]]))))))</f>
        <v/>
      </c>
      <c r="C166" s="86" t="str">
        <f ca="1">IF('PR-tampon'!$E129="","",IF('PR-tampon'!$E129=0,"",IF(INDIRECT(NOM_FR&amp;ADDRESS('PR-tampon'!$E129,COLUMN(REFERENCEMENT_ISOLANT[[#Headers],[TYPE DE PROCEDE]])))=0,"",INDIRECT(NOM_FR&amp;ADDRESS('PR-tampon'!$E129,COLUMN(REFERENCEMENT_ISOLANT[[#Headers],[TYPE DE PROCEDE]]))))))</f>
        <v/>
      </c>
      <c r="D166" s="86" t="str">
        <f ca="1">IF('PR-tampon'!$E129="","",IF('PR-tampon'!$E129=0,"",IF(INDIRECT(NOM_FR&amp;ADDRESS('PR-tampon'!$E129,COLUMN(REFERENCEMENT_ISOLANT[[#Headers],[MATIERE]])))=0,"",INDIRECT(NOM_FR&amp;ADDRESS('PR-tampon'!$E129,COLUMN(REFERENCEMENT_ISOLANT[[#Headers],[MATIERE]]))))))</f>
        <v/>
      </c>
      <c r="E166" s="3" t="str">
        <f ca="1">IF('PR-tampon'!$E129="","",IF('PR-tampon'!$E129=0,"",IF(INDIRECT(NOM_FR&amp;ADDRESS('PR-tampon'!$E129,COLUMN(REFERENCEMENT_ISOLANT[[#Headers],[NOM COMMERCIAL DU PROCEDE]])))=0,"",INDIRECT(NOM_FR&amp;ADDRESS('PR-tampon'!$E129,COLUMN(REFERENCEMENT_ISOLANT[[#Headers],[NOM COMMERCIAL DU PROCEDE]]))))))</f>
        <v/>
      </c>
      <c r="F166" s="3" t="str">
        <f ca="1">IF('PR-tampon'!$E129="","",IF('PR-tampon'!$E129=0,"",IF(INDIRECT(NOM_FR&amp;ADDRESS('PR-tampon'!$E129,COLUMN(REFERENCEMENT_ISOLANT[[#Headers],[FABRICANT / TITULAIRE / DISTRIBUTEUR]])))=0,"",INDIRECT(NOM_FR&amp;ADDRESS('PR-tampon'!$E129,COLUMN(REFERENCEMENT_ISOLANT[[#Headers],[FABRICANT / TITULAIRE / DISTRIBUTEUR]]))))))</f>
        <v/>
      </c>
      <c r="G166" s="3" t="str">
        <f ca="1">IF('PR-tampon'!$E129="","",IF('PR-tampon'!$E129=0,"",IF(INDIRECT(NOM_FR&amp;ADDRESS('PR-tampon'!$E129,COLUMN(REFERENCEMENT_ISOLANT[[#Headers],[TYPE DE DOCUMENT DE REFERENCE]])))=0,"",INDIRECT(NOM_FR&amp;ADDRESS('PR-tampon'!$E129,COLUMN(REFERENCEMENT_ISOLANT[[#Headers],[TYPE DE DOCUMENT DE REFERENCE]]))))))</f>
        <v/>
      </c>
      <c r="H166" s="3" t="str">
        <f ca="1">IF('PR-tampon'!$E129="","",IF('PR-tampon'!$E129=0,"",IF(INDIRECT(NOM_FR&amp;ADDRESS('PR-tampon'!$E129,COLUMN(REFERENCEMENT_ISOLANT[[#Headers],[REF]])))=0,"",INDIRECT(NOM_FR&amp;ADDRESS('PR-tampon'!$E129,COLUMN(REFERENCEMENT_ISOLANT[[#Headers],[REF]]))))))</f>
        <v/>
      </c>
      <c r="I166" s="80" t="str">
        <f ca="1">IF('PR-tampon'!$E129="","",IF('PR-tampon'!$E129=0,"",IF(INDIRECT(NOM_FR&amp;ADDRESS('PR-tampon'!$E129,COLUMN(REFERENCEMENT_ISOLANT[[#Headers],[AVIS LIMITE AU / VALIDITE]])))=0,"",INDIRECT(NOM_FR&amp;ADDRESS('PR-tampon'!$E129,COLUMN(REFERENCEMENT_ISOLANT[[#Headers],[AVIS LIMITE AU / VALIDITE]]))))))</f>
        <v/>
      </c>
      <c r="J166" s="3" t="str">
        <f ca="1">IF('PR-tampon'!$E129="","",IF('PR-tampon'!$E129=0,"",IF(INDIRECT(NOM_FR&amp;ADDRESS('PR-tampon'!$E129,COLUMN(REFERENCEMENT_ISOLANT[[#Headers],[TC/TNC
dans le domaine d''emploi visé]])))=0,"",INDIRECT(NOM_FR&amp;ADDRESS('PR-tampon'!$E129,COLUMN(REFERENCEMENT_ISOLANT[[#Headers],[TC/TNC
dans le domaine d''emploi visé]]))))))</f>
        <v/>
      </c>
      <c r="K166" s="110" t="str">
        <f ca="1">IF('PR-tampon'!$E129="","",IF('PR-tampon'!$E129=0,"",IF(INDIRECT(NOM_FR&amp;ADDRESS('PR-tampon'!$E129,COLUMN(REFERENCEMENT_ISOLANT[[#Headers],[SYNTHESE DES APPLICATIONS VISEES]])))=0,"",INDIRECT(NOM_FR&amp;ADDRESS('PR-tampon'!$E129,COLUMN(REFERENCEMENT_ISOLANT[[#Headers],[SYNTHESE DES APPLICATIONS VISEES]]))))))</f>
        <v/>
      </c>
      <c r="L166" s="82" t="str">
        <f ca="1">IF('PR-tampon'!$E129="","",IF('PR-tampon'!$E129=0,"",IF(INDIRECT(NOM_FR&amp;ADDRESS('PR-tampon'!$E129,COLUMN(REFERENCEMENT_ISOLANT[[#Headers],[CONCATENATION DES OBSERVATIONS]])))=0,"",INDIRECT(NOM_FR&amp;ADDRESS('PR-tampon'!$E129,COLUMN(REFERENCEMENT_ISOLANT[[#Headers],[CONCATENATION DES OBSERVATIONS]]))))))</f>
        <v/>
      </c>
      <c r="M166" s="3" t="str">
        <f ca="1">IF('PR-tampon'!$E129="","",IF('PR-tampon'!$E129=0,"",IF(INDIRECT(NOM_FR&amp;ADDRESS('PR-tampon'!$E129,COLUMN(REFERENCEMENT_ISOLANT[[#Headers],[Hygrométrie des locaux]])))=0,"",INDIRECT(NOM_FR&amp;ADDRESS('PR-tampon'!$E129,COLUMN(REFERENCEMENT_ISOLANT[[#Headers],[Hygrométrie des locaux]]))))))</f>
        <v/>
      </c>
      <c r="N166" s="3" t="str">
        <f ca="1">IF('PR-tampon'!$E129="","",IF('PR-tampon'!$E129=0,"",IF(INDIRECT(NOM_FR&amp;ADDRESS('PR-tampon'!$E129,COLUMN(REFERENCEMENT_ISOLANT[[#Headers],[classement locaux au sens 20.1 P3]])))=0,"",INDIRECT(NOM_FR&amp;ADDRESS('PR-tampon'!$E129,COLUMN(REFERENCEMENT_ISOLANT[[#Headers],[classement locaux au sens 20.1 P3]]))))))</f>
        <v/>
      </c>
      <c r="O166" s="3" t="str">
        <f ca="1">IF('PR-tampon'!$E129="","",IF('PR-tampon'!$E129=0,"",IF(INDIRECT(NOM_FR&amp;ADDRESS('PR-tampon'!$E129,COLUMN(REFERENCEMENT_ISOLANT[[#Headers],[Climat max]])))=0,"",INDIRECT(NOM_FR&amp;ADDRESS('PR-tampon'!$E129,COLUMN(REFERENCEMENT_ISOLANT[[#Headers],[Climat max]]))))))</f>
        <v/>
      </c>
      <c r="P166" s="3" t="str">
        <f ca="1">IF('PR-tampon'!$E129="","",IF('PR-tampon'!$E129=0,"",IF(INDIRECT(NOM_FR&amp;ADDRESS('PR-tampon'!$E129,COLUMN(REFERENCEMENT_ISOLANT[[#Headers],[Locaux climatisés ou raffraichis]])))=0,"",INDIRECT(NOM_FR&amp;ADDRESS('PR-tampon'!$E129,COLUMN(REFERENCEMENT_ISOLANT[[#Headers],[Locaux climatisés ou raffraichis]]))))))</f>
        <v/>
      </c>
    </row>
    <row r="167" spans="1:16" ht="130.19999999999999" customHeight="1" x14ac:dyDescent="0.3">
      <c r="A167" s="3" t="e">
        <v>#VALUE!</v>
      </c>
      <c r="B167" s="86" t="str">
        <f ca="1">IF('PR-tampon'!$E130="","",IF('PR-tampon'!$E130=0,"",IF(INDIRECT(NOM_FR&amp;ADDRESS('PR-tampon'!$E130,COLUMN(REFERENCEMENT_ISOLANT[[#Headers],[DATE REFERENCEMENT]])))=0,"",INDIRECT(NOM_FR&amp;ADDRESS('PR-tampon'!$E130,COLUMN(REFERENCEMENT_ISOLANT[[#Headers],[DATE REFERENCEMENT]]))))))</f>
        <v/>
      </c>
      <c r="C167" s="86" t="str">
        <f ca="1">IF('PR-tampon'!$E130="","",IF('PR-tampon'!$E130=0,"",IF(INDIRECT(NOM_FR&amp;ADDRESS('PR-tampon'!$E130,COLUMN(REFERENCEMENT_ISOLANT[[#Headers],[TYPE DE PROCEDE]])))=0,"",INDIRECT(NOM_FR&amp;ADDRESS('PR-tampon'!$E130,COLUMN(REFERENCEMENT_ISOLANT[[#Headers],[TYPE DE PROCEDE]]))))))</f>
        <v/>
      </c>
      <c r="D167" s="86" t="str">
        <f ca="1">IF('PR-tampon'!$E130="","",IF('PR-tampon'!$E130=0,"",IF(INDIRECT(NOM_FR&amp;ADDRESS('PR-tampon'!$E130,COLUMN(REFERENCEMENT_ISOLANT[[#Headers],[MATIERE]])))=0,"",INDIRECT(NOM_FR&amp;ADDRESS('PR-tampon'!$E130,COLUMN(REFERENCEMENT_ISOLANT[[#Headers],[MATIERE]]))))))</f>
        <v/>
      </c>
      <c r="E167" s="3" t="str">
        <f ca="1">IF('PR-tampon'!$E130="","",IF('PR-tampon'!$E130=0,"",IF(INDIRECT(NOM_FR&amp;ADDRESS('PR-tampon'!$E130,COLUMN(REFERENCEMENT_ISOLANT[[#Headers],[NOM COMMERCIAL DU PROCEDE]])))=0,"",INDIRECT(NOM_FR&amp;ADDRESS('PR-tampon'!$E130,COLUMN(REFERENCEMENT_ISOLANT[[#Headers],[NOM COMMERCIAL DU PROCEDE]]))))))</f>
        <v/>
      </c>
      <c r="F167" s="3" t="str">
        <f ca="1">IF('PR-tampon'!$E130="","",IF('PR-tampon'!$E130=0,"",IF(INDIRECT(NOM_FR&amp;ADDRESS('PR-tampon'!$E130,COLUMN(REFERENCEMENT_ISOLANT[[#Headers],[FABRICANT / TITULAIRE / DISTRIBUTEUR]])))=0,"",INDIRECT(NOM_FR&amp;ADDRESS('PR-tampon'!$E130,COLUMN(REFERENCEMENT_ISOLANT[[#Headers],[FABRICANT / TITULAIRE / DISTRIBUTEUR]]))))))</f>
        <v/>
      </c>
      <c r="G167" s="3" t="str">
        <f ca="1">IF('PR-tampon'!$E130="","",IF('PR-tampon'!$E130=0,"",IF(INDIRECT(NOM_FR&amp;ADDRESS('PR-tampon'!$E130,COLUMN(REFERENCEMENT_ISOLANT[[#Headers],[TYPE DE DOCUMENT DE REFERENCE]])))=0,"",INDIRECT(NOM_FR&amp;ADDRESS('PR-tampon'!$E130,COLUMN(REFERENCEMENT_ISOLANT[[#Headers],[TYPE DE DOCUMENT DE REFERENCE]]))))))</f>
        <v/>
      </c>
      <c r="H167" s="3" t="str">
        <f ca="1">IF('PR-tampon'!$E130="","",IF('PR-tampon'!$E130=0,"",IF(INDIRECT(NOM_FR&amp;ADDRESS('PR-tampon'!$E130,COLUMN(REFERENCEMENT_ISOLANT[[#Headers],[REF]])))=0,"",INDIRECT(NOM_FR&amp;ADDRESS('PR-tampon'!$E130,COLUMN(REFERENCEMENT_ISOLANT[[#Headers],[REF]]))))))</f>
        <v/>
      </c>
      <c r="I167" s="80" t="str">
        <f ca="1">IF('PR-tampon'!$E130="","",IF('PR-tampon'!$E130=0,"",IF(INDIRECT(NOM_FR&amp;ADDRESS('PR-tampon'!$E130,COLUMN(REFERENCEMENT_ISOLANT[[#Headers],[AVIS LIMITE AU / VALIDITE]])))=0,"",INDIRECT(NOM_FR&amp;ADDRESS('PR-tampon'!$E130,COLUMN(REFERENCEMENT_ISOLANT[[#Headers],[AVIS LIMITE AU / VALIDITE]]))))))</f>
        <v/>
      </c>
      <c r="J167" s="3" t="str">
        <f ca="1">IF('PR-tampon'!$E130="","",IF('PR-tampon'!$E130=0,"",IF(INDIRECT(NOM_FR&amp;ADDRESS('PR-tampon'!$E130,COLUMN(REFERENCEMENT_ISOLANT[[#Headers],[TC/TNC
dans le domaine d''emploi visé]])))=0,"",INDIRECT(NOM_FR&amp;ADDRESS('PR-tampon'!$E130,COLUMN(REFERENCEMENT_ISOLANT[[#Headers],[TC/TNC
dans le domaine d''emploi visé]]))))))</f>
        <v/>
      </c>
      <c r="K167" s="110" t="str">
        <f ca="1">IF('PR-tampon'!$E130="","",IF('PR-tampon'!$E130=0,"",IF(INDIRECT(NOM_FR&amp;ADDRESS('PR-tampon'!$E130,COLUMN(REFERENCEMENT_ISOLANT[[#Headers],[SYNTHESE DES APPLICATIONS VISEES]])))=0,"",INDIRECT(NOM_FR&amp;ADDRESS('PR-tampon'!$E130,COLUMN(REFERENCEMENT_ISOLANT[[#Headers],[SYNTHESE DES APPLICATIONS VISEES]]))))))</f>
        <v/>
      </c>
      <c r="L167" s="82" t="str">
        <f ca="1">IF('PR-tampon'!$E130="","",IF('PR-tampon'!$E130=0,"",IF(INDIRECT(NOM_FR&amp;ADDRESS('PR-tampon'!$E130,COLUMN(REFERENCEMENT_ISOLANT[[#Headers],[CONCATENATION DES OBSERVATIONS]])))=0,"",INDIRECT(NOM_FR&amp;ADDRESS('PR-tampon'!$E130,COLUMN(REFERENCEMENT_ISOLANT[[#Headers],[CONCATENATION DES OBSERVATIONS]]))))))</f>
        <v/>
      </c>
      <c r="M167" s="3" t="str">
        <f ca="1">IF('PR-tampon'!$E130="","",IF('PR-tampon'!$E130=0,"",IF(INDIRECT(NOM_FR&amp;ADDRESS('PR-tampon'!$E130,COLUMN(REFERENCEMENT_ISOLANT[[#Headers],[Hygrométrie des locaux]])))=0,"",INDIRECT(NOM_FR&amp;ADDRESS('PR-tampon'!$E130,COLUMN(REFERENCEMENT_ISOLANT[[#Headers],[Hygrométrie des locaux]]))))))</f>
        <v/>
      </c>
      <c r="N167" s="3" t="str">
        <f ca="1">IF('PR-tampon'!$E130="","",IF('PR-tampon'!$E130=0,"",IF(INDIRECT(NOM_FR&amp;ADDRESS('PR-tampon'!$E130,COLUMN(REFERENCEMENT_ISOLANT[[#Headers],[classement locaux au sens 20.1 P3]])))=0,"",INDIRECT(NOM_FR&amp;ADDRESS('PR-tampon'!$E130,COLUMN(REFERENCEMENT_ISOLANT[[#Headers],[classement locaux au sens 20.1 P3]]))))))</f>
        <v/>
      </c>
      <c r="O167" s="3" t="str">
        <f ca="1">IF('PR-tampon'!$E130="","",IF('PR-tampon'!$E130=0,"",IF(INDIRECT(NOM_FR&amp;ADDRESS('PR-tampon'!$E130,COLUMN(REFERENCEMENT_ISOLANT[[#Headers],[Climat max]])))=0,"",INDIRECT(NOM_FR&amp;ADDRESS('PR-tampon'!$E130,COLUMN(REFERENCEMENT_ISOLANT[[#Headers],[Climat max]]))))))</f>
        <v/>
      </c>
      <c r="P167" s="3" t="str">
        <f ca="1">IF('PR-tampon'!$E130="","",IF('PR-tampon'!$E130=0,"",IF(INDIRECT(NOM_FR&amp;ADDRESS('PR-tampon'!$E130,COLUMN(REFERENCEMENT_ISOLANT[[#Headers],[Locaux climatisés ou raffraichis]])))=0,"",INDIRECT(NOM_FR&amp;ADDRESS('PR-tampon'!$E130,COLUMN(REFERENCEMENT_ISOLANT[[#Headers],[Locaux climatisés ou raffraichis]]))))))</f>
        <v/>
      </c>
    </row>
    <row r="168" spans="1:16" ht="130.19999999999999" customHeight="1" x14ac:dyDescent="0.3">
      <c r="A168" s="3" t="e">
        <v>#VALUE!</v>
      </c>
      <c r="B168" s="86" t="str">
        <f ca="1">IF('PR-tampon'!$E131="","",IF('PR-tampon'!$E131=0,"",IF(INDIRECT(NOM_FR&amp;ADDRESS('PR-tampon'!$E131,COLUMN(REFERENCEMENT_ISOLANT[[#Headers],[DATE REFERENCEMENT]])))=0,"",INDIRECT(NOM_FR&amp;ADDRESS('PR-tampon'!$E131,COLUMN(REFERENCEMENT_ISOLANT[[#Headers],[DATE REFERENCEMENT]]))))))</f>
        <v/>
      </c>
      <c r="C168" s="86" t="str">
        <f ca="1">IF('PR-tampon'!$E131="","",IF('PR-tampon'!$E131=0,"",IF(INDIRECT(NOM_FR&amp;ADDRESS('PR-tampon'!$E131,COLUMN(REFERENCEMENT_ISOLANT[[#Headers],[TYPE DE PROCEDE]])))=0,"",INDIRECT(NOM_FR&amp;ADDRESS('PR-tampon'!$E131,COLUMN(REFERENCEMENT_ISOLANT[[#Headers],[TYPE DE PROCEDE]]))))))</f>
        <v/>
      </c>
      <c r="D168" s="86" t="str">
        <f ca="1">IF('PR-tampon'!$E131="","",IF('PR-tampon'!$E131=0,"",IF(INDIRECT(NOM_FR&amp;ADDRESS('PR-tampon'!$E131,COLUMN(REFERENCEMENT_ISOLANT[[#Headers],[MATIERE]])))=0,"",INDIRECT(NOM_FR&amp;ADDRESS('PR-tampon'!$E131,COLUMN(REFERENCEMENT_ISOLANT[[#Headers],[MATIERE]]))))))</f>
        <v/>
      </c>
      <c r="E168" s="3" t="str">
        <f ca="1">IF('PR-tampon'!$E131="","",IF('PR-tampon'!$E131=0,"",IF(INDIRECT(NOM_FR&amp;ADDRESS('PR-tampon'!$E131,COLUMN(REFERENCEMENT_ISOLANT[[#Headers],[NOM COMMERCIAL DU PROCEDE]])))=0,"",INDIRECT(NOM_FR&amp;ADDRESS('PR-tampon'!$E131,COLUMN(REFERENCEMENT_ISOLANT[[#Headers],[NOM COMMERCIAL DU PROCEDE]]))))))</f>
        <v/>
      </c>
      <c r="F168" s="3" t="str">
        <f ca="1">IF('PR-tampon'!$E131="","",IF('PR-tampon'!$E131=0,"",IF(INDIRECT(NOM_FR&amp;ADDRESS('PR-tampon'!$E131,COLUMN(REFERENCEMENT_ISOLANT[[#Headers],[FABRICANT / TITULAIRE / DISTRIBUTEUR]])))=0,"",INDIRECT(NOM_FR&amp;ADDRESS('PR-tampon'!$E131,COLUMN(REFERENCEMENT_ISOLANT[[#Headers],[FABRICANT / TITULAIRE / DISTRIBUTEUR]]))))))</f>
        <v/>
      </c>
      <c r="G168" s="3" t="str">
        <f ca="1">IF('PR-tampon'!$E131="","",IF('PR-tampon'!$E131=0,"",IF(INDIRECT(NOM_FR&amp;ADDRESS('PR-tampon'!$E131,COLUMN(REFERENCEMENT_ISOLANT[[#Headers],[TYPE DE DOCUMENT DE REFERENCE]])))=0,"",INDIRECT(NOM_FR&amp;ADDRESS('PR-tampon'!$E131,COLUMN(REFERENCEMENT_ISOLANT[[#Headers],[TYPE DE DOCUMENT DE REFERENCE]]))))))</f>
        <v/>
      </c>
      <c r="H168" s="3" t="str">
        <f ca="1">IF('PR-tampon'!$E131="","",IF('PR-tampon'!$E131=0,"",IF(INDIRECT(NOM_FR&amp;ADDRESS('PR-tampon'!$E131,COLUMN(REFERENCEMENT_ISOLANT[[#Headers],[REF]])))=0,"",INDIRECT(NOM_FR&amp;ADDRESS('PR-tampon'!$E131,COLUMN(REFERENCEMENT_ISOLANT[[#Headers],[REF]]))))))</f>
        <v/>
      </c>
      <c r="I168" s="80" t="str">
        <f ca="1">IF('PR-tampon'!$E131="","",IF('PR-tampon'!$E131=0,"",IF(INDIRECT(NOM_FR&amp;ADDRESS('PR-tampon'!$E131,COLUMN(REFERENCEMENT_ISOLANT[[#Headers],[AVIS LIMITE AU / VALIDITE]])))=0,"",INDIRECT(NOM_FR&amp;ADDRESS('PR-tampon'!$E131,COLUMN(REFERENCEMENT_ISOLANT[[#Headers],[AVIS LIMITE AU / VALIDITE]]))))))</f>
        <v/>
      </c>
      <c r="J168" s="3" t="str">
        <f ca="1">IF('PR-tampon'!$E131="","",IF('PR-tampon'!$E131=0,"",IF(INDIRECT(NOM_FR&amp;ADDRESS('PR-tampon'!$E131,COLUMN(REFERENCEMENT_ISOLANT[[#Headers],[TC/TNC
dans le domaine d''emploi visé]])))=0,"",INDIRECT(NOM_FR&amp;ADDRESS('PR-tampon'!$E131,COLUMN(REFERENCEMENT_ISOLANT[[#Headers],[TC/TNC
dans le domaine d''emploi visé]]))))))</f>
        <v/>
      </c>
      <c r="K168" s="110" t="str">
        <f ca="1">IF('PR-tampon'!$E131="","",IF('PR-tampon'!$E131=0,"",IF(INDIRECT(NOM_FR&amp;ADDRESS('PR-tampon'!$E131,COLUMN(REFERENCEMENT_ISOLANT[[#Headers],[SYNTHESE DES APPLICATIONS VISEES]])))=0,"",INDIRECT(NOM_FR&amp;ADDRESS('PR-tampon'!$E131,COLUMN(REFERENCEMENT_ISOLANT[[#Headers],[SYNTHESE DES APPLICATIONS VISEES]]))))))</f>
        <v/>
      </c>
      <c r="L168" s="82" t="str">
        <f ca="1">IF('PR-tampon'!$E131="","",IF('PR-tampon'!$E131=0,"",IF(INDIRECT(NOM_FR&amp;ADDRESS('PR-tampon'!$E131,COLUMN(REFERENCEMENT_ISOLANT[[#Headers],[CONCATENATION DES OBSERVATIONS]])))=0,"",INDIRECT(NOM_FR&amp;ADDRESS('PR-tampon'!$E131,COLUMN(REFERENCEMENT_ISOLANT[[#Headers],[CONCATENATION DES OBSERVATIONS]]))))))</f>
        <v/>
      </c>
      <c r="M168" s="3" t="str">
        <f ca="1">IF('PR-tampon'!$E131="","",IF('PR-tampon'!$E131=0,"",IF(INDIRECT(NOM_FR&amp;ADDRESS('PR-tampon'!$E131,COLUMN(REFERENCEMENT_ISOLANT[[#Headers],[Hygrométrie des locaux]])))=0,"",INDIRECT(NOM_FR&amp;ADDRESS('PR-tampon'!$E131,COLUMN(REFERENCEMENT_ISOLANT[[#Headers],[Hygrométrie des locaux]]))))))</f>
        <v/>
      </c>
      <c r="N168" s="3" t="str">
        <f ca="1">IF('PR-tampon'!$E131="","",IF('PR-tampon'!$E131=0,"",IF(INDIRECT(NOM_FR&amp;ADDRESS('PR-tampon'!$E131,COLUMN(REFERENCEMENT_ISOLANT[[#Headers],[classement locaux au sens 20.1 P3]])))=0,"",INDIRECT(NOM_FR&amp;ADDRESS('PR-tampon'!$E131,COLUMN(REFERENCEMENT_ISOLANT[[#Headers],[classement locaux au sens 20.1 P3]]))))))</f>
        <v/>
      </c>
      <c r="O168" s="3" t="str">
        <f ca="1">IF('PR-tampon'!$E131="","",IF('PR-tampon'!$E131=0,"",IF(INDIRECT(NOM_FR&amp;ADDRESS('PR-tampon'!$E131,COLUMN(REFERENCEMENT_ISOLANT[[#Headers],[Climat max]])))=0,"",INDIRECT(NOM_FR&amp;ADDRESS('PR-tampon'!$E131,COLUMN(REFERENCEMENT_ISOLANT[[#Headers],[Climat max]]))))))</f>
        <v/>
      </c>
      <c r="P168" s="3" t="str">
        <f ca="1">IF('PR-tampon'!$E131="","",IF('PR-tampon'!$E131=0,"",IF(INDIRECT(NOM_FR&amp;ADDRESS('PR-tampon'!$E131,COLUMN(REFERENCEMENT_ISOLANT[[#Headers],[Locaux climatisés ou raffraichis]])))=0,"",INDIRECT(NOM_FR&amp;ADDRESS('PR-tampon'!$E131,COLUMN(REFERENCEMENT_ISOLANT[[#Headers],[Locaux climatisés ou raffraichis]]))))))</f>
        <v/>
      </c>
    </row>
    <row r="169" spans="1:16" ht="130.19999999999999" customHeight="1" x14ac:dyDescent="0.3">
      <c r="A169" s="3" t="e">
        <v>#VALUE!</v>
      </c>
      <c r="B169" s="86" t="str">
        <f ca="1">IF('PR-tampon'!$E132="","",IF('PR-tampon'!$E132=0,"",IF(INDIRECT(NOM_FR&amp;ADDRESS('PR-tampon'!$E132,COLUMN(REFERENCEMENT_ISOLANT[[#Headers],[DATE REFERENCEMENT]])))=0,"",INDIRECT(NOM_FR&amp;ADDRESS('PR-tampon'!$E132,COLUMN(REFERENCEMENT_ISOLANT[[#Headers],[DATE REFERENCEMENT]]))))))</f>
        <v/>
      </c>
      <c r="C169" s="86" t="str">
        <f ca="1">IF('PR-tampon'!$E132="","",IF('PR-tampon'!$E132=0,"",IF(INDIRECT(NOM_FR&amp;ADDRESS('PR-tampon'!$E132,COLUMN(REFERENCEMENT_ISOLANT[[#Headers],[TYPE DE PROCEDE]])))=0,"",INDIRECT(NOM_FR&amp;ADDRESS('PR-tampon'!$E132,COLUMN(REFERENCEMENT_ISOLANT[[#Headers],[TYPE DE PROCEDE]]))))))</f>
        <v/>
      </c>
      <c r="D169" s="86" t="str">
        <f ca="1">IF('PR-tampon'!$E132="","",IF('PR-tampon'!$E132=0,"",IF(INDIRECT(NOM_FR&amp;ADDRESS('PR-tampon'!$E132,COLUMN(REFERENCEMENT_ISOLANT[[#Headers],[MATIERE]])))=0,"",INDIRECT(NOM_FR&amp;ADDRESS('PR-tampon'!$E132,COLUMN(REFERENCEMENT_ISOLANT[[#Headers],[MATIERE]]))))))</f>
        <v/>
      </c>
      <c r="E169" s="3" t="str">
        <f ca="1">IF('PR-tampon'!$E132="","",IF('PR-tampon'!$E132=0,"",IF(INDIRECT(NOM_FR&amp;ADDRESS('PR-tampon'!$E132,COLUMN(REFERENCEMENT_ISOLANT[[#Headers],[NOM COMMERCIAL DU PROCEDE]])))=0,"",INDIRECT(NOM_FR&amp;ADDRESS('PR-tampon'!$E132,COLUMN(REFERENCEMENT_ISOLANT[[#Headers],[NOM COMMERCIAL DU PROCEDE]]))))))</f>
        <v/>
      </c>
      <c r="F169" s="3" t="str">
        <f ca="1">IF('PR-tampon'!$E132="","",IF('PR-tampon'!$E132=0,"",IF(INDIRECT(NOM_FR&amp;ADDRESS('PR-tampon'!$E132,COLUMN(REFERENCEMENT_ISOLANT[[#Headers],[FABRICANT / TITULAIRE / DISTRIBUTEUR]])))=0,"",INDIRECT(NOM_FR&amp;ADDRESS('PR-tampon'!$E132,COLUMN(REFERENCEMENT_ISOLANT[[#Headers],[FABRICANT / TITULAIRE / DISTRIBUTEUR]]))))))</f>
        <v/>
      </c>
      <c r="G169" s="3" t="str">
        <f ca="1">IF('PR-tampon'!$E132="","",IF('PR-tampon'!$E132=0,"",IF(INDIRECT(NOM_FR&amp;ADDRESS('PR-tampon'!$E132,COLUMN(REFERENCEMENT_ISOLANT[[#Headers],[TYPE DE DOCUMENT DE REFERENCE]])))=0,"",INDIRECT(NOM_FR&amp;ADDRESS('PR-tampon'!$E132,COLUMN(REFERENCEMENT_ISOLANT[[#Headers],[TYPE DE DOCUMENT DE REFERENCE]]))))))</f>
        <v/>
      </c>
      <c r="H169" s="3" t="str">
        <f ca="1">IF('PR-tampon'!$E132="","",IF('PR-tampon'!$E132=0,"",IF(INDIRECT(NOM_FR&amp;ADDRESS('PR-tampon'!$E132,COLUMN(REFERENCEMENT_ISOLANT[[#Headers],[REF]])))=0,"",INDIRECT(NOM_FR&amp;ADDRESS('PR-tampon'!$E132,COLUMN(REFERENCEMENT_ISOLANT[[#Headers],[REF]]))))))</f>
        <v/>
      </c>
      <c r="I169" s="80" t="str">
        <f ca="1">IF('PR-tampon'!$E132="","",IF('PR-tampon'!$E132=0,"",IF(INDIRECT(NOM_FR&amp;ADDRESS('PR-tampon'!$E132,COLUMN(REFERENCEMENT_ISOLANT[[#Headers],[AVIS LIMITE AU / VALIDITE]])))=0,"",INDIRECT(NOM_FR&amp;ADDRESS('PR-tampon'!$E132,COLUMN(REFERENCEMENT_ISOLANT[[#Headers],[AVIS LIMITE AU / VALIDITE]]))))))</f>
        <v/>
      </c>
      <c r="J169" s="3" t="str">
        <f ca="1">IF('PR-tampon'!$E132="","",IF('PR-tampon'!$E132=0,"",IF(INDIRECT(NOM_FR&amp;ADDRESS('PR-tampon'!$E132,COLUMN(REFERENCEMENT_ISOLANT[[#Headers],[TC/TNC
dans le domaine d''emploi visé]])))=0,"",INDIRECT(NOM_FR&amp;ADDRESS('PR-tampon'!$E132,COLUMN(REFERENCEMENT_ISOLANT[[#Headers],[TC/TNC
dans le domaine d''emploi visé]]))))))</f>
        <v/>
      </c>
      <c r="K169" s="110" t="str">
        <f ca="1">IF('PR-tampon'!$E132="","",IF('PR-tampon'!$E132=0,"",IF(INDIRECT(NOM_FR&amp;ADDRESS('PR-tampon'!$E132,COLUMN(REFERENCEMENT_ISOLANT[[#Headers],[SYNTHESE DES APPLICATIONS VISEES]])))=0,"",INDIRECT(NOM_FR&amp;ADDRESS('PR-tampon'!$E132,COLUMN(REFERENCEMENT_ISOLANT[[#Headers],[SYNTHESE DES APPLICATIONS VISEES]]))))))</f>
        <v/>
      </c>
      <c r="L169" s="82" t="str">
        <f ca="1">IF('PR-tampon'!$E132="","",IF('PR-tampon'!$E132=0,"",IF(INDIRECT(NOM_FR&amp;ADDRESS('PR-tampon'!$E132,COLUMN(REFERENCEMENT_ISOLANT[[#Headers],[CONCATENATION DES OBSERVATIONS]])))=0,"",INDIRECT(NOM_FR&amp;ADDRESS('PR-tampon'!$E132,COLUMN(REFERENCEMENT_ISOLANT[[#Headers],[CONCATENATION DES OBSERVATIONS]]))))))</f>
        <v/>
      </c>
      <c r="M169" s="3" t="str">
        <f ca="1">IF('PR-tampon'!$E132="","",IF('PR-tampon'!$E132=0,"",IF(INDIRECT(NOM_FR&amp;ADDRESS('PR-tampon'!$E132,COLUMN(REFERENCEMENT_ISOLANT[[#Headers],[Hygrométrie des locaux]])))=0,"",INDIRECT(NOM_FR&amp;ADDRESS('PR-tampon'!$E132,COLUMN(REFERENCEMENT_ISOLANT[[#Headers],[Hygrométrie des locaux]]))))))</f>
        <v/>
      </c>
      <c r="N169" s="3" t="str">
        <f ca="1">IF('PR-tampon'!$E132="","",IF('PR-tampon'!$E132=0,"",IF(INDIRECT(NOM_FR&amp;ADDRESS('PR-tampon'!$E132,COLUMN(REFERENCEMENT_ISOLANT[[#Headers],[classement locaux au sens 20.1 P3]])))=0,"",INDIRECT(NOM_FR&amp;ADDRESS('PR-tampon'!$E132,COLUMN(REFERENCEMENT_ISOLANT[[#Headers],[classement locaux au sens 20.1 P3]]))))))</f>
        <v/>
      </c>
      <c r="O169" s="3" t="str">
        <f ca="1">IF('PR-tampon'!$E132="","",IF('PR-tampon'!$E132=0,"",IF(INDIRECT(NOM_FR&amp;ADDRESS('PR-tampon'!$E132,COLUMN(REFERENCEMENT_ISOLANT[[#Headers],[Climat max]])))=0,"",INDIRECT(NOM_FR&amp;ADDRESS('PR-tampon'!$E132,COLUMN(REFERENCEMENT_ISOLANT[[#Headers],[Climat max]]))))))</f>
        <v/>
      </c>
      <c r="P169" s="3" t="str">
        <f ca="1">IF('PR-tampon'!$E132="","",IF('PR-tampon'!$E132=0,"",IF(INDIRECT(NOM_FR&amp;ADDRESS('PR-tampon'!$E132,COLUMN(REFERENCEMENT_ISOLANT[[#Headers],[Locaux climatisés ou raffraichis]])))=0,"",INDIRECT(NOM_FR&amp;ADDRESS('PR-tampon'!$E132,COLUMN(REFERENCEMENT_ISOLANT[[#Headers],[Locaux climatisés ou raffraichis]]))))))</f>
        <v/>
      </c>
    </row>
    <row r="170" spans="1:16" ht="130.19999999999999" customHeight="1" x14ac:dyDescent="0.3">
      <c r="A170" s="3" t="e">
        <v>#VALUE!</v>
      </c>
      <c r="B170" s="86" t="str">
        <f ca="1">IF('PR-tampon'!$E133="","",IF('PR-tampon'!$E133=0,"",IF(INDIRECT(NOM_FR&amp;ADDRESS('PR-tampon'!$E133,COLUMN(REFERENCEMENT_ISOLANT[[#Headers],[DATE REFERENCEMENT]])))=0,"",INDIRECT(NOM_FR&amp;ADDRESS('PR-tampon'!$E133,COLUMN(REFERENCEMENT_ISOLANT[[#Headers],[DATE REFERENCEMENT]]))))))</f>
        <v/>
      </c>
      <c r="C170" s="86" t="str">
        <f ca="1">IF('PR-tampon'!$E133="","",IF('PR-tampon'!$E133=0,"",IF(INDIRECT(NOM_FR&amp;ADDRESS('PR-tampon'!$E133,COLUMN(REFERENCEMENT_ISOLANT[[#Headers],[TYPE DE PROCEDE]])))=0,"",INDIRECT(NOM_FR&amp;ADDRESS('PR-tampon'!$E133,COLUMN(REFERENCEMENT_ISOLANT[[#Headers],[TYPE DE PROCEDE]]))))))</f>
        <v/>
      </c>
      <c r="D170" s="86" t="str">
        <f ca="1">IF('PR-tampon'!$E133="","",IF('PR-tampon'!$E133=0,"",IF(INDIRECT(NOM_FR&amp;ADDRESS('PR-tampon'!$E133,COLUMN(REFERENCEMENT_ISOLANT[[#Headers],[MATIERE]])))=0,"",INDIRECT(NOM_FR&amp;ADDRESS('PR-tampon'!$E133,COLUMN(REFERENCEMENT_ISOLANT[[#Headers],[MATIERE]]))))))</f>
        <v/>
      </c>
      <c r="E170" s="3" t="str">
        <f ca="1">IF('PR-tampon'!$E133="","",IF('PR-tampon'!$E133=0,"",IF(INDIRECT(NOM_FR&amp;ADDRESS('PR-tampon'!$E133,COLUMN(REFERENCEMENT_ISOLANT[[#Headers],[NOM COMMERCIAL DU PROCEDE]])))=0,"",INDIRECT(NOM_FR&amp;ADDRESS('PR-tampon'!$E133,COLUMN(REFERENCEMENT_ISOLANT[[#Headers],[NOM COMMERCIAL DU PROCEDE]]))))))</f>
        <v/>
      </c>
      <c r="F170" s="3" t="str">
        <f ca="1">IF('PR-tampon'!$E133="","",IF('PR-tampon'!$E133=0,"",IF(INDIRECT(NOM_FR&amp;ADDRESS('PR-tampon'!$E133,COLUMN(REFERENCEMENT_ISOLANT[[#Headers],[FABRICANT / TITULAIRE / DISTRIBUTEUR]])))=0,"",INDIRECT(NOM_FR&amp;ADDRESS('PR-tampon'!$E133,COLUMN(REFERENCEMENT_ISOLANT[[#Headers],[FABRICANT / TITULAIRE / DISTRIBUTEUR]]))))))</f>
        <v/>
      </c>
      <c r="G170" s="3" t="str">
        <f ca="1">IF('PR-tampon'!$E133="","",IF('PR-tampon'!$E133=0,"",IF(INDIRECT(NOM_FR&amp;ADDRESS('PR-tampon'!$E133,COLUMN(REFERENCEMENT_ISOLANT[[#Headers],[TYPE DE DOCUMENT DE REFERENCE]])))=0,"",INDIRECT(NOM_FR&amp;ADDRESS('PR-tampon'!$E133,COLUMN(REFERENCEMENT_ISOLANT[[#Headers],[TYPE DE DOCUMENT DE REFERENCE]]))))))</f>
        <v/>
      </c>
      <c r="H170" s="3" t="str">
        <f ca="1">IF('PR-tampon'!$E133="","",IF('PR-tampon'!$E133=0,"",IF(INDIRECT(NOM_FR&amp;ADDRESS('PR-tampon'!$E133,COLUMN(REFERENCEMENT_ISOLANT[[#Headers],[REF]])))=0,"",INDIRECT(NOM_FR&amp;ADDRESS('PR-tampon'!$E133,COLUMN(REFERENCEMENT_ISOLANT[[#Headers],[REF]]))))))</f>
        <v/>
      </c>
      <c r="I170" s="80" t="str">
        <f ca="1">IF('PR-tampon'!$E133="","",IF('PR-tampon'!$E133=0,"",IF(INDIRECT(NOM_FR&amp;ADDRESS('PR-tampon'!$E133,COLUMN(REFERENCEMENT_ISOLANT[[#Headers],[AVIS LIMITE AU / VALIDITE]])))=0,"",INDIRECT(NOM_FR&amp;ADDRESS('PR-tampon'!$E133,COLUMN(REFERENCEMENT_ISOLANT[[#Headers],[AVIS LIMITE AU / VALIDITE]]))))))</f>
        <v/>
      </c>
      <c r="J170" s="3" t="str">
        <f ca="1">IF('PR-tampon'!$E133="","",IF('PR-tampon'!$E133=0,"",IF(INDIRECT(NOM_FR&amp;ADDRESS('PR-tampon'!$E133,COLUMN(REFERENCEMENT_ISOLANT[[#Headers],[TC/TNC
dans le domaine d''emploi visé]])))=0,"",INDIRECT(NOM_FR&amp;ADDRESS('PR-tampon'!$E133,COLUMN(REFERENCEMENT_ISOLANT[[#Headers],[TC/TNC
dans le domaine d''emploi visé]]))))))</f>
        <v/>
      </c>
      <c r="K170" s="110" t="str">
        <f ca="1">IF('PR-tampon'!$E133="","",IF('PR-tampon'!$E133=0,"",IF(INDIRECT(NOM_FR&amp;ADDRESS('PR-tampon'!$E133,COLUMN(REFERENCEMENT_ISOLANT[[#Headers],[SYNTHESE DES APPLICATIONS VISEES]])))=0,"",INDIRECT(NOM_FR&amp;ADDRESS('PR-tampon'!$E133,COLUMN(REFERENCEMENT_ISOLANT[[#Headers],[SYNTHESE DES APPLICATIONS VISEES]]))))))</f>
        <v/>
      </c>
      <c r="L170" s="82" t="str">
        <f ca="1">IF('PR-tampon'!$E133="","",IF('PR-tampon'!$E133=0,"",IF(INDIRECT(NOM_FR&amp;ADDRESS('PR-tampon'!$E133,COLUMN(REFERENCEMENT_ISOLANT[[#Headers],[CONCATENATION DES OBSERVATIONS]])))=0,"",INDIRECT(NOM_FR&amp;ADDRESS('PR-tampon'!$E133,COLUMN(REFERENCEMENT_ISOLANT[[#Headers],[CONCATENATION DES OBSERVATIONS]]))))))</f>
        <v/>
      </c>
      <c r="M170" s="3" t="str">
        <f ca="1">IF('PR-tampon'!$E133="","",IF('PR-tampon'!$E133=0,"",IF(INDIRECT(NOM_FR&amp;ADDRESS('PR-tampon'!$E133,COLUMN(REFERENCEMENT_ISOLANT[[#Headers],[Hygrométrie des locaux]])))=0,"",INDIRECT(NOM_FR&amp;ADDRESS('PR-tampon'!$E133,COLUMN(REFERENCEMENT_ISOLANT[[#Headers],[Hygrométrie des locaux]]))))))</f>
        <v/>
      </c>
      <c r="N170" s="3" t="str">
        <f ca="1">IF('PR-tampon'!$E133="","",IF('PR-tampon'!$E133=0,"",IF(INDIRECT(NOM_FR&amp;ADDRESS('PR-tampon'!$E133,COLUMN(REFERENCEMENT_ISOLANT[[#Headers],[classement locaux au sens 20.1 P3]])))=0,"",INDIRECT(NOM_FR&amp;ADDRESS('PR-tampon'!$E133,COLUMN(REFERENCEMENT_ISOLANT[[#Headers],[classement locaux au sens 20.1 P3]]))))))</f>
        <v/>
      </c>
      <c r="O170" s="3" t="str">
        <f ca="1">IF('PR-tampon'!$E133="","",IF('PR-tampon'!$E133=0,"",IF(INDIRECT(NOM_FR&amp;ADDRESS('PR-tampon'!$E133,COLUMN(REFERENCEMENT_ISOLANT[[#Headers],[Climat max]])))=0,"",INDIRECT(NOM_FR&amp;ADDRESS('PR-tampon'!$E133,COLUMN(REFERENCEMENT_ISOLANT[[#Headers],[Climat max]]))))))</f>
        <v/>
      </c>
      <c r="P170" s="3" t="str">
        <f ca="1">IF('PR-tampon'!$E133="","",IF('PR-tampon'!$E133=0,"",IF(INDIRECT(NOM_FR&amp;ADDRESS('PR-tampon'!$E133,COLUMN(REFERENCEMENT_ISOLANT[[#Headers],[Locaux climatisés ou raffraichis]])))=0,"",INDIRECT(NOM_FR&amp;ADDRESS('PR-tampon'!$E133,COLUMN(REFERENCEMENT_ISOLANT[[#Headers],[Locaux climatisés ou raffraichis]]))))))</f>
        <v/>
      </c>
    </row>
    <row r="171" spans="1:16" ht="130.19999999999999" customHeight="1" x14ac:dyDescent="0.3">
      <c r="A171" s="3" t="e">
        <v>#VALUE!</v>
      </c>
      <c r="B171" s="86" t="str">
        <f ca="1">IF('PR-tampon'!$E134="","",IF('PR-tampon'!$E134=0,"",IF(INDIRECT(NOM_FR&amp;ADDRESS('PR-tampon'!$E134,COLUMN(REFERENCEMENT_ISOLANT[[#Headers],[DATE REFERENCEMENT]])))=0,"",INDIRECT(NOM_FR&amp;ADDRESS('PR-tampon'!$E134,COLUMN(REFERENCEMENT_ISOLANT[[#Headers],[DATE REFERENCEMENT]]))))))</f>
        <v/>
      </c>
      <c r="C171" s="86" t="str">
        <f ca="1">IF('PR-tampon'!$E134="","",IF('PR-tampon'!$E134=0,"",IF(INDIRECT(NOM_FR&amp;ADDRESS('PR-tampon'!$E134,COLUMN(REFERENCEMENT_ISOLANT[[#Headers],[TYPE DE PROCEDE]])))=0,"",INDIRECT(NOM_FR&amp;ADDRESS('PR-tampon'!$E134,COLUMN(REFERENCEMENT_ISOLANT[[#Headers],[TYPE DE PROCEDE]]))))))</f>
        <v/>
      </c>
      <c r="D171" s="86" t="str">
        <f ca="1">IF('PR-tampon'!$E134="","",IF('PR-tampon'!$E134=0,"",IF(INDIRECT(NOM_FR&amp;ADDRESS('PR-tampon'!$E134,COLUMN(REFERENCEMENT_ISOLANT[[#Headers],[MATIERE]])))=0,"",INDIRECT(NOM_FR&amp;ADDRESS('PR-tampon'!$E134,COLUMN(REFERENCEMENT_ISOLANT[[#Headers],[MATIERE]]))))))</f>
        <v/>
      </c>
      <c r="E171" s="3" t="str">
        <f ca="1">IF('PR-tampon'!$E134="","",IF('PR-tampon'!$E134=0,"",IF(INDIRECT(NOM_FR&amp;ADDRESS('PR-tampon'!$E134,COLUMN(REFERENCEMENT_ISOLANT[[#Headers],[NOM COMMERCIAL DU PROCEDE]])))=0,"",INDIRECT(NOM_FR&amp;ADDRESS('PR-tampon'!$E134,COLUMN(REFERENCEMENT_ISOLANT[[#Headers],[NOM COMMERCIAL DU PROCEDE]]))))))</f>
        <v/>
      </c>
      <c r="F171" s="3" t="str">
        <f ca="1">IF('PR-tampon'!$E134="","",IF('PR-tampon'!$E134=0,"",IF(INDIRECT(NOM_FR&amp;ADDRESS('PR-tampon'!$E134,COLUMN(REFERENCEMENT_ISOLANT[[#Headers],[FABRICANT / TITULAIRE / DISTRIBUTEUR]])))=0,"",INDIRECT(NOM_FR&amp;ADDRESS('PR-tampon'!$E134,COLUMN(REFERENCEMENT_ISOLANT[[#Headers],[FABRICANT / TITULAIRE / DISTRIBUTEUR]]))))))</f>
        <v/>
      </c>
      <c r="G171" s="3" t="str">
        <f ca="1">IF('PR-tampon'!$E134="","",IF('PR-tampon'!$E134=0,"",IF(INDIRECT(NOM_FR&amp;ADDRESS('PR-tampon'!$E134,COLUMN(REFERENCEMENT_ISOLANT[[#Headers],[TYPE DE DOCUMENT DE REFERENCE]])))=0,"",INDIRECT(NOM_FR&amp;ADDRESS('PR-tampon'!$E134,COLUMN(REFERENCEMENT_ISOLANT[[#Headers],[TYPE DE DOCUMENT DE REFERENCE]]))))))</f>
        <v/>
      </c>
      <c r="H171" s="3" t="str">
        <f ca="1">IF('PR-tampon'!$E134="","",IF('PR-tampon'!$E134=0,"",IF(INDIRECT(NOM_FR&amp;ADDRESS('PR-tampon'!$E134,COLUMN(REFERENCEMENT_ISOLANT[[#Headers],[REF]])))=0,"",INDIRECT(NOM_FR&amp;ADDRESS('PR-tampon'!$E134,COLUMN(REFERENCEMENT_ISOLANT[[#Headers],[REF]]))))))</f>
        <v/>
      </c>
      <c r="I171" s="80" t="str">
        <f ca="1">IF('PR-tampon'!$E134="","",IF('PR-tampon'!$E134=0,"",IF(INDIRECT(NOM_FR&amp;ADDRESS('PR-tampon'!$E134,COLUMN(REFERENCEMENT_ISOLANT[[#Headers],[AVIS LIMITE AU / VALIDITE]])))=0,"",INDIRECT(NOM_FR&amp;ADDRESS('PR-tampon'!$E134,COLUMN(REFERENCEMENT_ISOLANT[[#Headers],[AVIS LIMITE AU / VALIDITE]]))))))</f>
        <v/>
      </c>
      <c r="J171" s="3" t="str">
        <f ca="1">IF('PR-tampon'!$E134="","",IF('PR-tampon'!$E134=0,"",IF(INDIRECT(NOM_FR&amp;ADDRESS('PR-tampon'!$E134,COLUMN(REFERENCEMENT_ISOLANT[[#Headers],[TC/TNC
dans le domaine d''emploi visé]])))=0,"",INDIRECT(NOM_FR&amp;ADDRESS('PR-tampon'!$E134,COLUMN(REFERENCEMENT_ISOLANT[[#Headers],[TC/TNC
dans le domaine d''emploi visé]]))))))</f>
        <v/>
      </c>
      <c r="K171" s="110" t="str">
        <f ca="1">IF('PR-tampon'!$E134="","",IF('PR-tampon'!$E134=0,"",IF(INDIRECT(NOM_FR&amp;ADDRESS('PR-tampon'!$E134,COLUMN(REFERENCEMENT_ISOLANT[[#Headers],[SYNTHESE DES APPLICATIONS VISEES]])))=0,"",INDIRECT(NOM_FR&amp;ADDRESS('PR-tampon'!$E134,COLUMN(REFERENCEMENT_ISOLANT[[#Headers],[SYNTHESE DES APPLICATIONS VISEES]]))))))</f>
        <v/>
      </c>
      <c r="L171" s="82" t="str">
        <f ca="1">IF('PR-tampon'!$E134="","",IF('PR-tampon'!$E134=0,"",IF(INDIRECT(NOM_FR&amp;ADDRESS('PR-tampon'!$E134,COLUMN(REFERENCEMENT_ISOLANT[[#Headers],[CONCATENATION DES OBSERVATIONS]])))=0,"",INDIRECT(NOM_FR&amp;ADDRESS('PR-tampon'!$E134,COLUMN(REFERENCEMENT_ISOLANT[[#Headers],[CONCATENATION DES OBSERVATIONS]]))))))</f>
        <v/>
      </c>
      <c r="M171" s="3" t="str">
        <f ca="1">IF('PR-tampon'!$E134="","",IF('PR-tampon'!$E134=0,"",IF(INDIRECT(NOM_FR&amp;ADDRESS('PR-tampon'!$E134,COLUMN(REFERENCEMENT_ISOLANT[[#Headers],[Hygrométrie des locaux]])))=0,"",INDIRECT(NOM_FR&amp;ADDRESS('PR-tampon'!$E134,COLUMN(REFERENCEMENT_ISOLANT[[#Headers],[Hygrométrie des locaux]]))))))</f>
        <v/>
      </c>
      <c r="N171" s="3" t="str">
        <f ca="1">IF('PR-tampon'!$E134="","",IF('PR-tampon'!$E134=0,"",IF(INDIRECT(NOM_FR&amp;ADDRESS('PR-tampon'!$E134,COLUMN(REFERENCEMENT_ISOLANT[[#Headers],[classement locaux au sens 20.1 P3]])))=0,"",INDIRECT(NOM_FR&amp;ADDRESS('PR-tampon'!$E134,COLUMN(REFERENCEMENT_ISOLANT[[#Headers],[classement locaux au sens 20.1 P3]]))))))</f>
        <v/>
      </c>
      <c r="O171" s="3" t="str">
        <f ca="1">IF('PR-tampon'!$E134="","",IF('PR-tampon'!$E134=0,"",IF(INDIRECT(NOM_FR&amp;ADDRESS('PR-tampon'!$E134,COLUMN(REFERENCEMENT_ISOLANT[[#Headers],[Climat max]])))=0,"",INDIRECT(NOM_FR&amp;ADDRESS('PR-tampon'!$E134,COLUMN(REFERENCEMENT_ISOLANT[[#Headers],[Climat max]]))))))</f>
        <v/>
      </c>
      <c r="P171" s="3" t="str">
        <f ca="1">IF('PR-tampon'!$E134="","",IF('PR-tampon'!$E134=0,"",IF(INDIRECT(NOM_FR&amp;ADDRESS('PR-tampon'!$E134,COLUMN(REFERENCEMENT_ISOLANT[[#Headers],[Locaux climatisés ou raffraichis]])))=0,"",INDIRECT(NOM_FR&amp;ADDRESS('PR-tampon'!$E134,COLUMN(REFERENCEMENT_ISOLANT[[#Headers],[Locaux climatisés ou raffraichis]]))))))</f>
        <v/>
      </c>
    </row>
    <row r="172" spans="1:16" ht="130.19999999999999" customHeight="1" x14ac:dyDescent="0.3">
      <c r="A172" s="3" t="e">
        <v>#VALUE!</v>
      </c>
      <c r="B172" s="86" t="str">
        <f ca="1">IF('PR-tampon'!$E135="","",IF('PR-tampon'!$E135=0,"",IF(INDIRECT(NOM_FR&amp;ADDRESS('PR-tampon'!$E135,COLUMN(REFERENCEMENT_ISOLANT[[#Headers],[DATE REFERENCEMENT]])))=0,"",INDIRECT(NOM_FR&amp;ADDRESS('PR-tampon'!$E135,COLUMN(REFERENCEMENT_ISOLANT[[#Headers],[DATE REFERENCEMENT]]))))))</f>
        <v/>
      </c>
      <c r="C172" s="86" t="str">
        <f ca="1">IF('PR-tampon'!$E135="","",IF('PR-tampon'!$E135=0,"",IF(INDIRECT(NOM_FR&amp;ADDRESS('PR-tampon'!$E135,COLUMN(REFERENCEMENT_ISOLANT[[#Headers],[TYPE DE PROCEDE]])))=0,"",INDIRECT(NOM_FR&amp;ADDRESS('PR-tampon'!$E135,COLUMN(REFERENCEMENT_ISOLANT[[#Headers],[TYPE DE PROCEDE]]))))))</f>
        <v/>
      </c>
      <c r="D172" s="86" t="str">
        <f ca="1">IF('PR-tampon'!$E135="","",IF('PR-tampon'!$E135=0,"",IF(INDIRECT(NOM_FR&amp;ADDRESS('PR-tampon'!$E135,COLUMN(REFERENCEMENT_ISOLANT[[#Headers],[MATIERE]])))=0,"",INDIRECT(NOM_FR&amp;ADDRESS('PR-tampon'!$E135,COLUMN(REFERENCEMENT_ISOLANT[[#Headers],[MATIERE]]))))))</f>
        <v/>
      </c>
      <c r="E172" s="3" t="str">
        <f ca="1">IF('PR-tampon'!$E135="","",IF('PR-tampon'!$E135=0,"",IF(INDIRECT(NOM_FR&amp;ADDRESS('PR-tampon'!$E135,COLUMN(REFERENCEMENT_ISOLANT[[#Headers],[NOM COMMERCIAL DU PROCEDE]])))=0,"",INDIRECT(NOM_FR&amp;ADDRESS('PR-tampon'!$E135,COLUMN(REFERENCEMENT_ISOLANT[[#Headers],[NOM COMMERCIAL DU PROCEDE]]))))))</f>
        <v/>
      </c>
      <c r="F172" s="3" t="str">
        <f ca="1">IF('PR-tampon'!$E135="","",IF('PR-tampon'!$E135=0,"",IF(INDIRECT(NOM_FR&amp;ADDRESS('PR-tampon'!$E135,COLUMN(REFERENCEMENT_ISOLANT[[#Headers],[FABRICANT / TITULAIRE / DISTRIBUTEUR]])))=0,"",INDIRECT(NOM_FR&amp;ADDRESS('PR-tampon'!$E135,COLUMN(REFERENCEMENT_ISOLANT[[#Headers],[FABRICANT / TITULAIRE / DISTRIBUTEUR]]))))))</f>
        <v/>
      </c>
      <c r="G172" s="3" t="str">
        <f ca="1">IF('PR-tampon'!$E135="","",IF('PR-tampon'!$E135=0,"",IF(INDIRECT(NOM_FR&amp;ADDRESS('PR-tampon'!$E135,COLUMN(REFERENCEMENT_ISOLANT[[#Headers],[TYPE DE DOCUMENT DE REFERENCE]])))=0,"",INDIRECT(NOM_FR&amp;ADDRESS('PR-tampon'!$E135,COLUMN(REFERENCEMENT_ISOLANT[[#Headers],[TYPE DE DOCUMENT DE REFERENCE]]))))))</f>
        <v/>
      </c>
      <c r="H172" s="3" t="str">
        <f ca="1">IF('PR-tampon'!$E135="","",IF('PR-tampon'!$E135=0,"",IF(INDIRECT(NOM_FR&amp;ADDRESS('PR-tampon'!$E135,COLUMN(REFERENCEMENT_ISOLANT[[#Headers],[REF]])))=0,"",INDIRECT(NOM_FR&amp;ADDRESS('PR-tampon'!$E135,COLUMN(REFERENCEMENT_ISOLANT[[#Headers],[REF]]))))))</f>
        <v/>
      </c>
      <c r="I172" s="80" t="str">
        <f ca="1">IF('PR-tampon'!$E135="","",IF('PR-tampon'!$E135=0,"",IF(INDIRECT(NOM_FR&amp;ADDRESS('PR-tampon'!$E135,COLUMN(REFERENCEMENT_ISOLANT[[#Headers],[AVIS LIMITE AU / VALIDITE]])))=0,"",INDIRECT(NOM_FR&amp;ADDRESS('PR-tampon'!$E135,COLUMN(REFERENCEMENT_ISOLANT[[#Headers],[AVIS LIMITE AU / VALIDITE]]))))))</f>
        <v/>
      </c>
      <c r="J172" s="3" t="str">
        <f ca="1">IF('PR-tampon'!$E135="","",IF('PR-tampon'!$E135=0,"",IF(INDIRECT(NOM_FR&amp;ADDRESS('PR-tampon'!$E135,COLUMN(REFERENCEMENT_ISOLANT[[#Headers],[TC/TNC
dans le domaine d''emploi visé]])))=0,"",INDIRECT(NOM_FR&amp;ADDRESS('PR-tampon'!$E135,COLUMN(REFERENCEMENT_ISOLANT[[#Headers],[TC/TNC
dans le domaine d''emploi visé]]))))))</f>
        <v/>
      </c>
      <c r="K172" s="110" t="str">
        <f ca="1">IF('PR-tampon'!$E135="","",IF('PR-tampon'!$E135=0,"",IF(INDIRECT(NOM_FR&amp;ADDRESS('PR-tampon'!$E135,COLUMN(REFERENCEMENT_ISOLANT[[#Headers],[SYNTHESE DES APPLICATIONS VISEES]])))=0,"",INDIRECT(NOM_FR&amp;ADDRESS('PR-tampon'!$E135,COLUMN(REFERENCEMENT_ISOLANT[[#Headers],[SYNTHESE DES APPLICATIONS VISEES]]))))))</f>
        <v/>
      </c>
      <c r="L172" s="82" t="str">
        <f ca="1">IF('PR-tampon'!$E135="","",IF('PR-tampon'!$E135=0,"",IF(INDIRECT(NOM_FR&amp;ADDRESS('PR-tampon'!$E135,COLUMN(REFERENCEMENT_ISOLANT[[#Headers],[CONCATENATION DES OBSERVATIONS]])))=0,"",INDIRECT(NOM_FR&amp;ADDRESS('PR-tampon'!$E135,COLUMN(REFERENCEMENT_ISOLANT[[#Headers],[CONCATENATION DES OBSERVATIONS]]))))))</f>
        <v/>
      </c>
      <c r="M172" s="3" t="str">
        <f ca="1">IF('PR-tampon'!$E135="","",IF('PR-tampon'!$E135=0,"",IF(INDIRECT(NOM_FR&amp;ADDRESS('PR-tampon'!$E135,COLUMN(REFERENCEMENT_ISOLANT[[#Headers],[Hygrométrie des locaux]])))=0,"",INDIRECT(NOM_FR&amp;ADDRESS('PR-tampon'!$E135,COLUMN(REFERENCEMENT_ISOLANT[[#Headers],[Hygrométrie des locaux]]))))))</f>
        <v/>
      </c>
      <c r="N172" s="3" t="str">
        <f ca="1">IF('PR-tampon'!$E135="","",IF('PR-tampon'!$E135=0,"",IF(INDIRECT(NOM_FR&amp;ADDRESS('PR-tampon'!$E135,COLUMN(REFERENCEMENT_ISOLANT[[#Headers],[classement locaux au sens 20.1 P3]])))=0,"",INDIRECT(NOM_FR&amp;ADDRESS('PR-tampon'!$E135,COLUMN(REFERENCEMENT_ISOLANT[[#Headers],[classement locaux au sens 20.1 P3]]))))))</f>
        <v/>
      </c>
      <c r="O172" s="3" t="str">
        <f ca="1">IF('PR-tampon'!$E135="","",IF('PR-tampon'!$E135=0,"",IF(INDIRECT(NOM_FR&amp;ADDRESS('PR-tampon'!$E135,COLUMN(REFERENCEMENT_ISOLANT[[#Headers],[Climat max]])))=0,"",INDIRECT(NOM_FR&amp;ADDRESS('PR-tampon'!$E135,COLUMN(REFERENCEMENT_ISOLANT[[#Headers],[Climat max]]))))))</f>
        <v/>
      </c>
      <c r="P172" s="3" t="str">
        <f ca="1">IF('PR-tampon'!$E135="","",IF('PR-tampon'!$E135=0,"",IF(INDIRECT(NOM_FR&amp;ADDRESS('PR-tampon'!$E135,COLUMN(REFERENCEMENT_ISOLANT[[#Headers],[Locaux climatisés ou raffraichis]])))=0,"",INDIRECT(NOM_FR&amp;ADDRESS('PR-tampon'!$E135,COLUMN(REFERENCEMENT_ISOLANT[[#Headers],[Locaux climatisés ou raffraichis]]))))))</f>
        <v/>
      </c>
    </row>
    <row r="173" spans="1:16" ht="130.19999999999999" customHeight="1" x14ac:dyDescent="0.3">
      <c r="A173" s="3" t="e">
        <v>#VALUE!</v>
      </c>
      <c r="B173" s="86" t="str">
        <f ca="1">IF('PR-tampon'!$E136="","",IF('PR-tampon'!$E136=0,"",IF(INDIRECT(NOM_FR&amp;ADDRESS('PR-tampon'!$E136,COLUMN(REFERENCEMENT_ISOLANT[[#Headers],[DATE REFERENCEMENT]])))=0,"",INDIRECT(NOM_FR&amp;ADDRESS('PR-tampon'!$E136,COLUMN(REFERENCEMENT_ISOLANT[[#Headers],[DATE REFERENCEMENT]]))))))</f>
        <v/>
      </c>
      <c r="C173" s="86" t="str">
        <f ca="1">IF('PR-tampon'!$E136="","",IF('PR-tampon'!$E136=0,"",IF(INDIRECT(NOM_FR&amp;ADDRESS('PR-tampon'!$E136,COLUMN(REFERENCEMENT_ISOLANT[[#Headers],[TYPE DE PROCEDE]])))=0,"",INDIRECT(NOM_FR&amp;ADDRESS('PR-tampon'!$E136,COLUMN(REFERENCEMENT_ISOLANT[[#Headers],[TYPE DE PROCEDE]]))))))</f>
        <v/>
      </c>
      <c r="D173" s="86" t="str">
        <f ca="1">IF('PR-tampon'!$E136="","",IF('PR-tampon'!$E136=0,"",IF(INDIRECT(NOM_FR&amp;ADDRESS('PR-tampon'!$E136,COLUMN(REFERENCEMENT_ISOLANT[[#Headers],[MATIERE]])))=0,"",INDIRECT(NOM_FR&amp;ADDRESS('PR-tampon'!$E136,COLUMN(REFERENCEMENT_ISOLANT[[#Headers],[MATIERE]]))))))</f>
        <v/>
      </c>
      <c r="E173" s="3" t="str">
        <f ca="1">IF('PR-tampon'!$E136="","",IF('PR-tampon'!$E136=0,"",IF(INDIRECT(NOM_FR&amp;ADDRESS('PR-tampon'!$E136,COLUMN(REFERENCEMENT_ISOLANT[[#Headers],[NOM COMMERCIAL DU PROCEDE]])))=0,"",INDIRECT(NOM_FR&amp;ADDRESS('PR-tampon'!$E136,COLUMN(REFERENCEMENT_ISOLANT[[#Headers],[NOM COMMERCIAL DU PROCEDE]]))))))</f>
        <v/>
      </c>
      <c r="F173" s="3" t="str">
        <f ca="1">IF('PR-tampon'!$E136="","",IF('PR-tampon'!$E136=0,"",IF(INDIRECT(NOM_FR&amp;ADDRESS('PR-tampon'!$E136,COLUMN(REFERENCEMENT_ISOLANT[[#Headers],[FABRICANT / TITULAIRE / DISTRIBUTEUR]])))=0,"",INDIRECT(NOM_FR&amp;ADDRESS('PR-tampon'!$E136,COLUMN(REFERENCEMENT_ISOLANT[[#Headers],[FABRICANT / TITULAIRE / DISTRIBUTEUR]]))))))</f>
        <v/>
      </c>
      <c r="G173" s="3" t="str">
        <f ca="1">IF('PR-tampon'!$E136="","",IF('PR-tampon'!$E136=0,"",IF(INDIRECT(NOM_FR&amp;ADDRESS('PR-tampon'!$E136,COLUMN(REFERENCEMENT_ISOLANT[[#Headers],[TYPE DE DOCUMENT DE REFERENCE]])))=0,"",INDIRECT(NOM_FR&amp;ADDRESS('PR-tampon'!$E136,COLUMN(REFERENCEMENT_ISOLANT[[#Headers],[TYPE DE DOCUMENT DE REFERENCE]]))))))</f>
        <v/>
      </c>
      <c r="H173" s="3" t="str">
        <f ca="1">IF('PR-tampon'!$E136="","",IF('PR-tampon'!$E136=0,"",IF(INDIRECT(NOM_FR&amp;ADDRESS('PR-tampon'!$E136,COLUMN(REFERENCEMENT_ISOLANT[[#Headers],[REF]])))=0,"",INDIRECT(NOM_FR&amp;ADDRESS('PR-tampon'!$E136,COLUMN(REFERENCEMENT_ISOLANT[[#Headers],[REF]]))))))</f>
        <v/>
      </c>
      <c r="I173" s="80" t="str">
        <f ca="1">IF('PR-tampon'!$E136="","",IF('PR-tampon'!$E136=0,"",IF(INDIRECT(NOM_FR&amp;ADDRESS('PR-tampon'!$E136,COLUMN(REFERENCEMENT_ISOLANT[[#Headers],[AVIS LIMITE AU / VALIDITE]])))=0,"",INDIRECT(NOM_FR&amp;ADDRESS('PR-tampon'!$E136,COLUMN(REFERENCEMENT_ISOLANT[[#Headers],[AVIS LIMITE AU / VALIDITE]]))))))</f>
        <v/>
      </c>
      <c r="J173" s="3" t="str">
        <f ca="1">IF('PR-tampon'!$E136="","",IF('PR-tampon'!$E136=0,"",IF(INDIRECT(NOM_FR&amp;ADDRESS('PR-tampon'!$E136,COLUMN(REFERENCEMENT_ISOLANT[[#Headers],[TC/TNC
dans le domaine d''emploi visé]])))=0,"",INDIRECT(NOM_FR&amp;ADDRESS('PR-tampon'!$E136,COLUMN(REFERENCEMENT_ISOLANT[[#Headers],[TC/TNC
dans le domaine d''emploi visé]]))))))</f>
        <v/>
      </c>
      <c r="K173" s="110" t="str">
        <f ca="1">IF('PR-tampon'!$E136="","",IF('PR-tampon'!$E136=0,"",IF(INDIRECT(NOM_FR&amp;ADDRESS('PR-tampon'!$E136,COLUMN(REFERENCEMENT_ISOLANT[[#Headers],[SYNTHESE DES APPLICATIONS VISEES]])))=0,"",INDIRECT(NOM_FR&amp;ADDRESS('PR-tampon'!$E136,COLUMN(REFERENCEMENT_ISOLANT[[#Headers],[SYNTHESE DES APPLICATIONS VISEES]]))))))</f>
        <v/>
      </c>
      <c r="L173" s="82" t="str">
        <f ca="1">IF('PR-tampon'!$E136="","",IF('PR-tampon'!$E136=0,"",IF(INDIRECT(NOM_FR&amp;ADDRESS('PR-tampon'!$E136,COLUMN(REFERENCEMENT_ISOLANT[[#Headers],[CONCATENATION DES OBSERVATIONS]])))=0,"",INDIRECT(NOM_FR&amp;ADDRESS('PR-tampon'!$E136,COLUMN(REFERENCEMENT_ISOLANT[[#Headers],[CONCATENATION DES OBSERVATIONS]]))))))</f>
        <v/>
      </c>
      <c r="M173" s="3" t="str">
        <f ca="1">IF('PR-tampon'!$E136="","",IF('PR-tampon'!$E136=0,"",IF(INDIRECT(NOM_FR&amp;ADDRESS('PR-tampon'!$E136,COLUMN(REFERENCEMENT_ISOLANT[[#Headers],[Hygrométrie des locaux]])))=0,"",INDIRECT(NOM_FR&amp;ADDRESS('PR-tampon'!$E136,COLUMN(REFERENCEMENT_ISOLANT[[#Headers],[Hygrométrie des locaux]]))))))</f>
        <v/>
      </c>
      <c r="N173" s="3" t="str">
        <f ca="1">IF('PR-tampon'!$E136="","",IF('PR-tampon'!$E136=0,"",IF(INDIRECT(NOM_FR&amp;ADDRESS('PR-tampon'!$E136,COLUMN(REFERENCEMENT_ISOLANT[[#Headers],[classement locaux au sens 20.1 P3]])))=0,"",INDIRECT(NOM_FR&amp;ADDRESS('PR-tampon'!$E136,COLUMN(REFERENCEMENT_ISOLANT[[#Headers],[classement locaux au sens 20.1 P3]]))))))</f>
        <v/>
      </c>
      <c r="O173" s="3" t="str">
        <f ca="1">IF('PR-tampon'!$E136="","",IF('PR-tampon'!$E136=0,"",IF(INDIRECT(NOM_FR&amp;ADDRESS('PR-tampon'!$E136,COLUMN(REFERENCEMENT_ISOLANT[[#Headers],[Climat max]])))=0,"",INDIRECT(NOM_FR&amp;ADDRESS('PR-tampon'!$E136,COLUMN(REFERENCEMENT_ISOLANT[[#Headers],[Climat max]]))))))</f>
        <v/>
      </c>
      <c r="P173" s="3" t="str">
        <f ca="1">IF('PR-tampon'!$E136="","",IF('PR-tampon'!$E136=0,"",IF(INDIRECT(NOM_FR&amp;ADDRESS('PR-tampon'!$E136,COLUMN(REFERENCEMENT_ISOLANT[[#Headers],[Locaux climatisés ou raffraichis]])))=0,"",INDIRECT(NOM_FR&amp;ADDRESS('PR-tampon'!$E136,COLUMN(REFERENCEMENT_ISOLANT[[#Headers],[Locaux climatisés ou raffraichis]]))))))</f>
        <v/>
      </c>
    </row>
    <row r="174" spans="1:16" ht="130.19999999999999" customHeight="1" x14ac:dyDescent="0.3">
      <c r="A174" s="3" t="e">
        <v>#VALUE!</v>
      </c>
      <c r="B174" s="86" t="str">
        <f ca="1">IF('PR-tampon'!$E137="","",IF('PR-tampon'!$E137=0,"",IF(INDIRECT(NOM_FR&amp;ADDRESS('PR-tampon'!$E137,COLUMN(REFERENCEMENT_ISOLANT[[#Headers],[DATE REFERENCEMENT]])))=0,"",INDIRECT(NOM_FR&amp;ADDRESS('PR-tampon'!$E137,COLUMN(REFERENCEMENT_ISOLANT[[#Headers],[DATE REFERENCEMENT]]))))))</f>
        <v/>
      </c>
      <c r="C174" s="86" t="str">
        <f ca="1">IF('PR-tampon'!$E137="","",IF('PR-tampon'!$E137=0,"",IF(INDIRECT(NOM_FR&amp;ADDRESS('PR-tampon'!$E137,COLUMN(REFERENCEMENT_ISOLANT[[#Headers],[TYPE DE PROCEDE]])))=0,"",INDIRECT(NOM_FR&amp;ADDRESS('PR-tampon'!$E137,COLUMN(REFERENCEMENT_ISOLANT[[#Headers],[TYPE DE PROCEDE]]))))))</f>
        <v/>
      </c>
      <c r="D174" s="86" t="str">
        <f ca="1">IF('PR-tampon'!$E137="","",IF('PR-tampon'!$E137=0,"",IF(INDIRECT(NOM_FR&amp;ADDRESS('PR-tampon'!$E137,COLUMN(REFERENCEMENT_ISOLANT[[#Headers],[MATIERE]])))=0,"",INDIRECT(NOM_FR&amp;ADDRESS('PR-tampon'!$E137,COLUMN(REFERENCEMENT_ISOLANT[[#Headers],[MATIERE]]))))))</f>
        <v/>
      </c>
      <c r="E174" s="3" t="str">
        <f ca="1">IF('PR-tampon'!$E137="","",IF('PR-tampon'!$E137=0,"",IF(INDIRECT(NOM_FR&amp;ADDRESS('PR-tampon'!$E137,COLUMN(REFERENCEMENT_ISOLANT[[#Headers],[NOM COMMERCIAL DU PROCEDE]])))=0,"",INDIRECT(NOM_FR&amp;ADDRESS('PR-tampon'!$E137,COLUMN(REFERENCEMENT_ISOLANT[[#Headers],[NOM COMMERCIAL DU PROCEDE]]))))))</f>
        <v/>
      </c>
      <c r="F174" s="3" t="str">
        <f ca="1">IF('PR-tampon'!$E137="","",IF('PR-tampon'!$E137=0,"",IF(INDIRECT(NOM_FR&amp;ADDRESS('PR-tampon'!$E137,COLUMN(REFERENCEMENT_ISOLANT[[#Headers],[FABRICANT / TITULAIRE / DISTRIBUTEUR]])))=0,"",INDIRECT(NOM_FR&amp;ADDRESS('PR-tampon'!$E137,COLUMN(REFERENCEMENT_ISOLANT[[#Headers],[FABRICANT / TITULAIRE / DISTRIBUTEUR]]))))))</f>
        <v/>
      </c>
      <c r="G174" s="3" t="str">
        <f ca="1">IF('PR-tampon'!$E137="","",IF('PR-tampon'!$E137=0,"",IF(INDIRECT(NOM_FR&amp;ADDRESS('PR-tampon'!$E137,COLUMN(REFERENCEMENT_ISOLANT[[#Headers],[TYPE DE DOCUMENT DE REFERENCE]])))=0,"",INDIRECT(NOM_FR&amp;ADDRESS('PR-tampon'!$E137,COLUMN(REFERENCEMENT_ISOLANT[[#Headers],[TYPE DE DOCUMENT DE REFERENCE]]))))))</f>
        <v/>
      </c>
      <c r="H174" s="3" t="str">
        <f ca="1">IF('PR-tampon'!$E137="","",IF('PR-tampon'!$E137=0,"",IF(INDIRECT(NOM_FR&amp;ADDRESS('PR-tampon'!$E137,COLUMN(REFERENCEMENT_ISOLANT[[#Headers],[REF]])))=0,"",INDIRECT(NOM_FR&amp;ADDRESS('PR-tampon'!$E137,COLUMN(REFERENCEMENT_ISOLANT[[#Headers],[REF]]))))))</f>
        <v/>
      </c>
      <c r="I174" s="80" t="str">
        <f ca="1">IF('PR-tampon'!$E137="","",IF('PR-tampon'!$E137=0,"",IF(INDIRECT(NOM_FR&amp;ADDRESS('PR-tampon'!$E137,COLUMN(REFERENCEMENT_ISOLANT[[#Headers],[AVIS LIMITE AU / VALIDITE]])))=0,"",INDIRECT(NOM_FR&amp;ADDRESS('PR-tampon'!$E137,COLUMN(REFERENCEMENT_ISOLANT[[#Headers],[AVIS LIMITE AU / VALIDITE]]))))))</f>
        <v/>
      </c>
      <c r="J174" s="3" t="str">
        <f ca="1">IF('PR-tampon'!$E137="","",IF('PR-tampon'!$E137=0,"",IF(INDIRECT(NOM_FR&amp;ADDRESS('PR-tampon'!$E137,COLUMN(REFERENCEMENT_ISOLANT[[#Headers],[TC/TNC
dans le domaine d''emploi visé]])))=0,"",INDIRECT(NOM_FR&amp;ADDRESS('PR-tampon'!$E137,COLUMN(REFERENCEMENT_ISOLANT[[#Headers],[TC/TNC
dans le domaine d''emploi visé]]))))))</f>
        <v/>
      </c>
      <c r="K174" s="110" t="str">
        <f ca="1">IF('PR-tampon'!$E137="","",IF('PR-tampon'!$E137=0,"",IF(INDIRECT(NOM_FR&amp;ADDRESS('PR-tampon'!$E137,COLUMN(REFERENCEMENT_ISOLANT[[#Headers],[SYNTHESE DES APPLICATIONS VISEES]])))=0,"",INDIRECT(NOM_FR&amp;ADDRESS('PR-tampon'!$E137,COLUMN(REFERENCEMENT_ISOLANT[[#Headers],[SYNTHESE DES APPLICATIONS VISEES]]))))))</f>
        <v/>
      </c>
      <c r="L174" s="82" t="str">
        <f ca="1">IF('PR-tampon'!$E137="","",IF('PR-tampon'!$E137=0,"",IF(INDIRECT(NOM_FR&amp;ADDRESS('PR-tampon'!$E137,COLUMN(REFERENCEMENT_ISOLANT[[#Headers],[CONCATENATION DES OBSERVATIONS]])))=0,"",INDIRECT(NOM_FR&amp;ADDRESS('PR-tampon'!$E137,COLUMN(REFERENCEMENT_ISOLANT[[#Headers],[CONCATENATION DES OBSERVATIONS]]))))))</f>
        <v/>
      </c>
      <c r="M174" s="3" t="str">
        <f ca="1">IF('PR-tampon'!$E137="","",IF('PR-tampon'!$E137=0,"",IF(INDIRECT(NOM_FR&amp;ADDRESS('PR-tampon'!$E137,COLUMN(REFERENCEMENT_ISOLANT[[#Headers],[Hygrométrie des locaux]])))=0,"",INDIRECT(NOM_FR&amp;ADDRESS('PR-tampon'!$E137,COLUMN(REFERENCEMENT_ISOLANT[[#Headers],[Hygrométrie des locaux]]))))))</f>
        <v/>
      </c>
      <c r="N174" s="3" t="str">
        <f ca="1">IF('PR-tampon'!$E137="","",IF('PR-tampon'!$E137=0,"",IF(INDIRECT(NOM_FR&amp;ADDRESS('PR-tampon'!$E137,COLUMN(REFERENCEMENT_ISOLANT[[#Headers],[classement locaux au sens 20.1 P3]])))=0,"",INDIRECT(NOM_FR&amp;ADDRESS('PR-tampon'!$E137,COLUMN(REFERENCEMENT_ISOLANT[[#Headers],[classement locaux au sens 20.1 P3]]))))))</f>
        <v/>
      </c>
      <c r="O174" s="3" t="str">
        <f ca="1">IF('PR-tampon'!$E137="","",IF('PR-tampon'!$E137=0,"",IF(INDIRECT(NOM_FR&amp;ADDRESS('PR-tampon'!$E137,COLUMN(REFERENCEMENT_ISOLANT[[#Headers],[Climat max]])))=0,"",INDIRECT(NOM_FR&amp;ADDRESS('PR-tampon'!$E137,COLUMN(REFERENCEMENT_ISOLANT[[#Headers],[Climat max]]))))))</f>
        <v/>
      </c>
      <c r="P174" s="3" t="str">
        <f ca="1">IF('PR-tampon'!$E137="","",IF('PR-tampon'!$E137=0,"",IF(INDIRECT(NOM_FR&amp;ADDRESS('PR-tampon'!$E137,COLUMN(REFERENCEMENT_ISOLANT[[#Headers],[Locaux climatisés ou raffraichis]])))=0,"",INDIRECT(NOM_FR&amp;ADDRESS('PR-tampon'!$E137,COLUMN(REFERENCEMENT_ISOLANT[[#Headers],[Locaux climatisés ou raffraichis]]))))))</f>
        <v/>
      </c>
    </row>
    <row r="175" spans="1:16" ht="130.19999999999999" customHeight="1" x14ac:dyDescent="0.3">
      <c r="A175" s="3" t="e">
        <v>#VALUE!</v>
      </c>
      <c r="B175" s="86" t="str">
        <f ca="1">IF('PR-tampon'!$E138="","",IF('PR-tampon'!$E138=0,"",IF(INDIRECT(NOM_FR&amp;ADDRESS('PR-tampon'!$E138,COLUMN(REFERENCEMENT_ISOLANT[[#Headers],[DATE REFERENCEMENT]])))=0,"",INDIRECT(NOM_FR&amp;ADDRESS('PR-tampon'!$E138,COLUMN(REFERENCEMENT_ISOLANT[[#Headers],[DATE REFERENCEMENT]]))))))</f>
        <v/>
      </c>
      <c r="C175" s="86" t="str">
        <f ca="1">IF('PR-tampon'!$E138="","",IF('PR-tampon'!$E138=0,"",IF(INDIRECT(NOM_FR&amp;ADDRESS('PR-tampon'!$E138,COLUMN(REFERENCEMENT_ISOLANT[[#Headers],[TYPE DE PROCEDE]])))=0,"",INDIRECT(NOM_FR&amp;ADDRESS('PR-tampon'!$E138,COLUMN(REFERENCEMENT_ISOLANT[[#Headers],[TYPE DE PROCEDE]]))))))</f>
        <v/>
      </c>
      <c r="D175" s="86" t="str">
        <f ca="1">IF('PR-tampon'!$E138="","",IF('PR-tampon'!$E138=0,"",IF(INDIRECT(NOM_FR&amp;ADDRESS('PR-tampon'!$E138,COLUMN(REFERENCEMENT_ISOLANT[[#Headers],[MATIERE]])))=0,"",INDIRECT(NOM_FR&amp;ADDRESS('PR-tampon'!$E138,COLUMN(REFERENCEMENT_ISOLANT[[#Headers],[MATIERE]]))))))</f>
        <v/>
      </c>
      <c r="E175" s="3" t="str">
        <f ca="1">IF('PR-tampon'!$E138="","",IF('PR-tampon'!$E138=0,"",IF(INDIRECT(NOM_FR&amp;ADDRESS('PR-tampon'!$E138,COLUMN(REFERENCEMENT_ISOLANT[[#Headers],[NOM COMMERCIAL DU PROCEDE]])))=0,"",INDIRECT(NOM_FR&amp;ADDRESS('PR-tampon'!$E138,COLUMN(REFERENCEMENT_ISOLANT[[#Headers],[NOM COMMERCIAL DU PROCEDE]]))))))</f>
        <v/>
      </c>
      <c r="F175" s="3" t="str">
        <f ca="1">IF('PR-tampon'!$E138="","",IF('PR-tampon'!$E138=0,"",IF(INDIRECT(NOM_FR&amp;ADDRESS('PR-tampon'!$E138,COLUMN(REFERENCEMENT_ISOLANT[[#Headers],[FABRICANT / TITULAIRE / DISTRIBUTEUR]])))=0,"",INDIRECT(NOM_FR&amp;ADDRESS('PR-tampon'!$E138,COLUMN(REFERENCEMENT_ISOLANT[[#Headers],[FABRICANT / TITULAIRE / DISTRIBUTEUR]]))))))</f>
        <v/>
      </c>
      <c r="G175" s="3" t="str">
        <f ca="1">IF('PR-tampon'!$E138="","",IF('PR-tampon'!$E138=0,"",IF(INDIRECT(NOM_FR&amp;ADDRESS('PR-tampon'!$E138,COLUMN(REFERENCEMENT_ISOLANT[[#Headers],[TYPE DE DOCUMENT DE REFERENCE]])))=0,"",INDIRECT(NOM_FR&amp;ADDRESS('PR-tampon'!$E138,COLUMN(REFERENCEMENT_ISOLANT[[#Headers],[TYPE DE DOCUMENT DE REFERENCE]]))))))</f>
        <v/>
      </c>
      <c r="H175" s="3" t="str">
        <f ca="1">IF('PR-tampon'!$E138="","",IF('PR-tampon'!$E138=0,"",IF(INDIRECT(NOM_FR&amp;ADDRESS('PR-tampon'!$E138,COLUMN(REFERENCEMENT_ISOLANT[[#Headers],[REF]])))=0,"",INDIRECT(NOM_FR&amp;ADDRESS('PR-tampon'!$E138,COLUMN(REFERENCEMENT_ISOLANT[[#Headers],[REF]]))))))</f>
        <v/>
      </c>
      <c r="I175" s="80" t="str">
        <f ca="1">IF('PR-tampon'!$E138="","",IF('PR-tampon'!$E138=0,"",IF(INDIRECT(NOM_FR&amp;ADDRESS('PR-tampon'!$E138,COLUMN(REFERENCEMENT_ISOLANT[[#Headers],[AVIS LIMITE AU / VALIDITE]])))=0,"",INDIRECT(NOM_FR&amp;ADDRESS('PR-tampon'!$E138,COLUMN(REFERENCEMENT_ISOLANT[[#Headers],[AVIS LIMITE AU / VALIDITE]]))))))</f>
        <v/>
      </c>
      <c r="J175" s="3" t="str">
        <f ca="1">IF('PR-tampon'!$E138="","",IF('PR-tampon'!$E138=0,"",IF(INDIRECT(NOM_FR&amp;ADDRESS('PR-tampon'!$E138,COLUMN(REFERENCEMENT_ISOLANT[[#Headers],[TC/TNC
dans le domaine d''emploi visé]])))=0,"",INDIRECT(NOM_FR&amp;ADDRESS('PR-tampon'!$E138,COLUMN(REFERENCEMENT_ISOLANT[[#Headers],[TC/TNC
dans le domaine d''emploi visé]]))))))</f>
        <v/>
      </c>
      <c r="K175" s="110" t="str">
        <f ca="1">IF('PR-tampon'!$E138="","",IF('PR-tampon'!$E138=0,"",IF(INDIRECT(NOM_FR&amp;ADDRESS('PR-tampon'!$E138,COLUMN(REFERENCEMENT_ISOLANT[[#Headers],[SYNTHESE DES APPLICATIONS VISEES]])))=0,"",INDIRECT(NOM_FR&amp;ADDRESS('PR-tampon'!$E138,COLUMN(REFERENCEMENT_ISOLANT[[#Headers],[SYNTHESE DES APPLICATIONS VISEES]]))))))</f>
        <v/>
      </c>
      <c r="L175" s="82" t="str">
        <f ca="1">IF('PR-tampon'!$E138="","",IF('PR-tampon'!$E138=0,"",IF(INDIRECT(NOM_FR&amp;ADDRESS('PR-tampon'!$E138,COLUMN(REFERENCEMENT_ISOLANT[[#Headers],[CONCATENATION DES OBSERVATIONS]])))=0,"",INDIRECT(NOM_FR&amp;ADDRESS('PR-tampon'!$E138,COLUMN(REFERENCEMENT_ISOLANT[[#Headers],[CONCATENATION DES OBSERVATIONS]]))))))</f>
        <v/>
      </c>
      <c r="M175" s="3" t="str">
        <f ca="1">IF('PR-tampon'!$E138="","",IF('PR-tampon'!$E138=0,"",IF(INDIRECT(NOM_FR&amp;ADDRESS('PR-tampon'!$E138,COLUMN(REFERENCEMENT_ISOLANT[[#Headers],[Hygrométrie des locaux]])))=0,"",INDIRECT(NOM_FR&amp;ADDRESS('PR-tampon'!$E138,COLUMN(REFERENCEMENT_ISOLANT[[#Headers],[Hygrométrie des locaux]]))))))</f>
        <v/>
      </c>
      <c r="N175" s="3" t="str">
        <f ca="1">IF('PR-tampon'!$E138="","",IF('PR-tampon'!$E138=0,"",IF(INDIRECT(NOM_FR&amp;ADDRESS('PR-tampon'!$E138,COLUMN(REFERENCEMENT_ISOLANT[[#Headers],[classement locaux au sens 20.1 P3]])))=0,"",INDIRECT(NOM_FR&amp;ADDRESS('PR-tampon'!$E138,COLUMN(REFERENCEMENT_ISOLANT[[#Headers],[classement locaux au sens 20.1 P3]]))))))</f>
        <v/>
      </c>
      <c r="O175" s="3" t="str">
        <f ca="1">IF('PR-tampon'!$E138="","",IF('PR-tampon'!$E138=0,"",IF(INDIRECT(NOM_FR&amp;ADDRESS('PR-tampon'!$E138,COLUMN(REFERENCEMENT_ISOLANT[[#Headers],[Climat max]])))=0,"",INDIRECT(NOM_FR&amp;ADDRESS('PR-tampon'!$E138,COLUMN(REFERENCEMENT_ISOLANT[[#Headers],[Climat max]]))))))</f>
        <v/>
      </c>
      <c r="P175" s="3" t="str">
        <f ca="1">IF('PR-tampon'!$E138="","",IF('PR-tampon'!$E138=0,"",IF(INDIRECT(NOM_FR&amp;ADDRESS('PR-tampon'!$E138,COLUMN(REFERENCEMENT_ISOLANT[[#Headers],[Locaux climatisés ou raffraichis]])))=0,"",INDIRECT(NOM_FR&amp;ADDRESS('PR-tampon'!$E138,COLUMN(REFERENCEMENT_ISOLANT[[#Headers],[Locaux climatisés ou raffraichis]]))))))</f>
        <v/>
      </c>
    </row>
    <row r="176" spans="1:16" ht="130.19999999999999" customHeight="1" x14ac:dyDescent="0.3">
      <c r="A176" s="3" t="e">
        <v>#VALUE!</v>
      </c>
      <c r="B176" s="86" t="str">
        <f ca="1">IF('PR-tampon'!$E139="","",IF('PR-tampon'!$E139=0,"",IF(INDIRECT(NOM_FR&amp;ADDRESS('PR-tampon'!$E139,COLUMN(REFERENCEMENT_ISOLANT[[#Headers],[DATE REFERENCEMENT]])))=0,"",INDIRECT(NOM_FR&amp;ADDRESS('PR-tampon'!$E139,COLUMN(REFERENCEMENT_ISOLANT[[#Headers],[DATE REFERENCEMENT]]))))))</f>
        <v/>
      </c>
      <c r="C176" s="86" t="str">
        <f ca="1">IF('PR-tampon'!$E139="","",IF('PR-tampon'!$E139=0,"",IF(INDIRECT(NOM_FR&amp;ADDRESS('PR-tampon'!$E139,COLUMN(REFERENCEMENT_ISOLANT[[#Headers],[TYPE DE PROCEDE]])))=0,"",INDIRECT(NOM_FR&amp;ADDRESS('PR-tampon'!$E139,COLUMN(REFERENCEMENT_ISOLANT[[#Headers],[TYPE DE PROCEDE]]))))))</f>
        <v/>
      </c>
      <c r="D176" s="86" t="str">
        <f ca="1">IF('PR-tampon'!$E139="","",IF('PR-tampon'!$E139=0,"",IF(INDIRECT(NOM_FR&amp;ADDRESS('PR-tampon'!$E139,COLUMN(REFERENCEMENT_ISOLANT[[#Headers],[MATIERE]])))=0,"",INDIRECT(NOM_FR&amp;ADDRESS('PR-tampon'!$E139,COLUMN(REFERENCEMENT_ISOLANT[[#Headers],[MATIERE]]))))))</f>
        <v/>
      </c>
      <c r="E176" s="3" t="str">
        <f ca="1">IF('PR-tampon'!$E139="","",IF('PR-tampon'!$E139=0,"",IF(INDIRECT(NOM_FR&amp;ADDRESS('PR-tampon'!$E139,COLUMN(REFERENCEMENT_ISOLANT[[#Headers],[NOM COMMERCIAL DU PROCEDE]])))=0,"",INDIRECT(NOM_FR&amp;ADDRESS('PR-tampon'!$E139,COLUMN(REFERENCEMENT_ISOLANT[[#Headers],[NOM COMMERCIAL DU PROCEDE]]))))))</f>
        <v/>
      </c>
      <c r="F176" s="3" t="str">
        <f ca="1">IF('PR-tampon'!$E139="","",IF('PR-tampon'!$E139=0,"",IF(INDIRECT(NOM_FR&amp;ADDRESS('PR-tampon'!$E139,COLUMN(REFERENCEMENT_ISOLANT[[#Headers],[FABRICANT / TITULAIRE / DISTRIBUTEUR]])))=0,"",INDIRECT(NOM_FR&amp;ADDRESS('PR-tampon'!$E139,COLUMN(REFERENCEMENT_ISOLANT[[#Headers],[FABRICANT / TITULAIRE / DISTRIBUTEUR]]))))))</f>
        <v/>
      </c>
      <c r="G176" s="3" t="str">
        <f ca="1">IF('PR-tampon'!$E139="","",IF('PR-tampon'!$E139=0,"",IF(INDIRECT(NOM_FR&amp;ADDRESS('PR-tampon'!$E139,COLUMN(REFERENCEMENT_ISOLANT[[#Headers],[TYPE DE DOCUMENT DE REFERENCE]])))=0,"",INDIRECT(NOM_FR&amp;ADDRESS('PR-tampon'!$E139,COLUMN(REFERENCEMENT_ISOLANT[[#Headers],[TYPE DE DOCUMENT DE REFERENCE]]))))))</f>
        <v/>
      </c>
      <c r="H176" s="3" t="str">
        <f ca="1">IF('PR-tampon'!$E139="","",IF('PR-tampon'!$E139=0,"",IF(INDIRECT(NOM_FR&amp;ADDRESS('PR-tampon'!$E139,COLUMN(REFERENCEMENT_ISOLANT[[#Headers],[REF]])))=0,"",INDIRECT(NOM_FR&amp;ADDRESS('PR-tampon'!$E139,COLUMN(REFERENCEMENT_ISOLANT[[#Headers],[REF]]))))))</f>
        <v/>
      </c>
      <c r="I176" s="80" t="str">
        <f ca="1">IF('PR-tampon'!$E139="","",IF('PR-tampon'!$E139=0,"",IF(INDIRECT(NOM_FR&amp;ADDRESS('PR-tampon'!$E139,COLUMN(REFERENCEMENT_ISOLANT[[#Headers],[AVIS LIMITE AU / VALIDITE]])))=0,"",INDIRECT(NOM_FR&amp;ADDRESS('PR-tampon'!$E139,COLUMN(REFERENCEMENT_ISOLANT[[#Headers],[AVIS LIMITE AU / VALIDITE]]))))))</f>
        <v/>
      </c>
      <c r="J176" s="3" t="str">
        <f ca="1">IF('PR-tampon'!$E139="","",IF('PR-tampon'!$E139=0,"",IF(INDIRECT(NOM_FR&amp;ADDRESS('PR-tampon'!$E139,COLUMN(REFERENCEMENT_ISOLANT[[#Headers],[TC/TNC
dans le domaine d''emploi visé]])))=0,"",INDIRECT(NOM_FR&amp;ADDRESS('PR-tampon'!$E139,COLUMN(REFERENCEMENT_ISOLANT[[#Headers],[TC/TNC
dans le domaine d''emploi visé]]))))))</f>
        <v/>
      </c>
      <c r="K176" s="110" t="str">
        <f ca="1">IF('PR-tampon'!$E139="","",IF('PR-tampon'!$E139=0,"",IF(INDIRECT(NOM_FR&amp;ADDRESS('PR-tampon'!$E139,COLUMN(REFERENCEMENT_ISOLANT[[#Headers],[SYNTHESE DES APPLICATIONS VISEES]])))=0,"",INDIRECT(NOM_FR&amp;ADDRESS('PR-tampon'!$E139,COLUMN(REFERENCEMENT_ISOLANT[[#Headers],[SYNTHESE DES APPLICATIONS VISEES]]))))))</f>
        <v/>
      </c>
      <c r="L176" s="82" t="str">
        <f ca="1">IF('PR-tampon'!$E139="","",IF('PR-tampon'!$E139=0,"",IF(INDIRECT(NOM_FR&amp;ADDRESS('PR-tampon'!$E139,COLUMN(REFERENCEMENT_ISOLANT[[#Headers],[CONCATENATION DES OBSERVATIONS]])))=0,"",INDIRECT(NOM_FR&amp;ADDRESS('PR-tampon'!$E139,COLUMN(REFERENCEMENT_ISOLANT[[#Headers],[CONCATENATION DES OBSERVATIONS]]))))))</f>
        <v/>
      </c>
      <c r="M176" s="3" t="str">
        <f ca="1">IF('PR-tampon'!$E139="","",IF('PR-tampon'!$E139=0,"",IF(INDIRECT(NOM_FR&amp;ADDRESS('PR-tampon'!$E139,COLUMN(REFERENCEMENT_ISOLANT[[#Headers],[Hygrométrie des locaux]])))=0,"",INDIRECT(NOM_FR&amp;ADDRESS('PR-tampon'!$E139,COLUMN(REFERENCEMENT_ISOLANT[[#Headers],[Hygrométrie des locaux]]))))))</f>
        <v/>
      </c>
      <c r="N176" s="3" t="str">
        <f ca="1">IF('PR-tampon'!$E139="","",IF('PR-tampon'!$E139=0,"",IF(INDIRECT(NOM_FR&amp;ADDRESS('PR-tampon'!$E139,COLUMN(REFERENCEMENT_ISOLANT[[#Headers],[classement locaux au sens 20.1 P3]])))=0,"",INDIRECT(NOM_FR&amp;ADDRESS('PR-tampon'!$E139,COLUMN(REFERENCEMENT_ISOLANT[[#Headers],[classement locaux au sens 20.1 P3]]))))))</f>
        <v/>
      </c>
      <c r="O176" s="3" t="str">
        <f ca="1">IF('PR-tampon'!$E139="","",IF('PR-tampon'!$E139=0,"",IF(INDIRECT(NOM_FR&amp;ADDRESS('PR-tampon'!$E139,COLUMN(REFERENCEMENT_ISOLANT[[#Headers],[Climat max]])))=0,"",INDIRECT(NOM_FR&amp;ADDRESS('PR-tampon'!$E139,COLUMN(REFERENCEMENT_ISOLANT[[#Headers],[Climat max]]))))))</f>
        <v/>
      </c>
      <c r="P176" s="3" t="str">
        <f ca="1">IF('PR-tampon'!$E139="","",IF('PR-tampon'!$E139=0,"",IF(INDIRECT(NOM_FR&amp;ADDRESS('PR-tampon'!$E139,COLUMN(REFERENCEMENT_ISOLANT[[#Headers],[Locaux climatisés ou raffraichis]])))=0,"",INDIRECT(NOM_FR&amp;ADDRESS('PR-tampon'!$E139,COLUMN(REFERENCEMENT_ISOLANT[[#Headers],[Locaux climatisés ou raffraichis]]))))))</f>
        <v/>
      </c>
    </row>
    <row r="177" spans="1:16" ht="130.19999999999999" customHeight="1" x14ac:dyDescent="0.3">
      <c r="A177" s="3" t="e">
        <v>#VALUE!</v>
      </c>
      <c r="B177" s="86" t="str">
        <f ca="1">IF('PR-tampon'!$E140="","",IF('PR-tampon'!$E140=0,"",IF(INDIRECT(NOM_FR&amp;ADDRESS('PR-tampon'!$E140,COLUMN(REFERENCEMENT_ISOLANT[[#Headers],[DATE REFERENCEMENT]])))=0,"",INDIRECT(NOM_FR&amp;ADDRESS('PR-tampon'!$E140,COLUMN(REFERENCEMENT_ISOLANT[[#Headers],[DATE REFERENCEMENT]]))))))</f>
        <v/>
      </c>
      <c r="C177" s="86" t="str">
        <f ca="1">IF('PR-tampon'!$E140="","",IF('PR-tampon'!$E140=0,"",IF(INDIRECT(NOM_FR&amp;ADDRESS('PR-tampon'!$E140,COLUMN(REFERENCEMENT_ISOLANT[[#Headers],[TYPE DE PROCEDE]])))=0,"",INDIRECT(NOM_FR&amp;ADDRESS('PR-tampon'!$E140,COLUMN(REFERENCEMENT_ISOLANT[[#Headers],[TYPE DE PROCEDE]]))))))</f>
        <v/>
      </c>
      <c r="D177" s="86" t="str">
        <f ca="1">IF('PR-tampon'!$E140="","",IF('PR-tampon'!$E140=0,"",IF(INDIRECT(NOM_FR&amp;ADDRESS('PR-tampon'!$E140,COLUMN(REFERENCEMENT_ISOLANT[[#Headers],[MATIERE]])))=0,"",INDIRECT(NOM_FR&amp;ADDRESS('PR-tampon'!$E140,COLUMN(REFERENCEMENT_ISOLANT[[#Headers],[MATIERE]]))))))</f>
        <v/>
      </c>
      <c r="E177" s="3" t="str">
        <f ca="1">IF('PR-tampon'!$E140="","",IF('PR-tampon'!$E140=0,"",IF(INDIRECT(NOM_FR&amp;ADDRESS('PR-tampon'!$E140,COLUMN(REFERENCEMENT_ISOLANT[[#Headers],[NOM COMMERCIAL DU PROCEDE]])))=0,"",INDIRECT(NOM_FR&amp;ADDRESS('PR-tampon'!$E140,COLUMN(REFERENCEMENT_ISOLANT[[#Headers],[NOM COMMERCIAL DU PROCEDE]]))))))</f>
        <v/>
      </c>
      <c r="F177" s="3" t="str">
        <f ca="1">IF('PR-tampon'!$E140="","",IF('PR-tampon'!$E140=0,"",IF(INDIRECT(NOM_FR&amp;ADDRESS('PR-tampon'!$E140,COLUMN(REFERENCEMENT_ISOLANT[[#Headers],[FABRICANT / TITULAIRE / DISTRIBUTEUR]])))=0,"",INDIRECT(NOM_FR&amp;ADDRESS('PR-tampon'!$E140,COLUMN(REFERENCEMENT_ISOLANT[[#Headers],[FABRICANT / TITULAIRE / DISTRIBUTEUR]]))))))</f>
        <v/>
      </c>
      <c r="G177" s="3" t="str">
        <f ca="1">IF('PR-tampon'!$E140="","",IF('PR-tampon'!$E140=0,"",IF(INDIRECT(NOM_FR&amp;ADDRESS('PR-tampon'!$E140,COLUMN(REFERENCEMENT_ISOLANT[[#Headers],[TYPE DE DOCUMENT DE REFERENCE]])))=0,"",INDIRECT(NOM_FR&amp;ADDRESS('PR-tampon'!$E140,COLUMN(REFERENCEMENT_ISOLANT[[#Headers],[TYPE DE DOCUMENT DE REFERENCE]]))))))</f>
        <v/>
      </c>
      <c r="H177" s="3" t="str">
        <f ca="1">IF('PR-tampon'!$E140="","",IF('PR-tampon'!$E140=0,"",IF(INDIRECT(NOM_FR&amp;ADDRESS('PR-tampon'!$E140,COLUMN(REFERENCEMENT_ISOLANT[[#Headers],[REF]])))=0,"",INDIRECT(NOM_FR&amp;ADDRESS('PR-tampon'!$E140,COLUMN(REFERENCEMENT_ISOLANT[[#Headers],[REF]]))))))</f>
        <v/>
      </c>
      <c r="I177" s="80" t="str">
        <f ca="1">IF('PR-tampon'!$E140="","",IF('PR-tampon'!$E140=0,"",IF(INDIRECT(NOM_FR&amp;ADDRESS('PR-tampon'!$E140,COLUMN(REFERENCEMENT_ISOLANT[[#Headers],[AVIS LIMITE AU / VALIDITE]])))=0,"",INDIRECT(NOM_FR&amp;ADDRESS('PR-tampon'!$E140,COLUMN(REFERENCEMENT_ISOLANT[[#Headers],[AVIS LIMITE AU / VALIDITE]]))))))</f>
        <v/>
      </c>
      <c r="J177" s="3" t="str">
        <f ca="1">IF('PR-tampon'!$E140="","",IF('PR-tampon'!$E140=0,"",IF(INDIRECT(NOM_FR&amp;ADDRESS('PR-tampon'!$E140,COLUMN(REFERENCEMENT_ISOLANT[[#Headers],[TC/TNC
dans le domaine d''emploi visé]])))=0,"",INDIRECT(NOM_FR&amp;ADDRESS('PR-tampon'!$E140,COLUMN(REFERENCEMENT_ISOLANT[[#Headers],[TC/TNC
dans le domaine d''emploi visé]]))))))</f>
        <v/>
      </c>
      <c r="K177" s="110" t="str">
        <f ca="1">IF('PR-tampon'!$E140="","",IF('PR-tampon'!$E140=0,"",IF(INDIRECT(NOM_FR&amp;ADDRESS('PR-tampon'!$E140,COLUMN(REFERENCEMENT_ISOLANT[[#Headers],[SYNTHESE DES APPLICATIONS VISEES]])))=0,"",INDIRECT(NOM_FR&amp;ADDRESS('PR-tampon'!$E140,COLUMN(REFERENCEMENT_ISOLANT[[#Headers],[SYNTHESE DES APPLICATIONS VISEES]]))))))</f>
        <v/>
      </c>
      <c r="L177" s="82" t="str">
        <f ca="1">IF('PR-tampon'!$E140="","",IF('PR-tampon'!$E140=0,"",IF(INDIRECT(NOM_FR&amp;ADDRESS('PR-tampon'!$E140,COLUMN(REFERENCEMENT_ISOLANT[[#Headers],[CONCATENATION DES OBSERVATIONS]])))=0,"",INDIRECT(NOM_FR&amp;ADDRESS('PR-tampon'!$E140,COLUMN(REFERENCEMENT_ISOLANT[[#Headers],[CONCATENATION DES OBSERVATIONS]]))))))</f>
        <v/>
      </c>
      <c r="M177" s="3" t="str">
        <f ca="1">IF('PR-tampon'!$E140="","",IF('PR-tampon'!$E140=0,"",IF(INDIRECT(NOM_FR&amp;ADDRESS('PR-tampon'!$E140,COLUMN(REFERENCEMENT_ISOLANT[[#Headers],[Hygrométrie des locaux]])))=0,"",INDIRECT(NOM_FR&amp;ADDRESS('PR-tampon'!$E140,COLUMN(REFERENCEMENT_ISOLANT[[#Headers],[Hygrométrie des locaux]]))))))</f>
        <v/>
      </c>
      <c r="N177" s="3" t="str">
        <f ca="1">IF('PR-tampon'!$E140="","",IF('PR-tampon'!$E140=0,"",IF(INDIRECT(NOM_FR&amp;ADDRESS('PR-tampon'!$E140,COLUMN(REFERENCEMENT_ISOLANT[[#Headers],[classement locaux au sens 20.1 P3]])))=0,"",INDIRECT(NOM_FR&amp;ADDRESS('PR-tampon'!$E140,COLUMN(REFERENCEMENT_ISOLANT[[#Headers],[classement locaux au sens 20.1 P3]]))))))</f>
        <v/>
      </c>
      <c r="O177" s="3" t="str">
        <f ca="1">IF('PR-tampon'!$E140="","",IF('PR-tampon'!$E140=0,"",IF(INDIRECT(NOM_FR&amp;ADDRESS('PR-tampon'!$E140,COLUMN(REFERENCEMENT_ISOLANT[[#Headers],[Climat max]])))=0,"",INDIRECT(NOM_FR&amp;ADDRESS('PR-tampon'!$E140,COLUMN(REFERENCEMENT_ISOLANT[[#Headers],[Climat max]]))))))</f>
        <v/>
      </c>
      <c r="P177" s="3" t="str">
        <f ca="1">IF('PR-tampon'!$E140="","",IF('PR-tampon'!$E140=0,"",IF(INDIRECT(NOM_FR&amp;ADDRESS('PR-tampon'!$E140,COLUMN(REFERENCEMENT_ISOLANT[[#Headers],[Locaux climatisés ou raffraichis]])))=0,"",INDIRECT(NOM_FR&amp;ADDRESS('PR-tampon'!$E140,COLUMN(REFERENCEMENT_ISOLANT[[#Headers],[Locaux climatisés ou raffraichis]]))))))</f>
        <v/>
      </c>
    </row>
    <row r="178" spans="1:16" ht="130.19999999999999" customHeight="1" x14ac:dyDescent="0.3">
      <c r="A178" s="3" t="e">
        <v>#VALUE!</v>
      </c>
      <c r="B178" s="86" t="str">
        <f ca="1">IF('PR-tampon'!$E141="","",IF('PR-tampon'!$E141=0,"",IF(INDIRECT(NOM_FR&amp;ADDRESS('PR-tampon'!$E141,COLUMN(REFERENCEMENT_ISOLANT[[#Headers],[DATE REFERENCEMENT]])))=0,"",INDIRECT(NOM_FR&amp;ADDRESS('PR-tampon'!$E141,COLUMN(REFERENCEMENT_ISOLANT[[#Headers],[DATE REFERENCEMENT]]))))))</f>
        <v/>
      </c>
      <c r="C178" s="86" t="str">
        <f ca="1">IF('PR-tampon'!$E141="","",IF('PR-tampon'!$E141=0,"",IF(INDIRECT(NOM_FR&amp;ADDRESS('PR-tampon'!$E141,COLUMN(REFERENCEMENT_ISOLANT[[#Headers],[TYPE DE PROCEDE]])))=0,"",INDIRECT(NOM_FR&amp;ADDRESS('PR-tampon'!$E141,COLUMN(REFERENCEMENT_ISOLANT[[#Headers],[TYPE DE PROCEDE]]))))))</f>
        <v/>
      </c>
      <c r="D178" s="86" t="str">
        <f ca="1">IF('PR-tampon'!$E141="","",IF('PR-tampon'!$E141=0,"",IF(INDIRECT(NOM_FR&amp;ADDRESS('PR-tampon'!$E141,COLUMN(REFERENCEMENT_ISOLANT[[#Headers],[MATIERE]])))=0,"",INDIRECT(NOM_FR&amp;ADDRESS('PR-tampon'!$E141,COLUMN(REFERENCEMENT_ISOLANT[[#Headers],[MATIERE]]))))))</f>
        <v/>
      </c>
      <c r="E178" s="3" t="str">
        <f ca="1">IF('PR-tampon'!$E141="","",IF('PR-tampon'!$E141=0,"",IF(INDIRECT(NOM_FR&amp;ADDRESS('PR-tampon'!$E141,COLUMN(REFERENCEMENT_ISOLANT[[#Headers],[NOM COMMERCIAL DU PROCEDE]])))=0,"",INDIRECT(NOM_FR&amp;ADDRESS('PR-tampon'!$E141,COLUMN(REFERENCEMENT_ISOLANT[[#Headers],[NOM COMMERCIAL DU PROCEDE]]))))))</f>
        <v/>
      </c>
      <c r="F178" s="3" t="str">
        <f ca="1">IF('PR-tampon'!$E141="","",IF('PR-tampon'!$E141=0,"",IF(INDIRECT(NOM_FR&amp;ADDRESS('PR-tampon'!$E141,COLUMN(REFERENCEMENT_ISOLANT[[#Headers],[FABRICANT / TITULAIRE / DISTRIBUTEUR]])))=0,"",INDIRECT(NOM_FR&amp;ADDRESS('PR-tampon'!$E141,COLUMN(REFERENCEMENT_ISOLANT[[#Headers],[FABRICANT / TITULAIRE / DISTRIBUTEUR]]))))))</f>
        <v/>
      </c>
      <c r="G178" s="3" t="str">
        <f ca="1">IF('PR-tampon'!$E141="","",IF('PR-tampon'!$E141=0,"",IF(INDIRECT(NOM_FR&amp;ADDRESS('PR-tampon'!$E141,COLUMN(REFERENCEMENT_ISOLANT[[#Headers],[TYPE DE DOCUMENT DE REFERENCE]])))=0,"",INDIRECT(NOM_FR&amp;ADDRESS('PR-tampon'!$E141,COLUMN(REFERENCEMENT_ISOLANT[[#Headers],[TYPE DE DOCUMENT DE REFERENCE]]))))))</f>
        <v/>
      </c>
      <c r="H178" s="3" t="str">
        <f ca="1">IF('PR-tampon'!$E141="","",IF('PR-tampon'!$E141=0,"",IF(INDIRECT(NOM_FR&amp;ADDRESS('PR-tampon'!$E141,COLUMN(REFERENCEMENT_ISOLANT[[#Headers],[REF]])))=0,"",INDIRECT(NOM_FR&amp;ADDRESS('PR-tampon'!$E141,COLUMN(REFERENCEMENT_ISOLANT[[#Headers],[REF]]))))))</f>
        <v/>
      </c>
      <c r="I178" s="80" t="str">
        <f ca="1">IF('PR-tampon'!$E141="","",IF('PR-tampon'!$E141=0,"",IF(INDIRECT(NOM_FR&amp;ADDRESS('PR-tampon'!$E141,COLUMN(REFERENCEMENT_ISOLANT[[#Headers],[AVIS LIMITE AU / VALIDITE]])))=0,"",INDIRECT(NOM_FR&amp;ADDRESS('PR-tampon'!$E141,COLUMN(REFERENCEMENT_ISOLANT[[#Headers],[AVIS LIMITE AU / VALIDITE]]))))))</f>
        <v/>
      </c>
      <c r="J178" s="3" t="str">
        <f ca="1">IF('PR-tampon'!$E141="","",IF('PR-tampon'!$E141=0,"",IF(INDIRECT(NOM_FR&amp;ADDRESS('PR-tampon'!$E141,COLUMN(REFERENCEMENT_ISOLANT[[#Headers],[TC/TNC
dans le domaine d''emploi visé]])))=0,"",INDIRECT(NOM_FR&amp;ADDRESS('PR-tampon'!$E141,COLUMN(REFERENCEMENT_ISOLANT[[#Headers],[TC/TNC
dans le domaine d''emploi visé]]))))))</f>
        <v/>
      </c>
      <c r="K178" s="110" t="str">
        <f ca="1">IF('PR-tampon'!$E141="","",IF('PR-tampon'!$E141=0,"",IF(INDIRECT(NOM_FR&amp;ADDRESS('PR-tampon'!$E141,COLUMN(REFERENCEMENT_ISOLANT[[#Headers],[SYNTHESE DES APPLICATIONS VISEES]])))=0,"",INDIRECT(NOM_FR&amp;ADDRESS('PR-tampon'!$E141,COLUMN(REFERENCEMENT_ISOLANT[[#Headers],[SYNTHESE DES APPLICATIONS VISEES]]))))))</f>
        <v/>
      </c>
      <c r="L178" s="82" t="str">
        <f ca="1">IF('PR-tampon'!$E141="","",IF('PR-tampon'!$E141=0,"",IF(INDIRECT(NOM_FR&amp;ADDRESS('PR-tampon'!$E141,COLUMN(REFERENCEMENT_ISOLANT[[#Headers],[CONCATENATION DES OBSERVATIONS]])))=0,"",INDIRECT(NOM_FR&amp;ADDRESS('PR-tampon'!$E141,COLUMN(REFERENCEMENT_ISOLANT[[#Headers],[CONCATENATION DES OBSERVATIONS]]))))))</f>
        <v/>
      </c>
      <c r="M178" s="3" t="str">
        <f ca="1">IF('PR-tampon'!$E141="","",IF('PR-tampon'!$E141=0,"",IF(INDIRECT(NOM_FR&amp;ADDRESS('PR-tampon'!$E141,COLUMN(REFERENCEMENT_ISOLANT[[#Headers],[Hygrométrie des locaux]])))=0,"",INDIRECT(NOM_FR&amp;ADDRESS('PR-tampon'!$E141,COLUMN(REFERENCEMENT_ISOLANT[[#Headers],[Hygrométrie des locaux]]))))))</f>
        <v/>
      </c>
      <c r="N178" s="3" t="str">
        <f ca="1">IF('PR-tampon'!$E141="","",IF('PR-tampon'!$E141=0,"",IF(INDIRECT(NOM_FR&amp;ADDRESS('PR-tampon'!$E141,COLUMN(REFERENCEMENT_ISOLANT[[#Headers],[classement locaux au sens 20.1 P3]])))=0,"",INDIRECT(NOM_FR&amp;ADDRESS('PR-tampon'!$E141,COLUMN(REFERENCEMENT_ISOLANT[[#Headers],[classement locaux au sens 20.1 P3]]))))))</f>
        <v/>
      </c>
      <c r="O178" s="3" t="str">
        <f ca="1">IF('PR-tampon'!$E141="","",IF('PR-tampon'!$E141=0,"",IF(INDIRECT(NOM_FR&amp;ADDRESS('PR-tampon'!$E141,COLUMN(REFERENCEMENT_ISOLANT[[#Headers],[Climat max]])))=0,"",INDIRECT(NOM_FR&amp;ADDRESS('PR-tampon'!$E141,COLUMN(REFERENCEMENT_ISOLANT[[#Headers],[Climat max]]))))))</f>
        <v/>
      </c>
      <c r="P178" s="3" t="str">
        <f ca="1">IF('PR-tampon'!$E141="","",IF('PR-tampon'!$E141=0,"",IF(INDIRECT(NOM_FR&amp;ADDRESS('PR-tampon'!$E141,COLUMN(REFERENCEMENT_ISOLANT[[#Headers],[Locaux climatisés ou raffraichis]])))=0,"",INDIRECT(NOM_FR&amp;ADDRESS('PR-tampon'!$E141,COLUMN(REFERENCEMENT_ISOLANT[[#Headers],[Locaux climatisés ou raffraichis]]))))))</f>
        <v/>
      </c>
    </row>
    <row r="179" spans="1:16" ht="130.19999999999999" customHeight="1" x14ac:dyDescent="0.3">
      <c r="A179" s="3" t="e">
        <v>#VALUE!</v>
      </c>
      <c r="B179" s="86" t="str">
        <f ca="1">IF('PR-tampon'!$E142="","",IF('PR-tampon'!$E142=0,"",IF(INDIRECT(NOM_FR&amp;ADDRESS('PR-tampon'!$E142,COLUMN(REFERENCEMENT_ISOLANT[[#Headers],[DATE REFERENCEMENT]])))=0,"",INDIRECT(NOM_FR&amp;ADDRESS('PR-tampon'!$E142,COLUMN(REFERENCEMENT_ISOLANT[[#Headers],[DATE REFERENCEMENT]]))))))</f>
        <v/>
      </c>
      <c r="C179" s="86" t="str">
        <f ca="1">IF('PR-tampon'!$E142="","",IF('PR-tampon'!$E142=0,"",IF(INDIRECT(NOM_FR&amp;ADDRESS('PR-tampon'!$E142,COLUMN(REFERENCEMENT_ISOLANT[[#Headers],[TYPE DE PROCEDE]])))=0,"",INDIRECT(NOM_FR&amp;ADDRESS('PR-tampon'!$E142,COLUMN(REFERENCEMENT_ISOLANT[[#Headers],[TYPE DE PROCEDE]]))))))</f>
        <v/>
      </c>
      <c r="D179" s="86" t="str">
        <f ca="1">IF('PR-tampon'!$E142="","",IF('PR-tampon'!$E142=0,"",IF(INDIRECT(NOM_FR&amp;ADDRESS('PR-tampon'!$E142,COLUMN(REFERENCEMENT_ISOLANT[[#Headers],[MATIERE]])))=0,"",INDIRECT(NOM_FR&amp;ADDRESS('PR-tampon'!$E142,COLUMN(REFERENCEMENT_ISOLANT[[#Headers],[MATIERE]]))))))</f>
        <v/>
      </c>
      <c r="E179" s="3" t="str">
        <f ca="1">IF('PR-tampon'!$E142="","",IF('PR-tampon'!$E142=0,"",IF(INDIRECT(NOM_FR&amp;ADDRESS('PR-tampon'!$E142,COLUMN(REFERENCEMENT_ISOLANT[[#Headers],[NOM COMMERCIAL DU PROCEDE]])))=0,"",INDIRECT(NOM_FR&amp;ADDRESS('PR-tampon'!$E142,COLUMN(REFERENCEMENT_ISOLANT[[#Headers],[NOM COMMERCIAL DU PROCEDE]]))))))</f>
        <v/>
      </c>
      <c r="F179" s="3" t="str">
        <f ca="1">IF('PR-tampon'!$E142="","",IF('PR-tampon'!$E142=0,"",IF(INDIRECT(NOM_FR&amp;ADDRESS('PR-tampon'!$E142,COLUMN(REFERENCEMENT_ISOLANT[[#Headers],[FABRICANT / TITULAIRE / DISTRIBUTEUR]])))=0,"",INDIRECT(NOM_FR&amp;ADDRESS('PR-tampon'!$E142,COLUMN(REFERENCEMENT_ISOLANT[[#Headers],[FABRICANT / TITULAIRE / DISTRIBUTEUR]]))))))</f>
        <v/>
      </c>
      <c r="G179" s="3" t="str">
        <f ca="1">IF('PR-tampon'!$E142="","",IF('PR-tampon'!$E142=0,"",IF(INDIRECT(NOM_FR&amp;ADDRESS('PR-tampon'!$E142,COLUMN(REFERENCEMENT_ISOLANT[[#Headers],[TYPE DE DOCUMENT DE REFERENCE]])))=0,"",INDIRECT(NOM_FR&amp;ADDRESS('PR-tampon'!$E142,COLUMN(REFERENCEMENT_ISOLANT[[#Headers],[TYPE DE DOCUMENT DE REFERENCE]]))))))</f>
        <v/>
      </c>
      <c r="H179" s="3" t="str">
        <f ca="1">IF('PR-tampon'!$E142="","",IF('PR-tampon'!$E142=0,"",IF(INDIRECT(NOM_FR&amp;ADDRESS('PR-tampon'!$E142,COLUMN(REFERENCEMENT_ISOLANT[[#Headers],[REF]])))=0,"",INDIRECT(NOM_FR&amp;ADDRESS('PR-tampon'!$E142,COLUMN(REFERENCEMENT_ISOLANT[[#Headers],[REF]]))))))</f>
        <v/>
      </c>
      <c r="I179" s="80" t="str">
        <f ca="1">IF('PR-tampon'!$E142="","",IF('PR-tampon'!$E142=0,"",IF(INDIRECT(NOM_FR&amp;ADDRESS('PR-tampon'!$E142,COLUMN(REFERENCEMENT_ISOLANT[[#Headers],[AVIS LIMITE AU / VALIDITE]])))=0,"",INDIRECT(NOM_FR&amp;ADDRESS('PR-tampon'!$E142,COLUMN(REFERENCEMENT_ISOLANT[[#Headers],[AVIS LIMITE AU / VALIDITE]]))))))</f>
        <v/>
      </c>
      <c r="J179" s="3" t="str">
        <f ca="1">IF('PR-tampon'!$E142="","",IF('PR-tampon'!$E142=0,"",IF(INDIRECT(NOM_FR&amp;ADDRESS('PR-tampon'!$E142,COLUMN(REFERENCEMENT_ISOLANT[[#Headers],[TC/TNC
dans le domaine d''emploi visé]])))=0,"",INDIRECT(NOM_FR&amp;ADDRESS('PR-tampon'!$E142,COLUMN(REFERENCEMENT_ISOLANT[[#Headers],[TC/TNC
dans le domaine d''emploi visé]]))))))</f>
        <v/>
      </c>
      <c r="K179" s="110" t="str">
        <f ca="1">IF('PR-tampon'!$E142="","",IF('PR-tampon'!$E142=0,"",IF(INDIRECT(NOM_FR&amp;ADDRESS('PR-tampon'!$E142,COLUMN(REFERENCEMENT_ISOLANT[[#Headers],[SYNTHESE DES APPLICATIONS VISEES]])))=0,"",INDIRECT(NOM_FR&amp;ADDRESS('PR-tampon'!$E142,COLUMN(REFERENCEMENT_ISOLANT[[#Headers],[SYNTHESE DES APPLICATIONS VISEES]]))))))</f>
        <v/>
      </c>
      <c r="L179" s="82" t="str">
        <f ca="1">IF('PR-tampon'!$E142="","",IF('PR-tampon'!$E142=0,"",IF(INDIRECT(NOM_FR&amp;ADDRESS('PR-tampon'!$E142,COLUMN(REFERENCEMENT_ISOLANT[[#Headers],[CONCATENATION DES OBSERVATIONS]])))=0,"",INDIRECT(NOM_FR&amp;ADDRESS('PR-tampon'!$E142,COLUMN(REFERENCEMENT_ISOLANT[[#Headers],[CONCATENATION DES OBSERVATIONS]]))))))</f>
        <v/>
      </c>
      <c r="M179" s="3" t="str">
        <f ca="1">IF('PR-tampon'!$E142="","",IF('PR-tampon'!$E142=0,"",IF(INDIRECT(NOM_FR&amp;ADDRESS('PR-tampon'!$E142,COLUMN(REFERENCEMENT_ISOLANT[[#Headers],[Hygrométrie des locaux]])))=0,"",INDIRECT(NOM_FR&amp;ADDRESS('PR-tampon'!$E142,COLUMN(REFERENCEMENT_ISOLANT[[#Headers],[Hygrométrie des locaux]]))))))</f>
        <v/>
      </c>
      <c r="N179" s="3" t="str">
        <f ca="1">IF('PR-tampon'!$E142="","",IF('PR-tampon'!$E142=0,"",IF(INDIRECT(NOM_FR&amp;ADDRESS('PR-tampon'!$E142,COLUMN(REFERENCEMENT_ISOLANT[[#Headers],[classement locaux au sens 20.1 P3]])))=0,"",INDIRECT(NOM_FR&amp;ADDRESS('PR-tampon'!$E142,COLUMN(REFERENCEMENT_ISOLANT[[#Headers],[classement locaux au sens 20.1 P3]]))))))</f>
        <v/>
      </c>
      <c r="O179" s="3" t="str">
        <f ca="1">IF('PR-tampon'!$E142="","",IF('PR-tampon'!$E142=0,"",IF(INDIRECT(NOM_FR&amp;ADDRESS('PR-tampon'!$E142,COLUMN(REFERENCEMENT_ISOLANT[[#Headers],[Climat max]])))=0,"",INDIRECT(NOM_FR&amp;ADDRESS('PR-tampon'!$E142,COLUMN(REFERENCEMENT_ISOLANT[[#Headers],[Climat max]]))))))</f>
        <v/>
      </c>
      <c r="P179" s="3" t="str">
        <f ca="1">IF('PR-tampon'!$E142="","",IF('PR-tampon'!$E142=0,"",IF(INDIRECT(NOM_FR&amp;ADDRESS('PR-tampon'!$E142,COLUMN(REFERENCEMENT_ISOLANT[[#Headers],[Locaux climatisés ou raffraichis]])))=0,"",INDIRECT(NOM_FR&amp;ADDRESS('PR-tampon'!$E142,COLUMN(REFERENCEMENT_ISOLANT[[#Headers],[Locaux climatisés ou raffraichis]]))))))</f>
        <v/>
      </c>
    </row>
    <row r="180" spans="1:16" ht="130.19999999999999" customHeight="1" x14ac:dyDescent="0.3">
      <c r="A180" s="3" t="e">
        <v>#VALUE!</v>
      </c>
      <c r="B180" s="86" t="str">
        <f ca="1">IF('PR-tampon'!$E143="","",IF('PR-tampon'!$E143=0,"",IF(INDIRECT(NOM_FR&amp;ADDRESS('PR-tampon'!$E143,COLUMN(REFERENCEMENT_ISOLANT[[#Headers],[DATE REFERENCEMENT]])))=0,"",INDIRECT(NOM_FR&amp;ADDRESS('PR-tampon'!$E143,COLUMN(REFERENCEMENT_ISOLANT[[#Headers],[DATE REFERENCEMENT]]))))))</f>
        <v/>
      </c>
      <c r="C180" s="86" t="str">
        <f ca="1">IF('PR-tampon'!$E143="","",IF('PR-tampon'!$E143=0,"",IF(INDIRECT(NOM_FR&amp;ADDRESS('PR-tampon'!$E143,COLUMN(REFERENCEMENT_ISOLANT[[#Headers],[TYPE DE PROCEDE]])))=0,"",INDIRECT(NOM_FR&amp;ADDRESS('PR-tampon'!$E143,COLUMN(REFERENCEMENT_ISOLANT[[#Headers],[TYPE DE PROCEDE]]))))))</f>
        <v/>
      </c>
      <c r="D180" s="86" t="str">
        <f ca="1">IF('PR-tampon'!$E143="","",IF('PR-tampon'!$E143=0,"",IF(INDIRECT(NOM_FR&amp;ADDRESS('PR-tampon'!$E143,COLUMN(REFERENCEMENT_ISOLANT[[#Headers],[MATIERE]])))=0,"",INDIRECT(NOM_FR&amp;ADDRESS('PR-tampon'!$E143,COLUMN(REFERENCEMENT_ISOLANT[[#Headers],[MATIERE]]))))))</f>
        <v/>
      </c>
      <c r="E180" s="3" t="str">
        <f ca="1">IF('PR-tampon'!$E143="","",IF('PR-tampon'!$E143=0,"",IF(INDIRECT(NOM_FR&amp;ADDRESS('PR-tampon'!$E143,COLUMN(REFERENCEMENT_ISOLANT[[#Headers],[NOM COMMERCIAL DU PROCEDE]])))=0,"",INDIRECT(NOM_FR&amp;ADDRESS('PR-tampon'!$E143,COLUMN(REFERENCEMENT_ISOLANT[[#Headers],[NOM COMMERCIAL DU PROCEDE]]))))))</f>
        <v/>
      </c>
      <c r="F180" s="3" t="str">
        <f ca="1">IF('PR-tampon'!$E143="","",IF('PR-tampon'!$E143=0,"",IF(INDIRECT(NOM_FR&amp;ADDRESS('PR-tampon'!$E143,COLUMN(REFERENCEMENT_ISOLANT[[#Headers],[FABRICANT / TITULAIRE / DISTRIBUTEUR]])))=0,"",INDIRECT(NOM_FR&amp;ADDRESS('PR-tampon'!$E143,COLUMN(REFERENCEMENT_ISOLANT[[#Headers],[FABRICANT / TITULAIRE / DISTRIBUTEUR]]))))))</f>
        <v/>
      </c>
      <c r="G180" s="3" t="str">
        <f ca="1">IF('PR-tampon'!$E143="","",IF('PR-tampon'!$E143=0,"",IF(INDIRECT(NOM_FR&amp;ADDRESS('PR-tampon'!$E143,COLUMN(REFERENCEMENT_ISOLANT[[#Headers],[TYPE DE DOCUMENT DE REFERENCE]])))=0,"",INDIRECT(NOM_FR&amp;ADDRESS('PR-tampon'!$E143,COLUMN(REFERENCEMENT_ISOLANT[[#Headers],[TYPE DE DOCUMENT DE REFERENCE]]))))))</f>
        <v/>
      </c>
      <c r="H180" s="3" t="str">
        <f ca="1">IF('PR-tampon'!$E143="","",IF('PR-tampon'!$E143=0,"",IF(INDIRECT(NOM_FR&amp;ADDRESS('PR-tampon'!$E143,COLUMN(REFERENCEMENT_ISOLANT[[#Headers],[REF]])))=0,"",INDIRECT(NOM_FR&amp;ADDRESS('PR-tampon'!$E143,COLUMN(REFERENCEMENT_ISOLANT[[#Headers],[REF]]))))))</f>
        <v/>
      </c>
      <c r="I180" s="80" t="str">
        <f ca="1">IF('PR-tampon'!$E143="","",IF('PR-tampon'!$E143=0,"",IF(INDIRECT(NOM_FR&amp;ADDRESS('PR-tampon'!$E143,COLUMN(REFERENCEMENT_ISOLANT[[#Headers],[AVIS LIMITE AU / VALIDITE]])))=0,"",INDIRECT(NOM_FR&amp;ADDRESS('PR-tampon'!$E143,COLUMN(REFERENCEMENT_ISOLANT[[#Headers],[AVIS LIMITE AU / VALIDITE]]))))))</f>
        <v/>
      </c>
      <c r="J180" s="3" t="str">
        <f ca="1">IF('PR-tampon'!$E143="","",IF('PR-tampon'!$E143=0,"",IF(INDIRECT(NOM_FR&amp;ADDRESS('PR-tampon'!$E143,COLUMN(REFERENCEMENT_ISOLANT[[#Headers],[TC/TNC
dans le domaine d''emploi visé]])))=0,"",INDIRECT(NOM_FR&amp;ADDRESS('PR-tampon'!$E143,COLUMN(REFERENCEMENT_ISOLANT[[#Headers],[TC/TNC
dans le domaine d''emploi visé]]))))))</f>
        <v/>
      </c>
      <c r="K180" s="110" t="str">
        <f ca="1">IF('PR-tampon'!$E143="","",IF('PR-tampon'!$E143=0,"",IF(INDIRECT(NOM_FR&amp;ADDRESS('PR-tampon'!$E143,COLUMN(REFERENCEMENT_ISOLANT[[#Headers],[SYNTHESE DES APPLICATIONS VISEES]])))=0,"",INDIRECT(NOM_FR&amp;ADDRESS('PR-tampon'!$E143,COLUMN(REFERENCEMENT_ISOLANT[[#Headers],[SYNTHESE DES APPLICATIONS VISEES]]))))))</f>
        <v/>
      </c>
      <c r="L180" s="82" t="str">
        <f ca="1">IF('PR-tampon'!$E143="","",IF('PR-tampon'!$E143=0,"",IF(INDIRECT(NOM_FR&amp;ADDRESS('PR-tampon'!$E143,COLUMN(REFERENCEMENT_ISOLANT[[#Headers],[CONCATENATION DES OBSERVATIONS]])))=0,"",INDIRECT(NOM_FR&amp;ADDRESS('PR-tampon'!$E143,COLUMN(REFERENCEMENT_ISOLANT[[#Headers],[CONCATENATION DES OBSERVATIONS]]))))))</f>
        <v/>
      </c>
      <c r="M180" s="3" t="str">
        <f ca="1">IF('PR-tampon'!$E143="","",IF('PR-tampon'!$E143=0,"",IF(INDIRECT(NOM_FR&amp;ADDRESS('PR-tampon'!$E143,COLUMN(REFERENCEMENT_ISOLANT[[#Headers],[Hygrométrie des locaux]])))=0,"",INDIRECT(NOM_FR&amp;ADDRESS('PR-tampon'!$E143,COLUMN(REFERENCEMENT_ISOLANT[[#Headers],[Hygrométrie des locaux]]))))))</f>
        <v/>
      </c>
      <c r="N180" s="3" t="str">
        <f ca="1">IF('PR-tampon'!$E143="","",IF('PR-tampon'!$E143=0,"",IF(INDIRECT(NOM_FR&amp;ADDRESS('PR-tampon'!$E143,COLUMN(REFERENCEMENT_ISOLANT[[#Headers],[classement locaux au sens 20.1 P3]])))=0,"",INDIRECT(NOM_FR&amp;ADDRESS('PR-tampon'!$E143,COLUMN(REFERENCEMENT_ISOLANT[[#Headers],[classement locaux au sens 20.1 P3]]))))))</f>
        <v/>
      </c>
      <c r="O180" s="3" t="str">
        <f ca="1">IF('PR-tampon'!$E143="","",IF('PR-tampon'!$E143=0,"",IF(INDIRECT(NOM_FR&amp;ADDRESS('PR-tampon'!$E143,COLUMN(REFERENCEMENT_ISOLANT[[#Headers],[Climat max]])))=0,"",INDIRECT(NOM_FR&amp;ADDRESS('PR-tampon'!$E143,COLUMN(REFERENCEMENT_ISOLANT[[#Headers],[Climat max]]))))))</f>
        <v/>
      </c>
      <c r="P180" s="3" t="str">
        <f ca="1">IF('PR-tampon'!$E143="","",IF('PR-tampon'!$E143=0,"",IF(INDIRECT(NOM_FR&amp;ADDRESS('PR-tampon'!$E143,COLUMN(REFERENCEMENT_ISOLANT[[#Headers],[Locaux climatisés ou raffraichis]])))=0,"",INDIRECT(NOM_FR&amp;ADDRESS('PR-tampon'!$E143,COLUMN(REFERENCEMENT_ISOLANT[[#Headers],[Locaux climatisés ou raffraichis]]))))))</f>
        <v/>
      </c>
    </row>
    <row r="181" spans="1:16" ht="130.19999999999999" customHeight="1" x14ac:dyDescent="0.3">
      <c r="A181" s="3" t="e">
        <v>#VALUE!</v>
      </c>
      <c r="B181" s="86" t="str">
        <f ca="1">IF('PR-tampon'!$E144="","",IF('PR-tampon'!$E144=0,"",IF(INDIRECT(NOM_FR&amp;ADDRESS('PR-tampon'!$E144,COLUMN(REFERENCEMENT_ISOLANT[[#Headers],[DATE REFERENCEMENT]])))=0,"",INDIRECT(NOM_FR&amp;ADDRESS('PR-tampon'!$E144,COLUMN(REFERENCEMENT_ISOLANT[[#Headers],[DATE REFERENCEMENT]]))))))</f>
        <v/>
      </c>
      <c r="C181" s="86" t="str">
        <f ca="1">IF('PR-tampon'!$E144="","",IF('PR-tampon'!$E144=0,"",IF(INDIRECT(NOM_FR&amp;ADDRESS('PR-tampon'!$E144,COLUMN(REFERENCEMENT_ISOLANT[[#Headers],[TYPE DE PROCEDE]])))=0,"",INDIRECT(NOM_FR&amp;ADDRESS('PR-tampon'!$E144,COLUMN(REFERENCEMENT_ISOLANT[[#Headers],[TYPE DE PROCEDE]]))))))</f>
        <v/>
      </c>
      <c r="D181" s="86" t="str">
        <f ca="1">IF('PR-tampon'!$E144="","",IF('PR-tampon'!$E144=0,"",IF(INDIRECT(NOM_FR&amp;ADDRESS('PR-tampon'!$E144,COLUMN(REFERENCEMENT_ISOLANT[[#Headers],[MATIERE]])))=0,"",INDIRECT(NOM_FR&amp;ADDRESS('PR-tampon'!$E144,COLUMN(REFERENCEMENT_ISOLANT[[#Headers],[MATIERE]]))))))</f>
        <v/>
      </c>
      <c r="E181" s="3" t="str">
        <f ca="1">IF('PR-tampon'!$E144="","",IF('PR-tampon'!$E144=0,"",IF(INDIRECT(NOM_FR&amp;ADDRESS('PR-tampon'!$E144,COLUMN(REFERENCEMENT_ISOLANT[[#Headers],[NOM COMMERCIAL DU PROCEDE]])))=0,"",INDIRECT(NOM_FR&amp;ADDRESS('PR-tampon'!$E144,COLUMN(REFERENCEMENT_ISOLANT[[#Headers],[NOM COMMERCIAL DU PROCEDE]]))))))</f>
        <v/>
      </c>
      <c r="F181" s="3" t="str">
        <f ca="1">IF('PR-tampon'!$E144="","",IF('PR-tampon'!$E144=0,"",IF(INDIRECT(NOM_FR&amp;ADDRESS('PR-tampon'!$E144,COLUMN(REFERENCEMENT_ISOLANT[[#Headers],[FABRICANT / TITULAIRE / DISTRIBUTEUR]])))=0,"",INDIRECT(NOM_FR&amp;ADDRESS('PR-tampon'!$E144,COLUMN(REFERENCEMENT_ISOLANT[[#Headers],[FABRICANT / TITULAIRE / DISTRIBUTEUR]]))))))</f>
        <v/>
      </c>
      <c r="G181" s="3" t="str">
        <f ca="1">IF('PR-tampon'!$E144="","",IF('PR-tampon'!$E144=0,"",IF(INDIRECT(NOM_FR&amp;ADDRESS('PR-tampon'!$E144,COLUMN(REFERENCEMENT_ISOLANT[[#Headers],[TYPE DE DOCUMENT DE REFERENCE]])))=0,"",INDIRECT(NOM_FR&amp;ADDRESS('PR-tampon'!$E144,COLUMN(REFERENCEMENT_ISOLANT[[#Headers],[TYPE DE DOCUMENT DE REFERENCE]]))))))</f>
        <v/>
      </c>
      <c r="H181" s="3" t="str">
        <f ca="1">IF('PR-tampon'!$E144="","",IF('PR-tampon'!$E144=0,"",IF(INDIRECT(NOM_FR&amp;ADDRESS('PR-tampon'!$E144,COLUMN(REFERENCEMENT_ISOLANT[[#Headers],[REF]])))=0,"",INDIRECT(NOM_FR&amp;ADDRESS('PR-tampon'!$E144,COLUMN(REFERENCEMENT_ISOLANT[[#Headers],[REF]]))))))</f>
        <v/>
      </c>
      <c r="I181" s="80" t="str">
        <f ca="1">IF('PR-tampon'!$E144="","",IF('PR-tampon'!$E144=0,"",IF(INDIRECT(NOM_FR&amp;ADDRESS('PR-tampon'!$E144,COLUMN(REFERENCEMENT_ISOLANT[[#Headers],[AVIS LIMITE AU / VALIDITE]])))=0,"",INDIRECT(NOM_FR&amp;ADDRESS('PR-tampon'!$E144,COLUMN(REFERENCEMENT_ISOLANT[[#Headers],[AVIS LIMITE AU / VALIDITE]]))))))</f>
        <v/>
      </c>
      <c r="J181" s="3" t="str">
        <f ca="1">IF('PR-tampon'!$E144="","",IF('PR-tampon'!$E144=0,"",IF(INDIRECT(NOM_FR&amp;ADDRESS('PR-tampon'!$E144,COLUMN(REFERENCEMENT_ISOLANT[[#Headers],[TC/TNC
dans le domaine d''emploi visé]])))=0,"",INDIRECT(NOM_FR&amp;ADDRESS('PR-tampon'!$E144,COLUMN(REFERENCEMENT_ISOLANT[[#Headers],[TC/TNC
dans le domaine d''emploi visé]]))))))</f>
        <v/>
      </c>
      <c r="K181" s="110" t="str">
        <f ca="1">IF('PR-tampon'!$E144="","",IF('PR-tampon'!$E144=0,"",IF(INDIRECT(NOM_FR&amp;ADDRESS('PR-tampon'!$E144,COLUMN(REFERENCEMENT_ISOLANT[[#Headers],[SYNTHESE DES APPLICATIONS VISEES]])))=0,"",INDIRECT(NOM_FR&amp;ADDRESS('PR-tampon'!$E144,COLUMN(REFERENCEMENT_ISOLANT[[#Headers],[SYNTHESE DES APPLICATIONS VISEES]]))))))</f>
        <v/>
      </c>
      <c r="L181" s="82" t="str">
        <f ca="1">IF('PR-tampon'!$E144="","",IF('PR-tampon'!$E144=0,"",IF(INDIRECT(NOM_FR&amp;ADDRESS('PR-tampon'!$E144,COLUMN(REFERENCEMENT_ISOLANT[[#Headers],[CONCATENATION DES OBSERVATIONS]])))=0,"",INDIRECT(NOM_FR&amp;ADDRESS('PR-tampon'!$E144,COLUMN(REFERENCEMENT_ISOLANT[[#Headers],[CONCATENATION DES OBSERVATIONS]]))))))</f>
        <v/>
      </c>
      <c r="M181" s="3" t="str">
        <f ca="1">IF('PR-tampon'!$E144="","",IF('PR-tampon'!$E144=0,"",IF(INDIRECT(NOM_FR&amp;ADDRESS('PR-tampon'!$E144,COLUMN(REFERENCEMENT_ISOLANT[[#Headers],[Hygrométrie des locaux]])))=0,"",INDIRECT(NOM_FR&amp;ADDRESS('PR-tampon'!$E144,COLUMN(REFERENCEMENT_ISOLANT[[#Headers],[Hygrométrie des locaux]]))))))</f>
        <v/>
      </c>
      <c r="N181" s="3" t="str">
        <f ca="1">IF('PR-tampon'!$E144="","",IF('PR-tampon'!$E144=0,"",IF(INDIRECT(NOM_FR&amp;ADDRESS('PR-tampon'!$E144,COLUMN(REFERENCEMENT_ISOLANT[[#Headers],[classement locaux au sens 20.1 P3]])))=0,"",INDIRECT(NOM_FR&amp;ADDRESS('PR-tampon'!$E144,COLUMN(REFERENCEMENT_ISOLANT[[#Headers],[classement locaux au sens 20.1 P3]]))))))</f>
        <v/>
      </c>
      <c r="O181" s="3" t="str">
        <f ca="1">IF('PR-tampon'!$E144="","",IF('PR-tampon'!$E144=0,"",IF(INDIRECT(NOM_FR&amp;ADDRESS('PR-tampon'!$E144,COLUMN(REFERENCEMENT_ISOLANT[[#Headers],[Climat max]])))=0,"",INDIRECT(NOM_FR&amp;ADDRESS('PR-tampon'!$E144,COLUMN(REFERENCEMENT_ISOLANT[[#Headers],[Climat max]]))))))</f>
        <v/>
      </c>
      <c r="P181" s="3" t="str">
        <f ca="1">IF('PR-tampon'!$E144="","",IF('PR-tampon'!$E144=0,"",IF(INDIRECT(NOM_FR&amp;ADDRESS('PR-tampon'!$E144,COLUMN(REFERENCEMENT_ISOLANT[[#Headers],[Locaux climatisés ou raffraichis]])))=0,"",INDIRECT(NOM_FR&amp;ADDRESS('PR-tampon'!$E144,COLUMN(REFERENCEMENT_ISOLANT[[#Headers],[Locaux climatisés ou raffraichis]]))))))</f>
        <v/>
      </c>
    </row>
    <row r="182" spans="1:16" ht="130.19999999999999" customHeight="1" x14ac:dyDescent="0.3">
      <c r="A182" s="3" t="e">
        <v>#VALUE!</v>
      </c>
      <c r="B182" s="86" t="str">
        <f ca="1">IF('PR-tampon'!$E145="","",IF('PR-tampon'!$E145=0,"",IF(INDIRECT(NOM_FR&amp;ADDRESS('PR-tampon'!$E145,COLUMN(REFERENCEMENT_ISOLANT[[#Headers],[DATE REFERENCEMENT]])))=0,"",INDIRECT(NOM_FR&amp;ADDRESS('PR-tampon'!$E145,COLUMN(REFERENCEMENT_ISOLANT[[#Headers],[DATE REFERENCEMENT]]))))))</f>
        <v/>
      </c>
      <c r="C182" s="86" t="str">
        <f ca="1">IF('PR-tampon'!$E145="","",IF('PR-tampon'!$E145=0,"",IF(INDIRECT(NOM_FR&amp;ADDRESS('PR-tampon'!$E145,COLUMN(REFERENCEMENT_ISOLANT[[#Headers],[TYPE DE PROCEDE]])))=0,"",INDIRECT(NOM_FR&amp;ADDRESS('PR-tampon'!$E145,COLUMN(REFERENCEMENT_ISOLANT[[#Headers],[TYPE DE PROCEDE]]))))))</f>
        <v/>
      </c>
      <c r="D182" s="86" t="str">
        <f ca="1">IF('PR-tampon'!$E145="","",IF('PR-tampon'!$E145=0,"",IF(INDIRECT(NOM_FR&amp;ADDRESS('PR-tampon'!$E145,COLUMN(REFERENCEMENT_ISOLANT[[#Headers],[MATIERE]])))=0,"",INDIRECT(NOM_FR&amp;ADDRESS('PR-tampon'!$E145,COLUMN(REFERENCEMENT_ISOLANT[[#Headers],[MATIERE]]))))))</f>
        <v/>
      </c>
      <c r="E182" s="3" t="str">
        <f ca="1">IF('PR-tampon'!$E145="","",IF('PR-tampon'!$E145=0,"",IF(INDIRECT(NOM_FR&amp;ADDRESS('PR-tampon'!$E145,COLUMN(REFERENCEMENT_ISOLANT[[#Headers],[NOM COMMERCIAL DU PROCEDE]])))=0,"",INDIRECT(NOM_FR&amp;ADDRESS('PR-tampon'!$E145,COLUMN(REFERENCEMENT_ISOLANT[[#Headers],[NOM COMMERCIAL DU PROCEDE]]))))))</f>
        <v/>
      </c>
      <c r="F182" s="3" t="str">
        <f ca="1">IF('PR-tampon'!$E145="","",IF('PR-tampon'!$E145=0,"",IF(INDIRECT(NOM_FR&amp;ADDRESS('PR-tampon'!$E145,COLUMN(REFERENCEMENT_ISOLANT[[#Headers],[FABRICANT / TITULAIRE / DISTRIBUTEUR]])))=0,"",INDIRECT(NOM_FR&amp;ADDRESS('PR-tampon'!$E145,COLUMN(REFERENCEMENT_ISOLANT[[#Headers],[FABRICANT / TITULAIRE / DISTRIBUTEUR]]))))))</f>
        <v/>
      </c>
      <c r="G182" s="3" t="str">
        <f ca="1">IF('PR-tampon'!$E145="","",IF('PR-tampon'!$E145=0,"",IF(INDIRECT(NOM_FR&amp;ADDRESS('PR-tampon'!$E145,COLUMN(REFERENCEMENT_ISOLANT[[#Headers],[TYPE DE DOCUMENT DE REFERENCE]])))=0,"",INDIRECT(NOM_FR&amp;ADDRESS('PR-tampon'!$E145,COLUMN(REFERENCEMENT_ISOLANT[[#Headers],[TYPE DE DOCUMENT DE REFERENCE]]))))))</f>
        <v/>
      </c>
      <c r="H182" s="3" t="str">
        <f ca="1">IF('PR-tampon'!$E145="","",IF('PR-tampon'!$E145=0,"",IF(INDIRECT(NOM_FR&amp;ADDRESS('PR-tampon'!$E145,COLUMN(REFERENCEMENT_ISOLANT[[#Headers],[REF]])))=0,"",INDIRECT(NOM_FR&amp;ADDRESS('PR-tampon'!$E145,COLUMN(REFERENCEMENT_ISOLANT[[#Headers],[REF]]))))))</f>
        <v/>
      </c>
      <c r="I182" s="80" t="str">
        <f ca="1">IF('PR-tampon'!$E145="","",IF('PR-tampon'!$E145=0,"",IF(INDIRECT(NOM_FR&amp;ADDRESS('PR-tampon'!$E145,COLUMN(REFERENCEMENT_ISOLANT[[#Headers],[AVIS LIMITE AU / VALIDITE]])))=0,"",INDIRECT(NOM_FR&amp;ADDRESS('PR-tampon'!$E145,COLUMN(REFERENCEMENT_ISOLANT[[#Headers],[AVIS LIMITE AU / VALIDITE]]))))))</f>
        <v/>
      </c>
      <c r="J182" s="3" t="str">
        <f ca="1">IF('PR-tampon'!$E145="","",IF('PR-tampon'!$E145=0,"",IF(INDIRECT(NOM_FR&amp;ADDRESS('PR-tampon'!$E145,COLUMN(REFERENCEMENT_ISOLANT[[#Headers],[TC/TNC
dans le domaine d''emploi visé]])))=0,"",INDIRECT(NOM_FR&amp;ADDRESS('PR-tampon'!$E145,COLUMN(REFERENCEMENT_ISOLANT[[#Headers],[TC/TNC
dans le domaine d''emploi visé]]))))))</f>
        <v/>
      </c>
      <c r="K182" s="110" t="str">
        <f ca="1">IF('PR-tampon'!$E145="","",IF('PR-tampon'!$E145=0,"",IF(INDIRECT(NOM_FR&amp;ADDRESS('PR-tampon'!$E145,COLUMN(REFERENCEMENT_ISOLANT[[#Headers],[SYNTHESE DES APPLICATIONS VISEES]])))=0,"",INDIRECT(NOM_FR&amp;ADDRESS('PR-tampon'!$E145,COLUMN(REFERENCEMENT_ISOLANT[[#Headers],[SYNTHESE DES APPLICATIONS VISEES]]))))))</f>
        <v/>
      </c>
      <c r="L182" s="82" t="str">
        <f ca="1">IF('PR-tampon'!$E145="","",IF('PR-tampon'!$E145=0,"",IF(INDIRECT(NOM_FR&amp;ADDRESS('PR-tampon'!$E145,COLUMN(REFERENCEMENT_ISOLANT[[#Headers],[CONCATENATION DES OBSERVATIONS]])))=0,"",INDIRECT(NOM_FR&amp;ADDRESS('PR-tampon'!$E145,COLUMN(REFERENCEMENT_ISOLANT[[#Headers],[CONCATENATION DES OBSERVATIONS]]))))))</f>
        <v/>
      </c>
      <c r="M182" s="3" t="str">
        <f ca="1">IF('PR-tampon'!$E145="","",IF('PR-tampon'!$E145=0,"",IF(INDIRECT(NOM_FR&amp;ADDRESS('PR-tampon'!$E145,COLUMN(REFERENCEMENT_ISOLANT[[#Headers],[Hygrométrie des locaux]])))=0,"",INDIRECT(NOM_FR&amp;ADDRESS('PR-tampon'!$E145,COLUMN(REFERENCEMENT_ISOLANT[[#Headers],[Hygrométrie des locaux]]))))))</f>
        <v/>
      </c>
      <c r="N182" s="3" t="str">
        <f ca="1">IF('PR-tampon'!$E145="","",IF('PR-tampon'!$E145=0,"",IF(INDIRECT(NOM_FR&amp;ADDRESS('PR-tampon'!$E145,COLUMN(REFERENCEMENT_ISOLANT[[#Headers],[classement locaux au sens 20.1 P3]])))=0,"",INDIRECT(NOM_FR&amp;ADDRESS('PR-tampon'!$E145,COLUMN(REFERENCEMENT_ISOLANT[[#Headers],[classement locaux au sens 20.1 P3]]))))))</f>
        <v/>
      </c>
      <c r="O182" s="3" t="str">
        <f ca="1">IF('PR-tampon'!$E145="","",IF('PR-tampon'!$E145=0,"",IF(INDIRECT(NOM_FR&amp;ADDRESS('PR-tampon'!$E145,COLUMN(REFERENCEMENT_ISOLANT[[#Headers],[Climat max]])))=0,"",INDIRECT(NOM_FR&amp;ADDRESS('PR-tampon'!$E145,COLUMN(REFERENCEMENT_ISOLANT[[#Headers],[Climat max]]))))))</f>
        <v/>
      </c>
      <c r="P182" s="3" t="str">
        <f ca="1">IF('PR-tampon'!$E145="","",IF('PR-tampon'!$E145=0,"",IF(INDIRECT(NOM_FR&amp;ADDRESS('PR-tampon'!$E145,COLUMN(REFERENCEMENT_ISOLANT[[#Headers],[Locaux climatisés ou raffraichis]])))=0,"",INDIRECT(NOM_FR&amp;ADDRESS('PR-tampon'!$E145,COLUMN(REFERENCEMENT_ISOLANT[[#Headers],[Locaux climatisés ou raffraichis]]))))))</f>
        <v/>
      </c>
    </row>
    <row r="183" spans="1:16" ht="130.19999999999999" customHeight="1" x14ac:dyDescent="0.3">
      <c r="A183" s="3" t="e">
        <v>#VALUE!</v>
      </c>
      <c r="B183" s="86" t="str">
        <f ca="1">IF('PR-tampon'!$E146="","",IF('PR-tampon'!$E146=0,"",IF(INDIRECT(NOM_FR&amp;ADDRESS('PR-tampon'!$E146,COLUMN(REFERENCEMENT_ISOLANT[[#Headers],[DATE REFERENCEMENT]])))=0,"",INDIRECT(NOM_FR&amp;ADDRESS('PR-tampon'!$E146,COLUMN(REFERENCEMENT_ISOLANT[[#Headers],[DATE REFERENCEMENT]]))))))</f>
        <v/>
      </c>
      <c r="C183" s="86" t="str">
        <f ca="1">IF('PR-tampon'!$E146="","",IF('PR-tampon'!$E146=0,"",IF(INDIRECT(NOM_FR&amp;ADDRESS('PR-tampon'!$E146,COLUMN(REFERENCEMENT_ISOLANT[[#Headers],[TYPE DE PROCEDE]])))=0,"",INDIRECT(NOM_FR&amp;ADDRESS('PR-tampon'!$E146,COLUMN(REFERENCEMENT_ISOLANT[[#Headers],[TYPE DE PROCEDE]]))))))</f>
        <v/>
      </c>
      <c r="D183" s="86" t="str">
        <f ca="1">IF('PR-tampon'!$E146="","",IF('PR-tampon'!$E146=0,"",IF(INDIRECT(NOM_FR&amp;ADDRESS('PR-tampon'!$E146,COLUMN(REFERENCEMENT_ISOLANT[[#Headers],[MATIERE]])))=0,"",INDIRECT(NOM_FR&amp;ADDRESS('PR-tampon'!$E146,COLUMN(REFERENCEMENT_ISOLANT[[#Headers],[MATIERE]]))))))</f>
        <v/>
      </c>
      <c r="E183" s="3" t="str">
        <f ca="1">IF('PR-tampon'!$E146="","",IF('PR-tampon'!$E146=0,"",IF(INDIRECT(NOM_FR&amp;ADDRESS('PR-tampon'!$E146,COLUMN(REFERENCEMENT_ISOLANT[[#Headers],[NOM COMMERCIAL DU PROCEDE]])))=0,"",INDIRECT(NOM_FR&amp;ADDRESS('PR-tampon'!$E146,COLUMN(REFERENCEMENT_ISOLANT[[#Headers],[NOM COMMERCIAL DU PROCEDE]]))))))</f>
        <v/>
      </c>
      <c r="F183" s="3" t="str">
        <f ca="1">IF('PR-tampon'!$E146="","",IF('PR-tampon'!$E146=0,"",IF(INDIRECT(NOM_FR&amp;ADDRESS('PR-tampon'!$E146,COLUMN(REFERENCEMENT_ISOLANT[[#Headers],[FABRICANT / TITULAIRE / DISTRIBUTEUR]])))=0,"",INDIRECT(NOM_FR&amp;ADDRESS('PR-tampon'!$E146,COLUMN(REFERENCEMENT_ISOLANT[[#Headers],[FABRICANT / TITULAIRE / DISTRIBUTEUR]]))))))</f>
        <v/>
      </c>
      <c r="G183" s="3" t="str">
        <f ca="1">IF('PR-tampon'!$E146="","",IF('PR-tampon'!$E146=0,"",IF(INDIRECT(NOM_FR&amp;ADDRESS('PR-tampon'!$E146,COLUMN(REFERENCEMENT_ISOLANT[[#Headers],[TYPE DE DOCUMENT DE REFERENCE]])))=0,"",INDIRECT(NOM_FR&amp;ADDRESS('PR-tampon'!$E146,COLUMN(REFERENCEMENT_ISOLANT[[#Headers],[TYPE DE DOCUMENT DE REFERENCE]]))))))</f>
        <v/>
      </c>
      <c r="H183" s="3" t="str">
        <f ca="1">IF('PR-tampon'!$E146="","",IF('PR-tampon'!$E146=0,"",IF(INDIRECT(NOM_FR&amp;ADDRESS('PR-tampon'!$E146,COLUMN(REFERENCEMENT_ISOLANT[[#Headers],[REF]])))=0,"",INDIRECT(NOM_FR&amp;ADDRESS('PR-tampon'!$E146,COLUMN(REFERENCEMENT_ISOLANT[[#Headers],[REF]]))))))</f>
        <v/>
      </c>
      <c r="I183" s="80" t="str">
        <f ca="1">IF('PR-tampon'!$E146="","",IF('PR-tampon'!$E146=0,"",IF(INDIRECT(NOM_FR&amp;ADDRESS('PR-tampon'!$E146,COLUMN(REFERENCEMENT_ISOLANT[[#Headers],[AVIS LIMITE AU / VALIDITE]])))=0,"",INDIRECT(NOM_FR&amp;ADDRESS('PR-tampon'!$E146,COLUMN(REFERENCEMENT_ISOLANT[[#Headers],[AVIS LIMITE AU / VALIDITE]]))))))</f>
        <v/>
      </c>
      <c r="J183" s="3" t="str">
        <f ca="1">IF('PR-tampon'!$E146="","",IF('PR-tampon'!$E146=0,"",IF(INDIRECT(NOM_FR&amp;ADDRESS('PR-tampon'!$E146,COLUMN(REFERENCEMENT_ISOLANT[[#Headers],[TC/TNC
dans le domaine d''emploi visé]])))=0,"",INDIRECT(NOM_FR&amp;ADDRESS('PR-tampon'!$E146,COLUMN(REFERENCEMENT_ISOLANT[[#Headers],[TC/TNC
dans le domaine d''emploi visé]]))))))</f>
        <v/>
      </c>
      <c r="K183" s="110" t="str">
        <f ca="1">IF('PR-tampon'!$E146="","",IF('PR-tampon'!$E146=0,"",IF(INDIRECT(NOM_FR&amp;ADDRESS('PR-tampon'!$E146,COLUMN(REFERENCEMENT_ISOLANT[[#Headers],[SYNTHESE DES APPLICATIONS VISEES]])))=0,"",INDIRECT(NOM_FR&amp;ADDRESS('PR-tampon'!$E146,COLUMN(REFERENCEMENT_ISOLANT[[#Headers],[SYNTHESE DES APPLICATIONS VISEES]]))))))</f>
        <v/>
      </c>
      <c r="L183" s="82" t="str">
        <f ca="1">IF('PR-tampon'!$E146="","",IF('PR-tampon'!$E146=0,"",IF(INDIRECT(NOM_FR&amp;ADDRESS('PR-tampon'!$E146,COLUMN(REFERENCEMENT_ISOLANT[[#Headers],[CONCATENATION DES OBSERVATIONS]])))=0,"",INDIRECT(NOM_FR&amp;ADDRESS('PR-tampon'!$E146,COLUMN(REFERENCEMENT_ISOLANT[[#Headers],[CONCATENATION DES OBSERVATIONS]]))))))</f>
        <v/>
      </c>
      <c r="M183" s="3" t="str">
        <f ca="1">IF('PR-tampon'!$E146="","",IF('PR-tampon'!$E146=0,"",IF(INDIRECT(NOM_FR&amp;ADDRESS('PR-tampon'!$E146,COLUMN(REFERENCEMENT_ISOLANT[[#Headers],[Hygrométrie des locaux]])))=0,"",INDIRECT(NOM_FR&amp;ADDRESS('PR-tampon'!$E146,COLUMN(REFERENCEMENT_ISOLANT[[#Headers],[Hygrométrie des locaux]]))))))</f>
        <v/>
      </c>
      <c r="N183" s="3" t="str">
        <f ca="1">IF('PR-tampon'!$E146="","",IF('PR-tampon'!$E146=0,"",IF(INDIRECT(NOM_FR&amp;ADDRESS('PR-tampon'!$E146,COLUMN(REFERENCEMENT_ISOLANT[[#Headers],[classement locaux au sens 20.1 P3]])))=0,"",INDIRECT(NOM_FR&amp;ADDRESS('PR-tampon'!$E146,COLUMN(REFERENCEMENT_ISOLANT[[#Headers],[classement locaux au sens 20.1 P3]]))))))</f>
        <v/>
      </c>
      <c r="O183" s="3" t="str">
        <f ca="1">IF('PR-tampon'!$E146="","",IF('PR-tampon'!$E146=0,"",IF(INDIRECT(NOM_FR&amp;ADDRESS('PR-tampon'!$E146,COLUMN(REFERENCEMENT_ISOLANT[[#Headers],[Climat max]])))=0,"",INDIRECT(NOM_FR&amp;ADDRESS('PR-tampon'!$E146,COLUMN(REFERENCEMENT_ISOLANT[[#Headers],[Climat max]]))))))</f>
        <v/>
      </c>
      <c r="P183" s="3" t="str">
        <f ca="1">IF('PR-tampon'!$E146="","",IF('PR-tampon'!$E146=0,"",IF(INDIRECT(NOM_FR&amp;ADDRESS('PR-tampon'!$E146,COLUMN(REFERENCEMENT_ISOLANT[[#Headers],[Locaux climatisés ou raffraichis]])))=0,"",INDIRECT(NOM_FR&amp;ADDRESS('PR-tampon'!$E146,COLUMN(REFERENCEMENT_ISOLANT[[#Headers],[Locaux climatisés ou raffraichis]]))))))</f>
        <v/>
      </c>
    </row>
    <row r="184" spans="1:16" ht="130.19999999999999" customHeight="1" x14ac:dyDescent="0.3">
      <c r="A184" s="3" t="e">
        <v>#VALUE!</v>
      </c>
      <c r="B184" s="86" t="str">
        <f ca="1">IF('PR-tampon'!$E147="","",IF('PR-tampon'!$E147=0,"",IF(INDIRECT(NOM_FR&amp;ADDRESS('PR-tampon'!$E147,COLUMN(REFERENCEMENT_ISOLANT[[#Headers],[DATE REFERENCEMENT]])))=0,"",INDIRECT(NOM_FR&amp;ADDRESS('PR-tampon'!$E147,COLUMN(REFERENCEMENT_ISOLANT[[#Headers],[DATE REFERENCEMENT]]))))))</f>
        <v/>
      </c>
      <c r="C184" s="86" t="str">
        <f ca="1">IF('PR-tampon'!$E147="","",IF('PR-tampon'!$E147=0,"",IF(INDIRECT(NOM_FR&amp;ADDRESS('PR-tampon'!$E147,COLUMN(REFERENCEMENT_ISOLANT[[#Headers],[TYPE DE PROCEDE]])))=0,"",INDIRECT(NOM_FR&amp;ADDRESS('PR-tampon'!$E147,COLUMN(REFERENCEMENT_ISOLANT[[#Headers],[TYPE DE PROCEDE]]))))))</f>
        <v/>
      </c>
      <c r="D184" s="86" t="str">
        <f ca="1">IF('PR-tampon'!$E147="","",IF('PR-tampon'!$E147=0,"",IF(INDIRECT(NOM_FR&amp;ADDRESS('PR-tampon'!$E147,COLUMN(REFERENCEMENT_ISOLANT[[#Headers],[MATIERE]])))=0,"",INDIRECT(NOM_FR&amp;ADDRESS('PR-tampon'!$E147,COLUMN(REFERENCEMENT_ISOLANT[[#Headers],[MATIERE]]))))))</f>
        <v/>
      </c>
      <c r="E184" s="3" t="str">
        <f ca="1">IF('PR-tampon'!$E147="","",IF('PR-tampon'!$E147=0,"",IF(INDIRECT(NOM_FR&amp;ADDRESS('PR-tampon'!$E147,COLUMN(REFERENCEMENT_ISOLANT[[#Headers],[NOM COMMERCIAL DU PROCEDE]])))=0,"",INDIRECT(NOM_FR&amp;ADDRESS('PR-tampon'!$E147,COLUMN(REFERENCEMENT_ISOLANT[[#Headers],[NOM COMMERCIAL DU PROCEDE]]))))))</f>
        <v/>
      </c>
      <c r="F184" s="3" t="str">
        <f ca="1">IF('PR-tampon'!$E147="","",IF('PR-tampon'!$E147=0,"",IF(INDIRECT(NOM_FR&amp;ADDRESS('PR-tampon'!$E147,COLUMN(REFERENCEMENT_ISOLANT[[#Headers],[FABRICANT / TITULAIRE / DISTRIBUTEUR]])))=0,"",INDIRECT(NOM_FR&amp;ADDRESS('PR-tampon'!$E147,COLUMN(REFERENCEMENT_ISOLANT[[#Headers],[FABRICANT / TITULAIRE / DISTRIBUTEUR]]))))))</f>
        <v/>
      </c>
      <c r="G184" s="3" t="str">
        <f ca="1">IF('PR-tampon'!$E147="","",IF('PR-tampon'!$E147=0,"",IF(INDIRECT(NOM_FR&amp;ADDRESS('PR-tampon'!$E147,COLUMN(REFERENCEMENT_ISOLANT[[#Headers],[TYPE DE DOCUMENT DE REFERENCE]])))=0,"",INDIRECT(NOM_FR&amp;ADDRESS('PR-tampon'!$E147,COLUMN(REFERENCEMENT_ISOLANT[[#Headers],[TYPE DE DOCUMENT DE REFERENCE]]))))))</f>
        <v/>
      </c>
      <c r="H184" s="3" t="str">
        <f ca="1">IF('PR-tampon'!$E147="","",IF('PR-tampon'!$E147=0,"",IF(INDIRECT(NOM_FR&amp;ADDRESS('PR-tampon'!$E147,COLUMN(REFERENCEMENT_ISOLANT[[#Headers],[REF]])))=0,"",INDIRECT(NOM_FR&amp;ADDRESS('PR-tampon'!$E147,COLUMN(REFERENCEMENT_ISOLANT[[#Headers],[REF]]))))))</f>
        <v/>
      </c>
      <c r="I184" s="80" t="str">
        <f ca="1">IF('PR-tampon'!$E147="","",IF('PR-tampon'!$E147=0,"",IF(INDIRECT(NOM_FR&amp;ADDRESS('PR-tampon'!$E147,COLUMN(REFERENCEMENT_ISOLANT[[#Headers],[AVIS LIMITE AU / VALIDITE]])))=0,"",INDIRECT(NOM_FR&amp;ADDRESS('PR-tampon'!$E147,COLUMN(REFERENCEMENT_ISOLANT[[#Headers],[AVIS LIMITE AU / VALIDITE]]))))))</f>
        <v/>
      </c>
      <c r="J184" s="3" t="str">
        <f ca="1">IF('PR-tampon'!$E147="","",IF('PR-tampon'!$E147=0,"",IF(INDIRECT(NOM_FR&amp;ADDRESS('PR-tampon'!$E147,COLUMN(REFERENCEMENT_ISOLANT[[#Headers],[TC/TNC
dans le domaine d''emploi visé]])))=0,"",INDIRECT(NOM_FR&amp;ADDRESS('PR-tampon'!$E147,COLUMN(REFERENCEMENT_ISOLANT[[#Headers],[TC/TNC
dans le domaine d''emploi visé]]))))))</f>
        <v/>
      </c>
      <c r="K184" s="110" t="str">
        <f ca="1">IF('PR-tampon'!$E147="","",IF('PR-tampon'!$E147=0,"",IF(INDIRECT(NOM_FR&amp;ADDRESS('PR-tampon'!$E147,COLUMN(REFERENCEMENT_ISOLANT[[#Headers],[SYNTHESE DES APPLICATIONS VISEES]])))=0,"",INDIRECT(NOM_FR&amp;ADDRESS('PR-tampon'!$E147,COLUMN(REFERENCEMENT_ISOLANT[[#Headers],[SYNTHESE DES APPLICATIONS VISEES]]))))))</f>
        <v/>
      </c>
      <c r="L184" s="82" t="str">
        <f ca="1">IF('PR-tampon'!$E147="","",IF('PR-tampon'!$E147=0,"",IF(INDIRECT(NOM_FR&amp;ADDRESS('PR-tampon'!$E147,COLUMN(REFERENCEMENT_ISOLANT[[#Headers],[CONCATENATION DES OBSERVATIONS]])))=0,"",INDIRECT(NOM_FR&amp;ADDRESS('PR-tampon'!$E147,COLUMN(REFERENCEMENT_ISOLANT[[#Headers],[CONCATENATION DES OBSERVATIONS]]))))))</f>
        <v/>
      </c>
      <c r="M184" s="3" t="str">
        <f ca="1">IF('PR-tampon'!$E147="","",IF('PR-tampon'!$E147=0,"",IF(INDIRECT(NOM_FR&amp;ADDRESS('PR-tampon'!$E147,COLUMN(REFERENCEMENT_ISOLANT[[#Headers],[Hygrométrie des locaux]])))=0,"",INDIRECT(NOM_FR&amp;ADDRESS('PR-tampon'!$E147,COLUMN(REFERENCEMENT_ISOLANT[[#Headers],[Hygrométrie des locaux]]))))))</f>
        <v/>
      </c>
      <c r="N184" s="3" t="str">
        <f ca="1">IF('PR-tampon'!$E147="","",IF('PR-tampon'!$E147=0,"",IF(INDIRECT(NOM_FR&amp;ADDRESS('PR-tampon'!$E147,COLUMN(REFERENCEMENT_ISOLANT[[#Headers],[classement locaux au sens 20.1 P3]])))=0,"",INDIRECT(NOM_FR&amp;ADDRESS('PR-tampon'!$E147,COLUMN(REFERENCEMENT_ISOLANT[[#Headers],[classement locaux au sens 20.1 P3]]))))))</f>
        <v/>
      </c>
      <c r="O184" s="3" t="str">
        <f ca="1">IF('PR-tampon'!$E147="","",IF('PR-tampon'!$E147=0,"",IF(INDIRECT(NOM_FR&amp;ADDRESS('PR-tampon'!$E147,COLUMN(REFERENCEMENT_ISOLANT[[#Headers],[Climat max]])))=0,"",INDIRECT(NOM_FR&amp;ADDRESS('PR-tampon'!$E147,COLUMN(REFERENCEMENT_ISOLANT[[#Headers],[Climat max]]))))))</f>
        <v/>
      </c>
      <c r="P184" s="3" t="str">
        <f ca="1">IF('PR-tampon'!$E147="","",IF('PR-tampon'!$E147=0,"",IF(INDIRECT(NOM_FR&amp;ADDRESS('PR-tampon'!$E147,COLUMN(REFERENCEMENT_ISOLANT[[#Headers],[Locaux climatisés ou raffraichis]])))=0,"",INDIRECT(NOM_FR&amp;ADDRESS('PR-tampon'!$E147,COLUMN(REFERENCEMENT_ISOLANT[[#Headers],[Locaux climatisés ou raffraichis]]))))))</f>
        <v/>
      </c>
    </row>
    <row r="185" spans="1:16" ht="130.19999999999999" customHeight="1" x14ac:dyDescent="0.3">
      <c r="A185" s="3" t="e">
        <v>#VALUE!</v>
      </c>
      <c r="B185" s="86" t="str">
        <f ca="1">IF('PR-tampon'!$E148="","",IF('PR-tampon'!$E148=0,"",IF(INDIRECT(NOM_FR&amp;ADDRESS('PR-tampon'!$E148,COLUMN(REFERENCEMENT_ISOLANT[[#Headers],[DATE REFERENCEMENT]])))=0,"",INDIRECT(NOM_FR&amp;ADDRESS('PR-tampon'!$E148,COLUMN(REFERENCEMENT_ISOLANT[[#Headers],[DATE REFERENCEMENT]]))))))</f>
        <v/>
      </c>
      <c r="C185" s="86" t="str">
        <f ca="1">IF('PR-tampon'!$E148="","",IF('PR-tampon'!$E148=0,"",IF(INDIRECT(NOM_FR&amp;ADDRESS('PR-tampon'!$E148,COLUMN(REFERENCEMENT_ISOLANT[[#Headers],[TYPE DE PROCEDE]])))=0,"",INDIRECT(NOM_FR&amp;ADDRESS('PR-tampon'!$E148,COLUMN(REFERENCEMENT_ISOLANT[[#Headers],[TYPE DE PROCEDE]]))))))</f>
        <v/>
      </c>
      <c r="D185" s="86" t="str">
        <f ca="1">IF('PR-tampon'!$E148="","",IF('PR-tampon'!$E148=0,"",IF(INDIRECT(NOM_FR&amp;ADDRESS('PR-tampon'!$E148,COLUMN(REFERENCEMENT_ISOLANT[[#Headers],[MATIERE]])))=0,"",INDIRECT(NOM_FR&amp;ADDRESS('PR-tampon'!$E148,COLUMN(REFERENCEMENT_ISOLANT[[#Headers],[MATIERE]]))))))</f>
        <v/>
      </c>
      <c r="E185" s="3" t="str">
        <f ca="1">IF('PR-tampon'!$E148="","",IF('PR-tampon'!$E148=0,"",IF(INDIRECT(NOM_FR&amp;ADDRESS('PR-tampon'!$E148,COLUMN(REFERENCEMENT_ISOLANT[[#Headers],[NOM COMMERCIAL DU PROCEDE]])))=0,"",INDIRECT(NOM_FR&amp;ADDRESS('PR-tampon'!$E148,COLUMN(REFERENCEMENT_ISOLANT[[#Headers],[NOM COMMERCIAL DU PROCEDE]]))))))</f>
        <v/>
      </c>
      <c r="F185" s="3" t="str">
        <f ca="1">IF('PR-tampon'!$E148="","",IF('PR-tampon'!$E148=0,"",IF(INDIRECT(NOM_FR&amp;ADDRESS('PR-tampon'!$E148,COLUMN(REFERENCEMENT_ISOLANT[[#Headers],[FABRICANT / TITULAIRE / DISTRIBUTEUR]])))=0,"",INDIRECT(NOM_FR&amp;ADDRESS('PR-tampon'!$E148,COLUMN(REFERENCEMENT_ISOLANT[[#Headers],[FABRICANT / TITULAIRE / DISTRIBUTEUR]]))))))</f>
        <v/>
      </c>
      <c r="G185" s="3" t="str">
        <f ca="1">IF('PR-tampon'!$E148="","",IF('PR-tampon'!$E148=0,"",IF(INDIRECT(NOM_FR&amp;ADDRESS('PR-tampon'!$E148,COLUMN(REFERENCEMENT_ISOLANT[[#Headers],[TYPE DE DOCUMENT DE REFERENCE]])))=0,"",INDIRECT(NOM_FR&amp;ADDRESS('PR-tampon'!$E148,COLUMN(REFERENCEMENT_ISOLANT[[#Headers],[TYPE DE DOCUMENT DE REFERENCE]]))))))</f>
        <v/>
      </c>
      <c r="H185" s="3" t="str">
        <f ca="1">IF('PR-tampon'!$E148="","",IF('PR-tampon'!$E148=0,"",IF(INDIRECT(NOM_FR&amp;ADDRESS('PR-tampon'!$E148,COLUMN(REFERENCEMENT_ISOLANT[[#Headers],[REF]])))=0,"",INDIRECT(NOM_FR&amp;ADDRESS('PR-tampon'!$E148,COLUMN(REFERENCEMENT_ISOLANT[[#Headers],[REF]]))))))</f>
        <v/>
      </c>
      <c r="I185" s="80" t="str">
        <f ca="1">IF('PR-tampon'!$E148="","",IF('PR-tampon'!$E148=0,"",IF(INDIRECT(NOM_FR&amp;ADDRESS('PR-tampon'!$E148,COLUMN(REFERENCEMENT_ISOLANT[[#Headers],[AVIS LIMITE AU / VALIDITE]])))=0,"",INDIRECT(NOM_FR&amp;ADDRESS('PR-tampon'!$E148,COLUMN(REFERENCEMENT_ISOLANT[[#Headers],[AVIS LIMITE AU / VALIDITE]]))))))</f>
        <v/>
      </c>
      <c r="J185" s="3" t="str">
        <f ca="1">IF('PR-tampon'!$E148="","",IF('PR-tampon'!$E148=0,"",IF(INDIRECT(NOM_FR&amp;ADDRESS('PR-tampon'!$E148,COLUMN(REFERENCEMENT_ISOLANT[[#Headers],[TC/TNC
dans le domaine d''emploi visé]])))=0,"",INDIRECT(NOM_FR&amp;ADDRESS('PR-tampon'!$E148,COLUMN(REFERENCEMENT_ISOLANT[[#Headers],[TC/TNC
dans le domaine d''emploi visé]]))))))</f>
        <v/>
      </c>
      <c r="K185" s="110" t="str">
        <f ca="1">IF('PR-tampon'!$E148="","",IF('PR-tampon'!$E148=0,"",IF(INDIRECT(NOM_FR&amp;ADDRESS('PR-tampon'!$E148,COLUMN(REFERENCEMENT_ISOLANT[[#Headers],[SYNTHESE DES APPLICATIONS VISEES]])))=0,"",INDIRECT(NOM_FR&amp;ADDRESS('PR-tampon'!$E148,COLUMN(REFERENCEMENT_ISOLANT[[#Headers],[SYNTHESE DES APPLICATIONS VISEES]]))))))</f>
        <v/>
      </c>
      <c r="L185" s="82" t="str">
        <f ca="1">IF('PR-tampon'!$E148="","",IF('PR-tampon'!$E148=0,"",IF(INDIRECT(NOM_FR&amp;ADDRESS('PR-tampon'!$E148,COLUMN(REFERENCEMENT_ISOLANT[[#Headers],[CONCATENATION DES OBSERVATIONS]])))=0,"",INDIRECT(NOM_FR&amp;ADDRESS('PR-tampon'!$E148,COLUMN(REFERENCEMENT_ISOLANT[[#Headers],[CONCATENATION DES OBSERVATIONS]]))))))</f>
        <v/>
      </c>
      <c r="M185" s="3" t="str">
        <f ca="1">IF('PR-tampon'!$E148="","",IF('PR-tampon'!$E148=0,"",IF(INDIRECT(NOM_FR&amp;ADDRESS('PR-tampon'!$E148,COLUMN(REFERENCEMENT_ISOLANT[[#Headers],[Hygrométrie des locaux]])))=0,"",INDIRECT(NOM_FR&amp;ADDRESS('PR-tampon'!$E148,COLUMN(REFERENCEMENT_ISOLANT[[#Headers],[Hygrométrie des locaux]]))))))</f>
        <v/>
      </c>
      <c r="N185" s="3" t="str">
        <f ca="1">IF('PR-tampon'!$E148="","",IF('PR-tampon'!$E148=0,"",IF(INDIRECT(NOM_FR&amp;ADDRESS('PR-tampon'!$E148,COLUMN(REFERENCEMENT_ISOLANT[[#Headers],[classement locaux au sens 20.1 P3]])))=0,"",INDIRECT(NOM_FR&amp;ADDRESS('PR-tampon'!$E148,COLUMN(REFERENCEMENT_ISOLANT[[#Headers],[classement locaux au sens 20.1 P3]]))))))</f>
        <v/>
      </c>
      <c r="O185" s="3" t="str">
        <f ca="1">IF('PR-tampon'!$E148="","",IF('PR-tampon'!$E148=0,"",IF(INDIRECT(NOM_FR&amp;ADDRESS('PR-tampon'!$E148,COLUMN(REFERENCEMENT_ISOLANT[[#Headers],[Climat max]])))=0,"",INDIRECT(NOM_FR&amp;ADDRESS('PR-tampon'!$E148,COLUMN(REFERENCEMENT_ISOLANT[[#Headers],[Climat max]]))))))</f>
        <v/>
      </c>
      <c r="P185" s="3" t="str">
        <f ca="1">IF('PR-tampon'!$E148="","",IF('PR-tampon'!$E148=0,"",IF(INDIRECT(NOM_FR&amp;ADDRESS('PR-tampon'!$E148,COLUMN(REFERENCEMENT_ISOLANT[[#Headers],[Locaux climatisés ou raffraichis]])))=0,"",INDIRECT(NOM_FR&amp;ADDRESS('PR-tampon'!$E148,COLUMN(REFERENCEMENT_ISOLANT[[#Headers],[Locaux climatisés ou raffraichis]]))))))</f>
        <v/>
      </c>
    </row>
    <row r="186" spans="1:16" ht="130.19999999999999" customHeight="1" x14ac:dyDescent="0.3">
      <c r="A186" s="3" t="e">
        <v>#VALUE!</v>
      </c>
      <c r="B186" s="86" t="str">
        <f ca="1">IF('PR-tampon'!$E149="","",IF('PR-tampon'!$E149=0,"",IF(INDIRECT(NOM_FR&amp;ADDRESS('PR-tampon'!$E149,COLUMN(REFERENCEMENT_ISOLANT[[#Headers],[DATE REFERENCEMENT]])))=0,"",INDIRECT(NOM_FR&amp;ADDRESS('PR-tampon'!$E149,COLUMN(REFERENCEMENT_ISOLANT[[#Headers],[DATE REFERENCEMENT]]))))))</f>
        <v/>
      </c>
      <c r="C186" s="86" t="str">
        <f ca="1">IF('PR-tampon'!$E149="","",IF('PR-tampon'!$E149=0,"",IF(INDIRECT(NOM_FR&amp;ADDRESS('PR-tampon'!$E149,COLUMN(REFERENCEMENT_ISOLANT[[#Headers],[TYPE DE PROCEDE]])))=0,"",INDIRECT(NOM_FR&amp;ADDRESS('PR-tampon'!$E149,COLUMN(REFERENCEMENT_ISOLANT[[#Headers],[TYPE DE PROCEDE]]))))))</f>
        <v/>
      </c>
      <c r="D186" s="86" t="str">
        <f ca="1">IF('PR-tampon'!$E149="","",IF('PR-tampon'!$E149=0,"",IF(INDIRECT(NOM_FR&amp;ADDRESS('PR-tampon'!$E149,COLUMN(REFERENCEMENT_ISOLANT[[#Headers],[MATIERE]])))=0,"",INDIRECT(NOM_FR&amp;ADDRESS('PR-tampon'!$E149,COLUMN(REFERENCEMENT_ISOLANT[[#Headers],[MATIERE]]))))))</f>
        <v/>
      </c>
      <c r="E186" s="3" t="str">
        <f ca="1">IF('PR-tampon'!$E149="","",IF('PR-tampon'!$E149=0,"",IF(INDIRECT(NOM_FR&amp;ADDRESS('PR-tampon'!$E149,COLUMN(REFERENCEMENT_ISOLANT[[#Headers],[NOM COMMERCIAL DU PROCEDE]])))=0,"",INDIRECT(NOM_FR&amp;ADDRESS('PR-tampon'!$E149,COLUMN(REFERENCEMENT_ISOLANT[[#Headers],[NOM COMMERCIAL DU PROCEDE]]))))))</f>
        <v/>
      </c>
      <c r="F186" s="3" t="str">
        <f ca="1">IF('PR-tampon'!$E149="","",IF('PR-tampon'!$E149=0,"",IF(INDIRECT(NOM_FR&amp;ADDRESS('PR-tampon'!$E149,COLUMN(REFERENCEMENT_ISOLANT[[#Headers],[FABRICANT / TITULAIRE / DISTRIBUTEUR]])))=0,"",INDIRECT(NOM_FR&amp;ADDRESS('PR-tampon'!$E149,COLUMN(REFERENCEMENT_ISOLANT[[#Headers],[FABRICANT / TITULAIRE / DISTRIBUTEUR]]))))))</f>
        <v/>
      </c>
      <c r="G186" s="3" t="str">
        <f ca="1">IF('PR-tampon'!$E149="","",IF('PR-tampon'!$E149=0,"",IF(INDIRECT(NOM_FR&amp;ADDRESS('PR-tampon'!$E149,COLUMN(REFERENCEMENT_ISOLANT[[#Headers],[TYPE DE DOCUMENT DE REFERENCE]])))=0,"",INDIRECT(NOM_FR&amp;ADDRESS('PR-tampon'!$E149,COLUMN(REFERENCEMENT_ISOLANT[[#Headers],[TYPE DE DOCUMENT DE REFERENCE]]))))))</f>
        <v/>
      </c>
      <c r="H186" s="3" t="str">
        <f ca="1">IF('PR-tampon'!$E149="","",IF('PR-tampon'!$E149=0,"",IF(INDIRECT(NOM_FR&amp;ADDRESS('PR-tampon'!$E149,COLUMN(REFERENCEMENT_ISOLANT[[#Headers],[REF]])))=0,"",INDIRECT(NOM_FR&amp;ADDRESS('PR-tampon'!$E149,COLUMN(REFERENCEMENT_ISOLANT[[#Headers],[REF]]))))))</f>
        <v/>
      </c>
      <c r="I186" s="80" t="str">
        <f ca="1">IF('PR-tampon'!$E149="","",IF('PR-tampon'!$E149=0,"",IF(INDIRECT(NOM_FR&amp;ADDRESS('PR-tampon'!$E149,COLUMN(REFERENCEMENT_ISOLANT[[#Headers],[AVIS LIMITE AU / VALIDITE]])))=0,"",INDIRECT(NOM_FR&amp;ADDRESS('PR-tampon'!$E149,COLUMN(REFERENCEMENT_ISOLANT[[#Headers],[AVIS LIMITE AU / VALIDITE]]))))))</f>
        <v/>
      </c>
      <c r="J186" s="3" t="str">
        <f ca="1">IF('PR-tampon'!$E149="","",IF('PR-tampon'!$E149=0,"",IF(INDIRECT(NOM_FR&amp;ADDRESS('PR-tampon'!$E149,COLUMN(REFERENCEMENT_ISOLANT[[#Headers],[TC/TNC
dans le domaine d''emploi visé]])))=0,"",INDIRECT(NOM_FR&amp;ADDRESS('PR-tampon'!$E149,COLUMN(REFERENCEMENT_ISOLANT[[#Headers],[TC/TNC
dans le domaine d''emploi visé]]))))))</f>
        <v/>
      </c>
      <c r="K186" s="110" t="str">
        <f ca="1">IF('PR-tampon'!$E149="","",IF('PR-tampon'!$E149=0,"",IF(INDIRECT(NOM_FR&amp;ADDRESS('PR-tampon'!$E149,COLUMN(REFERENCEMENT_ISOLANT[[#Headers],[SYNTHESE DES APPLICATIONS VISEES]])))=0,"",INDIRECT(NOM_FR&amp;ADDRESS('PR-tampon'!$E149,COLUMN(REFERENCEMENT_ISOLANT[[#Headers],[SYNTHESE DES APPLICATIONS VISEES]]))))))</f>
        <v/>
      </c>
      <c r="L186" s="82" t="str">
        <f ca="1">IF('PR-tampon'!$E149="","",IF('PR-tampon'!$E149=0,"",IF(INDIRECT(NOM_FR&amp;ADDRESS('PR-tampon'!$E149,COLUMN(REFERENCEMENT_ISOLANT[[#Headers],[CONCATENATION DES OBSERVATIONS]])))=0,"",INDIRECT(NOM_FR&amp;ADDRESS('PR-tampon'!$E149,COLUMN(REFERENCEMENT_ISOLANT[[#Headers],[CONCATENATION DES OBSERVATIONS]]))))))</f>
        <v/>
      </c>
      <c r="M186" s="3" t="str">
        <f ca="1">IF('PR-tampon'!$E149="","",IF('PR-tampon'!$E149=0,"",IF(INDIRECT(NOM_FR&amp;ADDRESS('PR-tampon'!$E149,COLUMN(REFERENCEMENT_ISOLANT[[#Headers],[Hygrométrie des locaux]])))=0,"",INDIRECT(NOM_FR&amp;ADDRESS('PR-tampon'!$E149,COLUMN(REFERENCEMENT_ISOLANT[[#Headers],[Hygrométrie des locaux]]))))))</f>
        <v/>
      </c>
      <c r="N186" s="3" t="str">
        <f ca="1">IF('PR-tampon'!$E149="","",IF('PR-tampon'!$E149=0,"",IF(INDIRECT(NOM_FR&amp;ADDRESS('PR-tampon'!$E149,COLUMN(REFERENCEMENT_ISOLANT[[#Headers],[classement locaux au sens 20.1 P3]])))=0,"",INDIRECT(NOM_FR&amp;ADDRESS('PR-tampon'!$E149,COLUMN(REFERENCEMENT_ISOLANT[[#Headers],[classement locaux au sens 20.1 P3]]))))))</f>
        <v/>
      </c>
      <c r="O186" s="3" t="str">
        <f ca="1">IF('PR-tampon'!$E149="","",IF('PR-tampon'!$E149=0,"",IF(INDIRECT(NOM_FR&amp;ADDRESS('PR-tampon'!$E149,COLUMN(REFERENCEMENT_ISOLANT[[#Headers],[Climat max]])))=0,"",INDIRECT(NOM_FR&amp;ADDRESS('PR-tampon'!$E149,COLUMN(REFERENCEMENT_ISOLANT[[#Headers],[Climat max]]))))))</f>
        <v/>
      </c>
      <c r="P186" s="3" t="str">
        <f ca="1">IF('PR-tampon'!$E149="","",IF('PR-tampon'!$E149=0,"",IF(INDIRECT(NOM_FR&amp;ADDRESS('PR-tampon'!$E149,COLUMN(REFERENCEMENT_ISOLANT[[#Headers],[Locaux climatisés ou raffraichis]])))=0,"",INDIRECT(NOM_FR&amp;ADDRESS('PR-tampon'!$E149,COLUMN(REFERENCEMENT_ISOLANT[[#Headers],[Locaux climatisés ou raffraichis]]))))))</f>
        <v/>
      </c>
    </row>
    <row r="187" spans="1:16" ht="130.19999999999999" customHeight="1" x14ac:dyDescent="0.3">
      <c r="A187" s="3" t="e">
        <v>#VALUE!</v>
      </c>
      <c r="B187" s="86" t="str">
        <f ca="1">IF('PR-tampon'!$E150="","",IF('PR-tampon'!$E150=0,"",IF(INDIRECT(NOM_FR&amp;ADDRESS('PR-tampon'!$E150,COLUMN(REFERENCEMENT_ISOLANT[[#Headers],[DATE REFERENCEMENT]])))=0,"",INDIRECT(NOM_FR&amp;ADDRESS('PR-tampon'!$E150,COLUMN(REFERENCEMENT_ISOLANT[[#Headers],[DATE REFERENCEMENT]]))))))</f>
        <v/>
      </c>
      <c r="C187" s="86" t="str">
        <f ca="1">IF('PR-tampon'!$E150="","",IF('PR-tampon'!$E150=0,"",IF(INDIRECT(NOM_FR&amp;ADDRESS('PR-tampon'!$E150,COLUMN(REFERENCEMENT_ISOLANT[[#Headers],[TYPE DE PROCEDE]])))=0,"",INDIRECT(NOM_FR&amp;ADDRESS('PR-tampon'!$E150,COLUMN(REFERENCEMENT_ISOLANT[[#Headers],[TYPE DE PROCEDE]]))))))</f>
        <v/>
      </c>
      <c r="D187" s="86" t="str">
        <f ca="1">IF('PR-tampon'!$E150="","",IF('PR-tampon'!$E150=0,"",IF(INDIRECT(NOM_FR&amp;ADDRESS('PR-tampon'!$E150,COLUMN(REFERENCEMENT_ISOLANT[[#Headers],[MATIERE]])))=0,"",INDIRECT(NOM_FR&amp;ADDRESS('PR-tampon'!$E150,COLUMN(REFERENCEMENT_ISOLANT[[#Headers],[MATIERE]]))))))</f>
        <v/>
      </c>
      <c r="E187" s="3" t="str">
        <f ca="1">IF('PR-tampon'!$E150="","",IF('PR-tampon'!$E150=0,"",IF(INDIRECT(NOM_FR&amp;ADDRESS('PR-tampon'!$E150,COLUMN(REFERENCEMENT_ISOLANT[[#Headers],[NOM COMMERCIAL DU PROCEDE]])))=0,"",INDIRECT(NOM_FR&amp;ADDRESS('PR-tampon'!$E150,COLUMN(REFERENCEMENT_ISOLANT[[#Headers],[NOM COMMERCIAL DU PROCEDE]]))))))</f>
        <v/>
      </c>
      <c r="F187" s="3" t="str">
        <f ca="1">IF('PR-tampon'!$E150="","",IF('PR-tampon'!$E150=0,"",IF(INDIRECT(NOM_FR&amp;ADDRESS('PR-tampon'!$E150,COLUMN(REFERENCEMENT_ISOLANT[[#Headers],[FABRICANT / TITULAIRE / DISTRIBUTEUR]])))=0,"",INDIRECT(NOM_FR&amp;ADDRESS('PR-tampon'!$E150,COLUMN(REFERENCEMENT_ISOLANT[[#Headers],[FABRICANT / TITULAIRE / DISTRIBUTEUR]]))))))</f>
        <v/>
      </c>
      <c r="G187" s="3" t="str">
        <f ca="1">IF('PR-tampon'!$E150="","",IF('PR-tampon'!$E150=0,"",IF(INDIRECT(NOM_FR&amp;ADDRESS('PR-tampon'!$E150,COLUMN(REFERENCEMENT_ISOLANT[[#Headers],[TYPE DE DOCUMENT DE REFERENCE]])))=0,"",INDIRECT(NOM_FR&amp;ADDRESS('PR-tampon'!$E150,COLUMN(REFERENCEMENT_ISOLANT[[#Headers],[TYPE DE DOCUMENT DE REFERENCE]]))))))</f>
        <v/>
      </c>
      <c r="H187" s="3" t="str">
        <f ca="1">IF('PR-tampon'!$E150="","",IF('PR-tampon'!$E150=0,"",IF(INDIRECT(NOM_FR&amp;ADDRESS('PR-tampon'!$E150,COLUMN(REFERENCEMENT_ISOLANT[[#Headers],[REF]])))=0,"",INDIRECT(NOM_FR&amp;ADDRESS('PR-tampon'!$E150,COLUMN(REFERENCEMENT_ISOLANT[[#Headers],[REF]]))))))</f>
        <v/>
      </c>
      <c r="I187" s="80" t="str">
        <f ca="1">IF('PR-tampon'!$E150="","",IF('PR-tampon'!$E150=0,"",IF(INDIRECT(NOM_FR&amp;ADDRESS('PR-tampon'!$E150,COLUMN(REFERENCEMENT_ISOLANT[[#Headers],[AVIS LIMITE AU / VALIDITE]])))=0,"",INDIRECT(NOM_FR&amp;ADDRESS('PR-tampon'!$E150,COLUMN(REFERENCEMENT_ISOLANT[[#Headers],[AVIS LIMITE AU / VALIDITE]]))))))</f>
        <v/>
      </c>
      <c r="J187" s="3" t="str">
        <f ca="1">IF('PR-tampon'!$E150="","",IF('PR-tampon'!$E150=0,"",IF(INDIRECT(NOM_FR&amp;ADDRESS('PR-tampon'!$E150,COLUMN(REFERENCEMENT_ISOLANT[[#Headers],[TC/TNC
dans le domaine d''emploi visé]])))=0,"",INDIRECT(NOM_FR&amp;ADDRESS('PR-tampon'!$E150,COLUMN(REFERENCEMENT_ISOLANT[[#Headers],[TC/TNC
dans le domaine d''emploi visé]]))))))</f>
        <v/>
      </c>
      <c r="K187" s="110" t="str">
        <f ca="1">IF('PR-tampon'!$E150="","",IF('PR-tampon'!$E150=0,"",IF(INDIRECT(NOM_FR&amp;ADDRESS('PR-tampon'!$E150,COLUMN(REFERENCEMENT_ISOLANT[[#Headers],[SYNTHESE DES APPLICATIONS VISEES]])))=0,"",INDIRECT(NOM_FR&amp;ADDRESS('PR-tampon'!$E150,COLUMN(REFERENCEMENT_ISOLANT[[#Headers],[SYNTHESE DES APPLICATIONS VISEES]]))))))</f>
        <v/>
      </c>
      <c r="L187" s="82" t="str">
        <f ca="1">IF('PR-tampon'!$E150="","",IF('PR-tampon'!$E150=0,"",IF(INDIRECT(NOM_FR&amp;ADDRESS('PR-tampon'!$E150,COLUMN(REFERENCEMENT_ISOLANT[[#Headers],[CONCATENATION DES OBSERVATIONS]])))=0,"",INDIRECT(NOM_FR&amp;ADDRESS('PR-tampon'!$E150,COLUMN(REFERENCEMENT_ISOLANT[[#Headers],[CONCATENATION DES OBSERVATIONS]]))))))</f>
        <v/>
      </c>
      <c r="M187" s="3" t="str">
        <f ca="1">IF('PR-tampon'!$E150="","",IF('PR-tampon'!$E150=0,"",IF(INDIRECT(NOM_FR&amp;ADDRESS('PR-tampon'!$E150,COLUMN(REFERENCEMENT_ISOLANT[[#Headers],[Hygrométrie des locaux]])))=0,"",INDIRECT(NOM_FR&amp;ADDRESS('PR-tampon'!$E150,COLUMN(REFERENCEMENT_ISOLANT[[#Headers],[Hygrométrie des locaux]]))))))</f>
        <v/>
      </c>
      <c r="N187" s="3" t="str">
        <f ca="1">IF('PR-tampon'!$E150="","",IF('PR-tampon'!$E150=0,"",IF(INDIRECT(NOM_FR&amp;ADDRESS('PR-tampon'!$E150,COLUMN(REFERENCEMENT_ISOLANT[[#Headers],[classement locaux au sens 20.1 P3]])))=0,"",INDIRECT(NOM_FR&amp;ADDRESS('PR-tampon'!$E150,COLUMN(REFERENCEMENT_ISOLANT[[#Headers],[classement locaux au sens 20.1 P3]]))))))</f>
        <v/>
      </c>
      <c r="O187" s="3" t="str">
        <f ca="1">IF('PR-tampon'!$E150="","",IF('PR-tampon'!$E150=0,"",IF(INDIRECT(NOM_FR&amp;ADDRESS('PR-tampon'!$E150,COLUMN(REFERENCEMENT_ISOLANT[[#Headers],[Climat max]])))=0,"",INDIRECT(NOM_FR&amp;ADDRESS('PR-tampon'!$E150,COLUMN(REFERENCEMENT_ISOLANT[[#Headers],[Climat max]]))))))</f>
        <v/>
      </c>
      <c r="P187" s="3" t="str">
        <f ca="1">IF('PR-tampon'!$E150="","",IF('PR-tampon'!$E150=0,"",IF(INDIRECT(NOM_FR&amp;ADDRESS('PR-tampon'!$E150,COLUMN(REFERENCEMENT_ISOLANT[[#Headers],[Locaux climatisés ou raffraichis]])))=0,"",INDIRECT(NOM_FR&amp;ADDRESS('PR-tampon'!$E150,COLUMN(REFERENCEMENT_ISOLANT[[#Headers],[Locaux climatisés ou raffraichis]]))))))</f>
        <v/>
      </c>
    </row>
    <row r="188" spans="1:16" ht="130.19999999999999" customHeight="1" x14ac:dyDescent="0.3">
      <c r="A188" s="3" t="e">
        <v>#VALUE!</v>
      </c>
      <c r="B188" s="86" t="str">
        <f ca="1">IF('PR-tampon'!$E151="","",IF('PR-tampon'!$E151=0,"",IF(INDIRECT(NOM_FR&amp;ADDRESS('PR-tampon'!$E151,COLUMN(REFERENCEMENT_ISOLANT[[#Headers],[DATE REFERENCEMENT]])))=0,"",INDIRECT(NOM_FR&amp;ADDRESS('PR-tampon'!$E151,COLUMN(REFERENCEMENT_ISOLANT[[#Headers],[DATE REFERENCEMENT]]))))))</f>
        <v/>
      </c>
      <c r="C188" s="86" t="str">
        <f ca="1">IF('PR-tampon'!$E151="","",IF('PR-tampon'!$E151=0,"",IF(INDIRECT(NOM_FR&amp;ADDRESS('PR-tampon'!$E151,COLUMN(REFERENCEMENT_ISOLANT[[#Headers],[TYPE DE PROCEDE]])))=0,"",INDIRECT(NOM_FR&amp;ADDRESS('PR-tampon'!$E151,COLUMN(REFERENCEMENT_ISOLANT[[#Headers],[TYPE DE PROCEDE]]))))))</f>
        <v/>
      </c>
      <c r="D188" s="86" t="str">
        <f ca="1">IF('PR-tampon'!$E151="","",IF('PR-tampon'!$E151=0,"",IF(INDIRECT(NOM_FR&amp;ADDRESS('PR-tampon'!$E151,COLUMN(REFERENCEMENT_ISOLANT[[#Headers],[MATIERE]])))=0,"",INDIRECT(NOM_FR&amp;ADDRESS('PR-tampon'!$E151,COLUMN(REFERENCEMENT_ISOLANT[[#Headers],[MATIERE]]))))))</f>
        <v/>
      </c>
      <c r="E188" s="3" t="str">
        <f ca="1">IF('PR-tampon'!$E151="","",IF('PR-tampon'!$E151=0,"",IF(INDIRECT(NOM_FR&amp;ADDRESS('PR-tampon'!$E151,COLUMN(REFERENCEMENT_ISOLANT[[#Headers],[NOM COMMERCIAL DU PROCEDE]])))=0,"",INDIRECT(NOM_FR&amp;ADDRESS('PR-tampon'!$E151,COLUMN(REFERENCEMENT_ISOLANT[[#Headers],[NOM COMMERCIAL DU PROCEDE]]))))))</f>
        <v/>
      </c>
      <c r="F188" s="3" t="str">
        <f ca="1">IF('PR-tampon'!$E151="","",IF('PR-tampon'!$E151=0,"",IF(INDIRECT(NOM_FR&amp;ADDRESS('PR-tampon'!$E151,COLUMN(REFERENCEMENT_ISOLANT[[#Headers],[FABRICANT / TITULAIRE / DISTRIBUTEUR]])))=0,"",INDIRECT(NOM_FR&amp;ADDRESS('PR-tampon'!$E151,COLUMN(REFERENCEMENT_ISOLANT[[#Headers],[FABRICANT / TITULAIRE / DISTRIBUTEUR]]))))))</f>
        <v/>
      </c>
      <c r="G188" s="3" t="str">
        <f ca="1">IF('PR-tampon'!$E151="","",IF('PR-tampon'!$E151=0,"",IF(INDIRECT(NOM_FR&amp;ADDRESS('PR-tampon'!$E151,COLUMN(REFERENCEMENT_ISOLANT[[#Headers],[TYPE DE DOCUMENT DE REFERENCE]])))=0,"",INDIRECT(NOM_FR&amp;ADDRESS('PR-tampon'!$E151,COLUMN(REFERENCEMENT_ISOLANT[[#Headers],[TYPE DE DOCUMENT DE REFERENCE]]))))))</f>
        <v/>
      </c>
      <c r="H188" s="3" t="str">
        <f ca="1">IF('PR-tampon'!$E151="","",IF('PR-tampon'!$E151=0,"",IF(INDIRECT(NOM_FR&amp;ADDRESS('PR-tampon'!$E151,COLUMN(REFERENCEMENT_ISOLANT[[#Headers],[REF]])))=0,"",INDIRECT(NOM_FR&amp;ADDRESS('PR-tampon'!$E151,COLUMN(REFERENCEMENT_ISOLANT[[#Headers],[REF]]))))))</f>
        <v/>
      </c>
      <c r="I188" s="80" t="str">
        <f ca="1">IF('PR-tampon'!$E151="","",IF('PR-tampon'!$E151=0,"",IF(INDIRECT(NOM_FR&amp;ADDRESS('PR-tampon'!$E151,COLUMN(REFERENCEMENT_ISOLANT[[#Headers],[AVIS LIMITE AU / VALIDITE]])))=0,"",INDIRECT(NOM_FR&amp;ADDRESS('PR-tampon'!$E151,COLUMN(REFERENCEMENT_ISOLANT[[#Headers],[AVIS LIMITE AU / VALIDITE]]))))))</f>
        <v/>
      </c>
      <c r="J188" s="3" t="str">
        <f ca="1">IF('PR-tampon'!$E151="","",IF('PR-tampon'!$E151=0,"",IF(INDIRECT(NOM_FR&amp;ADDRESS('PR-tampon'!$E151,COLUMN(REFERENCEMENT_ISOLANT[[#Headers],[TC/TNC
dans le domaine d''emploi visé]])))=0,"",INDIRECT(NOM_FR&amp;ADDRESS('PR-tampon'!$E151,COLUMN(REFERENCEMENT_ISOLANT[[#Headers],[TC/TNC
dans le domaine d''emploi visé]]))))))</f>
        <v/>
      </c>
      <c r="K188" s="110" t="str">
        <f ca="1">IF('PR-tampon'!$E151="","",IF('PR-tampon'!$E151=0,"",IF(INDIRECT(NOM_FR&amp;ADDRESS('PR-tampon'!$E151,COLUMN(REFERENCEMENT_ISOLANT[[#Headers],[SYNTHESE DES APPLICATIONS VISEES]])))=0,"",INDIRECT(NOM_FR&amp;ADDRESS('PR-tampon'!$E151,COLUMN(REFERENCEMENT_ISOLANT[[#Headers],[SYNTHESE DES APPLICATIONS VISEES]]))))))</f>
        <v/>
      </c>
      <c r="L188" s="82" t="str">
        <f ca="1">IF('PR-tampon'!$E151="","",IF('PR-tampon'!$E151=0,"",IF(INDIRECT(NOM_FR&amp;ADDRESS('PR-tampon'!$E151,COLUMN(REFERENCEMENT_ISOLANT[[#Headers],[CONCATENATION DES OBSERVATIONS]])))=0,"",INDIRECT(NOM_FR&amp;ADDRESS('PR-tampon'!$E151,COLUMN(REFERENCEMENT_ISOLANT[[#Headers],[CONCATENATION DES OBSERVATIONS]]))))))</f>
        <v/>
      </c>
      <c r="M188" s="3" t="str">
        <f ca="1">IF('PR-tampon'!$E151="","",IF('PR-tampon'!$E151=0,"",IF(INDIRECT(NOM_FR&amp;ADDRESS('PR-tampon'!$E151,COLUMN(REFERENCEMENT_ISOLANT[[#Headers],[Hygrométrie des locaux]])))=0,"",INDIRECT(NOM_FR&amp;ADDRESS('PR-tampon'!$E151,COLUMN(REFERENCEMENT_ISOLANT[[#Headers],[Hygrométrie des locaux]]))))))</f>
        <v/>
      </c>
      <c r="N188" s="3" t="str">
        <f ca="1">IF('PR-tampon'!$E151="","",IF('PR-tampon'!$E151=0,"",IF(INDIRECT(NOM_FR&amp;ADDRESS('PR-tampon'!$E151,COLUMN(REFERENCEMENT_ISOLANT[[#Headers],[classement locaux au sens 20.1 P3]])))=0,"",INDIRECT(NOM_FR&amp;ADDRESS('PR-tampon'!$E151,COLUMN(REFERENCEMENT_ISOLANT[[#Headers],[classement locaux au sens 20.1 P3]]))))))</f>
        <v/>
      </c>
      <c r="O188" s="3" t="str">
        <f ca="1">IF('PR-tampon'!$E151="","",IF('PR-tampon'!$E151=0,"",IF(INDIRECT(NOM_FR&amp;ADDRESS('PR-tampon'!$E151,COLUMN(REFERENCEMENT_ISOLANT[[#Headers],[Climat max]])))=0,"",INDIRECT(NOM_FR&amp;ADDRESS('PR-tampon'!$E151,COLUMN(REFERENCEMENT_ISOLANT[[#Headers],[Climat max]]))))))</f>
        <v/>
      </c>
      <c r="P188" s="3" t="str">
        <f ca="1">IF('PR-tampon'!$E151="","",IF('PR-tampon'!$E151=0,"",IF(INDIRECT(NOM_FR&amp;ADDRESS('PR-tampon'!$E151,COLUMN(REFERENCEMENT_ISOLANT[[#Headers],[Locaux climatisés ou raffraichis]])))=0,"",INDIRECT(NOM_FR&amp;ADDRESS('PR-tampon'!$E151,COLUMN(REFERENCEMENT_ISOLANT[[#Headers],[Locaux climatisés ou raffraichis]]))))))</f>
        <v/>
      </c>
    </row>
    <row r="189" spans="1:16" ht="130.19999999999999" customHeight="1" x14ac:dyDescent="0.3">
      <c r="A189" s="3" t="e">
        <v>#VALUE!</v>
      </c>
      <c r="B189" s="86" t="str">
        <f ca="1">IF('PR-tampon'!$E152="","",IF('PR-tampon'!$E152=0,"",IF(INDIRECT(NOM_FR&amp;ADDRESS('PR-tampon'!$E152,COLUMN(REFERENCEMENT_ISOLANT[[#Headers],[DATE REFERENCEMENT]])))=0,"",INDIRECT(NOM_FR&amp;ADDRESS('PR-tampon'!$E152,COLUMN(REFERENCEMENT_ISOLANT[[#Headers],[DATE REFERENCEMENT]]))))))</f>
        <v/>
      </c>
      <c r="C189" s="86" t="str">
        <f ca="1">IF('PR-tampon'!$E152="","",IF('PR-tampon'!$E152=0,"",IF(INDIRECT(NOM_FR&amp;ADDRESS('PR-tampon'!$E152,COLUMN(REFERENCEMENT_ISOLANT[[#Headers],[TYPE DE PROCEDE]])))=0,"",INDIRECT(NOM_FR&amp;ADDRESS('PR-tampon'!$E152,COLUMN(REFERENCEMENT_ISOLANT[[#Headers],[TYPE DE PROCEDE]]))))))</f>
        <v/>
      </c>
      <c r="D189" s="86" t="str">
        <f ca="1">IF('PR-tampon'!$E152="","",IF('PR-tampon'!$E152=0,"",IF(INDIRECT(NOM_FR&amp;ADDRESS('PR-tampon'!$E152,COLUMN(REFERENCEMENT_ISOLANT[[#Headers],[MATIERE]])))=0,"",INDIRECT(NOM_FR&amp;ADDRESS('PR-tampon'!$E152,COLUMN(REFERENCEMENT_ISOLANT[[#Headers],[MATIERE]]))))))</f>
        <v/>
      </c>
      <c r="E189" s="3" t="str">
        <f ca="1">IF('PR-tampon'!$E152="","",IF('PR-tampon'!$E152=0,"",IF(INDIRECT(NOM_FR&amp;ADDRESS('PR-tampon'!$E152,COLUMN(REFERENCEMENT_ISOLANT[[#Headers],[NOM COMMERCIAL DU PROCEDE]])))=0,"",INDIRECT(NOM_FR&amp;ADDRESS('PR-tampon'!$E152,COLUMN(REFERENCEMENT_ISOLANT[[#Headers],[NOM COMMERCIAL DU PROCEDE]]))))))</f>
        <v/>
      </c>
      <c r="F189" s="3" t="str">
        <f ca="1">IF('PR-tampon'!$E152="","",IF('PR-tampon'!$E152=0,"",IF(INDIRECT(NOM_FR&amp;ADDRESS('PR-tampon'!$E152,COLUMN(REFERENCEMENT_ISOLANT[[#Headers],[FABRICANT / TITULAIRE / DISTRIBUTEUR]])))=0,"",INDIRECT(NOM_FR&amp;ADDRESS('PR-tampon'!$E152,COLUMN(REFERENCEMENT_ISOLANT[[#Headers],[FABRICANT / TITULAIRE / DISTRIBUTEUR]]))))))</f>
        <v/>
      </c>
      <c r="G189" s="3" t="str">
        <f ca="1">IF('PR-tampon'!$E152="","",IF('PR-tampon'!$E152=0,"",IF(INDIRECT(NOM_FR&amp;ADDRESS('PR-tampon'!$E152,COLUMN(REFERENCEMENT_ISOLANT[[#Headers],[TYPE DE DOCUMENT DE REFERENCE]])))=0,"",INDIRECT(NOM_FR&amp;ADDRESS('PR-tampon'!$E152,COLUMN(REFERENCEMENT_ISOLANT[[#Headers],[TYPE DE DOCUMENT DE REFERENCE]]))))))</f>
        <v/>
      </c>
      <c r="H189" s="3" t="str">
        <f ca="1">IF('PR-tampon'!$E152="","",IF('PR-tampon'!$E152=0,"",IF(INDIRECT(NOM_FR&amp;ADDRESS('PR-tampon'!$E152,COLUMN(REFERENCEMENT_ISOLANT[[#Headers],[REF]])))=0,"",INDIRECT(NOM_FR&amp;ADDRESS('PR-tampon'!$E152,COLUMN(REFERENCEMENT_ISOLANT[[#Headers],[REF]]))))))</f>
        <v/>
      </c>
      <c r="I189" s="80" t="str">
        <f ca="1">IF('PR-tampon'!$E152="","",IF('PR-tampon'!$E152=0,"",IF(INDIRECT(NOM_FR&amp;ADDRESS('PR-tampon'!$E152,COLUMN(REFERENCEMENT_ISOLANT[[#Headers],[AVIS LIMITE AU / VALIDITE]])))=0,"",INDIRECT(NOM_FR&amp;ADDRESS('PR-tampon'!$E152,COLUMN(REFERENCEMENT_ISOLANT[[#Headers],[AVIS LIMITE AU / VALIDITE]]))))))</f>
        <v/>
      </c>
      <c r="J189" s="3" t="str">
        <f ca="1">IF('PR-tampon'!$E152="","",IF('PR-tampon'!$E152=0,"",IF(INDIRECT(NOM_FR&amp;ADDRESS('PR-tampon'!$E152,COLUMN(REFERENCEMENT_ISOLANT[[#Headers],[TC/TNC
dans le domaine d''emploi visé]])))=0,"",INDIRECT(NOM_FR&amp;ADDRESS('PR-tampon'!$E152,COLUMN(REFERENCEMENT_ISOLANT[[#Headers],[TC/TNC
dans le domaine d''emploi visé]]))))))</f>
        <v/>
      </c>
      <c r="K189" s="110" t="str">
        <f ca="1">IF('PR-tampon'!$E152="","",IF('PR-tampon'!$E152=0,"",IF(INDIRECT(NOM_FR&amp;ADDRESS('PR-tampon'!$E152,COLUMN(REFERENCEMENT_ISOLANT[[#Headers],[SYNTHESE DES APPLICATIONS VISEES]])))=0,"",INDIRECT(NOM_FR&amp;ADDRESS('PR-tampon'!$E152,COLUMN(REFERENCEMENT_ISOLANT[[#Headers],[SYNTHESE DES APPLICATIONS VISEES]]))))))</f>
        <v/>
      </c>
      <c r="L189" s="82" t="str">
        <f ca="1">IF('PR-tampon'!$E152="","",IF('PR-tampon'!$E152=0,"",IF(INDIRECT(NOM_FR&amp;ADDRESS('PR-tampon'!$E152,COLUMN(REFERENCEMENT_ISOLANT[[#Headers],[CONCATENATION DES OBSERVATIONS]])))=0,"",INDIRECT(NOM_FR&amp;ADDRESS('PR-tampon'!$E152,COLUMN(REFERENCEMENT_ISOLANT[[#Headers],[CONCATENATION DES OBSERVATIONS]]))))))</f>
        <v/>
      </c>
      <c r="M189" s="3" t="str">
        <f ca="1">IF('PR-tampon'!$E152="","",IF('PR-tampon'!$E152=0,"",IF(INDIRECT(NOM_FR&amp;ADDRESS('PR-tampon'!$E152,COLUMN(REFERENCEMENT_ISOLANT[[#Headers],[Hygrométrie des locaux]])))=0,"",INDIRECT(NOM_FR&amp;ADDRESS('PR-tampon'!$E152,COLUMN(REFERENCEMENT_ISOLANT[[#Headers],[Hygrométrie des locaux]]))))))</f>
        <v/>
      </c>
      <c r="N189" s="3" t="str">
        <f ca="1">IF('PR-tampon'!$E152="","",IF('PR-tampon'!$E152=0,"",IF(INDIRECT(NOM_FR&amp;ADDRESS('PR-tampon'!$E152,COLUMN(REFERENCEMENT_ISOLANT[[#Headers],[classement locaux au sens 20.1 P3]])))=0,"",INDIRECT(NOM_FR&amp;ADDRESS('PR-tampon'!$E152,COLUMN(REFERENCEMENT_ISOLANT[[#Headers],[classement locaux au sens 20.1 P3]]))))))</f>
        <v/>
      </c>
      <c r="O189" s="3" t="str">
        <f ca="1">IF('PR-tampon'!$E152="","",IF('PR-tampon'!$E152=0,"",IF(INDIRECT(NOM_FR&amp;ADDRESS('PR-tampon'!$E152,COLUMN(REFERENCEMENT_ISOLANT[[#Headers],[Climat max]])))=0,"",INDIRECT(NOM_FR&amp;ADDRESS('PR-tampon'!$E152,COLUMN(REFERENCEMENT_ISOLANT[[#Headers],[Climat max]]))))))</f>
        <v/>
      </c>
      <c r="P189" s="3" t="str">
        <f ca="1">IF('PR-tampon'!$E152="","",IF('PR-tampon'!$E152=0,"",IF(INDIRECT(NOM_FR&amp;ADDRESS('PR-tampon'!$E152,COLUMN(REFERENCEMENT_ISOLANT[[#Headers],[Locaux climatisés ou raffraichis]])))=0,"",INDIRECT(NOM_FR&amp;ADDRESS('PR-tampon'!$E152,COLUMN(REFERENCEMENT_ISOLANT[[#Headers],[Locaux climatisés ou raffraichis]]))))))</f>
        <v/>
      </c>
    </row>
    <row r="190" spans="1:16" ht="130.19999999999999" customHeight="1" x14ac:dyDescent="0.3">
      <c r="A190" s="3" t="e">
        <v>#VALUE!</v>
      </c>
      <c r="B190" s="86" t="str">
        <f ca="1">IF('PR-tampon'!$E153="","",IF('PR-tampon'!$E153=0,"",IF(INDIRECT(NOM_FR&amp;ADDRESS('PR-tampon'!$E153,COLUMN(REFERENCEMENT_ISOLANT[[#Headers],[DATE REFERENCEMENT]])))=0,"",INDIRECT(NOM_FR&amp;ADDRESS('PR-tampon'!$E153,COLUMN(REFERENCEMENT_ISOLANT[[#Headers],[DATE REFERENCEMENT]]))))))</f>
        <v/>
      </c>
      <c r="C190" s="86" t="str">
        <f ca="1">IF('PR-tampon'!$E153="","",IF('PR-tampon'!$E153=0,"",IF(INDIRECT(NOM_FR&amp;ADDRESS('PR-tampon'!$E153,COLUMN(REFERENCEMENT_ISOLANT[[#Headers],[TYPE DE PROCEDE]])))=0,"",INDIRECT(NOM_FR&amp;ADDRESS('PR-tampon'!$E153,COLUMN(REFERENCEMENT_ISOLANT[[#Headers],[TYPE DE PROCEDE]]))))))</f>
        <v/>
      </c>
      <c r="D190" s="86" t="str">
        <f ca="1">IF('PR-tampon'!$E153="","",IF('PR-tampon'!$E153=0,"",IF(INDIRECT(NOM_FR&amp;ADDRESS('PR-tampon'!$E153,COLUMN(REFERENCEMENT_ISOLANT[[#Headers],[MATIERE]])))=0,"",INDIRECT(NOM_FR&amp;ADDRESS('PR-tampon'!$E153,COLUMN(REFERENCEMENT_ISOLANT[[#Headers],[MATIERE]]))))))</f>
        <v/>
      </c>
      <c r="E190" s="3" t="str">
        <f ca="1">IF('PR-tampon'!$E153="","",IF('PR-tampon'!$E153=0,"",IF(INDIRECT(NOM_FR&amp;ADDRESS('PR-tampon'!$E153,COLUMN(REFERENCEMENT_ISOLANT[[#Headers],[NOM COMMERCIAL DU PROCEDE]])))=0,"",INDIRECT(NOM_FR&amp;ADDRESS('PR-tampon'!$E153,COLUMN(REFERENCEMENT_ISOLANT[[#Headers],[NOM COMMERCIAL DU PROCEDE]]))))))</f>
        <v/>
      </c>
      <c r="F190" s="3" t="str">
        <f ca="1">IF('PR-tampon'!$E153="","",IF('PR-tampon'!$E153=0,"",IF(INDIRECT(NOM_FR&amp;ADDRESS('PR-tampon'!$E153,COLUMN(REFERENCEMENT_ISOLANT[[#Headers],[FABRICANT / TITULAIRE / DISTRIBUTEUR]])))=0,"",INDIRECT(NOM_FR&amp;ADDRESS('PR-tampon'!$E153,COLUMN(REFERENCEMENT_ISOLANT[[#Headers],[FABRICANT / TITULAIRE / DISTRIBUTEUR]]))))))</f>
        <v/>
      </c>
      <c r="G190" s="3" t="str">
        <f ca="1">IF('PR-tampon'!$E153="","",IF('PR-tampon'!$E153=0,"",IF(INDIRECT(NOM_FR&amp;ADDRESS('PR-tampon'!$E153,COLUMN(REFERENCEMENT_ISOLANT[[#Headers],[TYPE DE DOCUMENT DE REFERENCE]])))=0,"",INDIRECT(NOM_FR&amp;ADDRESS('PR-tampon'!$E153,COLUMN(REFERENCEMENT_ISOLANT[[#Headers],[TYPE DE DOCUMENT DE REFERENCE]]))))))</f>
        <v/>
      </c>
      <c r="H190" s="3" t="str">
        <f ca="1">IF('PR-tampon'!$E153="","",IF('PR-tampon'!$E153=0,"",IF(INDIRECT(NOM_FR&amp;ADDRESS('PR-tampon'!$E153,COLUMN(REFERENCEMENT_ISOLANT[[#Headers],[REF]])))=0,"",INDIRECT(NOM_FR&amp;ADDRESS('PR-tampon'!$E153,COLUMN(REFERENCEMENT_ISOLANT[[#Headers],[REF]]))))))</f>
        <v/>
      </c>
      <c r="I190" s="80" t="str">
        <f ca="1">IF('PR-tampon'!$E153="","",IF('PR-tampon'!$E153=0,"",IF(INDIRECT(NOM_FR&amp;ADDRESS('PR-tampon'!$E153,COLUMN(REFERENCEMENT_ISOLANT[[#Headers],[AVIS LIMITE AU / VALIDITE]])))=0,"",INDIRECT(NOM_FR&amp;ADDRESS('PR-tampon'!$E153,COLUMN(REFERENCEMENT_ISOLANT[[#Headers],[AVIS LIMITE AU / VALIDITE]]))))))</f>
        <v/>
      </c>
      <c r="J190" s="3" t="str">
        <f ca="1">IF('PR-tampon'!$E153="","",IF('PR-tampon'!$E153=0,"",IF(INDIRECT(NOM_FR&amp;ADDRESS('PR-tampon'!$E153,COLUMN(REFERENCEMENT_ISOLANT[[#Headers],[TC/TNC
dans le domaine d''emploi visé]])))=0,"",INDIRECT(NOM_FR&amp;ADDRESS('PR-tampon'!$E153,COLUMN(REFERENCEMENT_ISOLANT[[#Headers],[TC/TNC
dans le domaine d''emploi visé]]))))))</f>
        <v/>
      </c>
      <c r="K190" s="110" t="str">
        <f ca="1">IF('PR-tampon'!$E153="","",IF('PR-tampon'!$E153=0,"",IF(INDIRECT(NOM_FR&amp;ADDRESS('PR-tampon'!$E153,COLUMN(REFERENCEMENT_ISOLANT[[#Headers],[SYNTHESE DES APPLICATIONS VISEES]])))=0,"",INDIRECT(NOM_FR&amp;ADDRESS('PR-tampon'!$E153,COLUMN(REFERENCEMENT_ISOLANT[[#Headers],[SYNTHESE DES APPLICATIONS VISEES]]))))))</f>
        <v/>
      </c>
      <c r="L190" s="82" t="str">
        <f ca="1">IF('PR-tampon'!$E153="","",IF('PR-tampon'!$E153=0,"",IF(INDIRECT(NOM_FR&amp;ADDRESS('PR-tampon'!$E153,COLUMN(REFERENCEMENT_ISOLANT[[#Headers],[CONCATENATION DES OBSERVATIONS]])))=0,"",INDIRECT(NOM_FR&amp;ADDRESS('PR-tampon'!$E153,COLUMN(REFERENCEMENT_ISOLANT[[#Headers],[CONCATENATION DES OBSERVATIONS]]))))))</f>
        <v/>
      </c>
      <c r="M190" s="3" t="str">
        <f ca="1">IF('PR-tampon'!$E153="","",IF('PR-tampon'!$E153=0,"",IF(INDIRECT(NOM_FR&amp;ADDRESS('PR-tampon'!$E153,COLUMN(REFERENCEMENT_ISOLANT[[#Headers],[Hygrométrie des locaux]])))=0,"",INDIRECT(NOM_FR&amp;ADDRESS('PR-tampon'!$E153,COLUMN(REFERENCEMENT_ISOLANT[[#Headers],[Hygrométrie des locaux]]))))))</f>
        <v/>
      </c>
      <c r="N190" s="3" t="str">
        <f ca="1">IF('PR-tampon'!$E153="","",IF('PR-tampon'!$E153=0,"",IF(INDIRECT(NOM_FR&amp;ADDRESS('PR-tampon'!$E153,COLUMN(REFERENCEMENT_ISOLANT[[#Headers],[classement locaux au sens 20.1 P3]])))=0,"",INDIRECT(NOM_FR&amp;ADDRESS('PR-tampon'!$E153,COLUMN(REFERENCEMENT_ISOLANT[[#Headers],[classement locaux au sens 20.1 P3]]))))))</f>
        <v/>
      </c>
      <c r="O190" s="3" t="str">
        <f ca="1">IF('PR-tampon'!$E153="","",IF('PR-tampon'!$E153=0,"",IF(INDIRECT(NOM_FR&amp;ADDRESS('PR-tampon'!$E153,COLUMN(REFERENCEMENT_ISOLANT[[#Headers],[Climat max]])))=0,"",INDIRECT(NOM_FR&amp;ADDRESS('PR-tampon'!$E153,COLUMN(REFERENCEMENT_ISOLANT[[#Headers],[Climat max]]))))))</f>
        <v/>
      </c>
      <c r="P190" s="3" t="str">
        <f ca="1">IF('PR-tampon'!$E153="","",IF('PR-tampon'!$E153=0,"",IF(INDIRECT(NOM_FR&amp;ADDRESS('PR-tampon'!$E153,COLUMN(REFERENCEMENT_ISOLANT[[#Headers],[Locaux climatisés ou raffraichis]])))=0,"",INDIRECT(NOM_FR&amp;ADDRESS('PR-tampon'!$E153,COLUMN(REFERENCEMENT_ISOLANT[[#Headers],[Locaux climatisés ou raffraichis]]))))))</f>
        <v/>
      </c>
    </row>
    <row r="191" spans="1:16" ht="130.19999999999999" customHeight="1" x14ac:dyDescent="0.3">
      <c r="A191" s="3" t="e">
        <v>#VALUE!</v>
      </c>
      <c r="B191" s="86" t="str">
        <f ca="1">IF('PR-tampon'!$E154="","",IF('PR-tampon'!$E154=0,"",IF(INDIRECT(NOM_FR&amp;ADDRESS('PR-tampon'!$E154,COLUMN(REFERENCEMENT_ISOLANT[[#Headers],[DATE REFERENCEMENT]])))=0,"",INDIRECT(NOM_FR&amp;ADDRESS('PR-tampon'!$E154,COLUMN(REFERENCEMENT_ISOLANT[[#Headers],[DATE REFERENCEMENT]]))))))</f>
        <v/>
      </c>
      <c r="C191" s="86" t="str">
        <f ca="1">IF('PR-tampon'!$E154="","",IF('PR-tampon'!$E154=0,"",IF(INDIRECT(NOM_FR&amp;ADDRESS('PR-tampon'!$E154,COLUMN(REFERENCEMENT_ISOLANT[[#Headers],[TYPE DE PROCEDE]])))=0,"",INDIRECT(NOM_FR&amp;ADDRESS('PR-tampon'!$E154,COLUMN(REFERENCEMENT_ISOLANT[[#Headers],[TYPE DE PROCEDE]]))))))</f>
        <v/>
      </c>
      <c r="D191" s="86" t="str">
        <f ca="1">IF('PR-tampon'!$E154="","",IF('PR-tampon'!$E154=0,"",IF(INDIRECT(NOM_FR&amp;ADDRESS('PR-tampon'!$E154,COLUMN(REFERENCEMENT_ISOLANT[[#Headers],[MATIERE]])))=0,"",INDIRECT(NOM_FR&amp;ADDRESS('PR-tampon'!$E154,COLUMN(REFERENCEMENT_ISOLANT[[#Headers],[MATIERE]]))))))</f>
        <v/>
      </c>
      <c r="E191" s="3" t="str">
        <f ca="1">IF('PR-tampon'!$E154="","",IF('PR-tampon'!$E154=0,"",IF(INDIRECT(NOM_FR&amp;ADDRESS('PR-tampon'!$E154,COLUMN(REFERENCEMENT_ISOLANT[[#Headers],[NOM COMMERCIAL DU PROCEDE]])))=0,"",INDIRECT(NOM_FR&amp;ADDRESS('PR-tampon'!$E154,COLUMN(REFERENCEMENT_ISOLANT[[#Headers],[NOM COMMERCIAL DU PROCEDE]]))))))</f>
        <v/>
      </c>
      <c r="F191" s="3" t="str">
        <f ca="1">IF('PR-tampon'!$E154="","",IF('PR-tampon'!$E154=0,"",IF(INDIRECT(NOM_FR&amp;ADDRESS('PR-tampon'!$E154,COLUMN(REFERENCEMENT_ISOLANT[[#Headers],[FABRICANT / TITULAIRE / DISTRIBUTEUR]])))=0,"",INDIRECT(NOM_FR&amp;ADDRESS('PR-tampon'!$E154,COLUMN(REFERENCEMENT_ISOLANT[[#Headers],[FABRICANT / TITULAIRE / DISTRIBUTEUR]]))))))</f>
        <v/>
      </c>
      <c r="G191" s="3" t="str">
        <f ca="1">IF('PR-tampon'!$E154="","",IF('PR-tampon'!$E154=0,"",IF(INDIRECT(NOM_FR&amp;ADDRESS('PR-tampon'!$E154,COLUMN(REFERENCEMENT_ISOLANT[[#Headers],[TYPE DE DOCUMENT DE REFERENCE]])))=0,"",INDIRECT(NOM_FR&amp;ADDRESS('PR-tampon'!$E154,COLUMN(REFERENCEMENT_ISOLANT[[#Headers],[TYPE DE DOCUMENT DE REFERENCE]]))))))</f>
        <v/>
      </c>
      <c r="H191" s="3" t="str">
        <f ca="1">IF('PR-tampon'!$E154="","",IF('PR-tampon'!$E154=0,"",IF(INDIRECT(NOM_FR&amp;ADDRESS('PR-tampon'!$E154,COLUMN(REFERENCEMENT_ISOLANT[[#Headers],[REF]])))=0,"",INDIRECT(NOM_FR&amp;ADDRESS('PR-tampon'!$E154,COLUMN(REFERENCEMENT_ISOLANT[[#Headers],[REF]]))))))</f>
        <v/>
      </c>
      <c r="I191" s="80" t="str">
        <f ca="1">IF('PR-tampon'!$E154="","",IF('PR-tampon'!$E154=0,"",IF(INDIRECT(NOM_FR&amp;ADDRESS('PR-tampon'!$E154,COLUMN(REFERENCEMENT_ISOLANT[[#Headers],[AVIS LIMITE AU / VALIDITE]])))=0,"",INDIRECT(NOM_FR&amp;ADDRESS('PR-tampon'!$E154,COLUMN(REFERENCEMENT_ISOLANT[[#Headers],[AVIS LIMITE AU / VALIDITE]]))))))</f>
        <v/>
      </c>
      <c r="J191" s="3" t="str">
        <f ca="1">IF('PR-tampon'!$E154="","",IF('PR-tampon'!$E154=0,"",IF(INDIRECT(NOM_FR&amp;ADDRESS('PR-tampon'!$E154,COLUMN(REFERENCEMENT_ISOLANT[[#Headers],[TC/TNC
dans le domaine d''emploi visé]])))=0,"",INDIRECT(NOM_FR&amp;ADDRESS('PR-tampon'!$E154,COLUMN(REFERENCEMENT_ISOLANT[[#Headers],[TC/TNC
dans le domaine d''emploi visé]]))))))</f>
        <v/>
      </c>
      <c r="K191" s="110" t="str">
        <f ca="1">IF('PR-tampon'!$E154="","",IF('PR-tampon'!$E154=0,"",IF(INDIRECT(NOM_FR&amp;ADDRESS('PR-tampon'!$E154,COLUMN(REFERENCEMENT_ISOLANT[[#Headers],[SYNTHESE DES APPLICATIONS VISEES]])))=0,"",INDIRECT(NOM_FR&amp;ADDRESS('PR-tampon'!$E154,COLUMN(REFERENCEMENT_ISOLANT[[#Headers],[SYNTHESE DES APPLICATIONS VISEES]]))))))</f>
        <v/>
      </c>
      <c r="L191" s="82" t="str">
        <f ca="1">IF('PR-tampon'!$E154="","",IF('PR-tampon'!$E154=0,"",IF(INDIRECT(NOM_FR&amp;ADDRESS('PR-tampon'!$E154,COLUMN(REFERENCEMENT_ISOLANT[[#Headers],[CONCATENATION DES OBSERVATIONS]])))=0,"",INDIRECT(NOM_FR&amp;ADDRESS('PR-tampon'!$E154,COLUMN(REFERENCEMENT_ISOLANT[[#Headers],[CONCATENATION DES OBSERVATIONS]]))))))</f>
        <v/>
      </c>
      <c r="M191" s="3" t="str">
        <f ca="1">IF('PR-tampon'!$E154="","",IF('PR-tampon'!$E154=0,"",IF(INDIRECT(NOM_FR&amp;ADDRESS('PR-tampon'!$E154,COLUMN(REFERENCEMENT_ISOLANT[[#Headers],[Hygrométrie des locaux]])))=0,"",INDIRECT(NOM_FR&amp;ADDRESS('PR-tampon'!$E154,COLUMN(REFERENCEMENT_ISOLANT[[#Headers],[Hygrométrie des locaux]]))))))</f>
        <v/>
      </c>
      <c r="N191" s="3" t="str">
        <f ca="1">IF('PR-tampon'!$E154="","",IF('PR-tampon'!$E154=0,"",IF(INDIRECT(NOM_FR&amp;ADDRESS('PR-tampon'!$E154,COLUMN(REFERENCEMENT_ISOLANT[[#Headers],[classement locaux au sens 20.1 P3]])))=0,"",INDIRECT(NOM_FR&amp;ADDRESS('PR-tampon'!$E154,COLUMN(REFERENCEMENT_ISOLANT[[#Headers],[classement locaux au sens 20.1 P3]]))))))</f>
        <v/>
      </c>
      <c r="O191" s="3" t="str">
        <f ca="1">IF('PR-tampon'!$E154="","",IF('PR-tampon'!$E154=0,"",IF(INDIRECT(NOM_FR&amp;ADDRESS('PR-tampon'!$E154,COLUMN(REFERENCEMENT_ISOLANT[[#Headers],[Climat max]])))=0,"",INDIRECT(NOM_FR&amp;ADDRESS('PR-tampon'!$E154,COLUMN(REFERENCEMENT_ISOLANT[[#Headers],[Climat max]]))))))</f>
        <v/>
      </c>
      <c r="P191" s="3" t="str">
        <f ca="1">IF('PR-tampon'!$E154="","",IF('PR-tampon'!$E154=0,"",IF(INDIRECT(NOM_FR&amp;ADDRESS('PR-tampon'!$E154,COLUMN(REFERENCEMENT_ISOLANT[[#Headers],[Locaux climatisés ou raffraichis]])))=0,"",INDIRECT(NOM_FR&amp;ADDRESS('PR-tampon'!$E154,COLUMN(REFERENCEMENT_ISOLANT[[#Headers],[Locaux climatisés ou raffraichis]]))))))</f>
        <v/>
      </c>
    </row>
    <row r="192" spans="1:16" ht="130.19999999999999" customHeight="1" x14ac:dyDescent="0.3">
      <c r="A192" s="3" t="e">
        <v>#VALUE!</v>
      </c>
      <c r="B192" s="86" t="str">
        <f ca="1">IF('PR-tampon'!$E155="","",IF('PR-tampon'!$E155=0,"",IF(INDIRECT(NOM_FR&amp;ADDRESS('PR-tampon'!$E155,COLUMN(REFERENCEMENT_ISOLANT[[#Headers],[DATE REFERENCEMENT]])))=0,"",INDIRECT(NOM_FR&amp;ADDRESS('PR-tampon'!$E155,COLUMN(REFERENCEMENT_ISOLANT[[#Headers],[DATE REFERENCEMENT]]))))))</f>
        <v/>
      </c>
      <c r="C192" s="86" t="str">
        <f ca="1">IF('PR-tampon'!$E155="","",IF('PR-tampon'!$E155=0,"",IF(INDIRECT(NOM_FR&amp;ADDRESS('PR-tampon'!$E155,COLUMN(REFERENCEMENT_ISOLANT[[#Headers],[TYPE DE PROCEDE]])))=0,"",INDIRECT(NOM_FR&amp;ADDRESS('PR-tampon'!$E155,COLUMN(REFERENCEMENT_ISOLANT[[#Headers],[TYPE DE PROCEDE]]))))))</f>
        <v/>
      </c>
      <c r="D192" s="86" t="str">
        <f ca="1">IF('PR-tampon'!$E155="","",IF('PR-tampon'!$E155=0,"",IF(INDIRECT(NOM_FR&amp;ADDRESS('PR-tampon'!$E155,COLUMN(REFERENCEMENT_ISOLANT[[#Headers],[MATIERE]])))=0,"",INDIRECT(NOM_FR&amp;ADDRESS('PR-tampon'!$E155,COLUMN(REFERENCEMENT_ISOLANT[[#Headers],[MATIERE]]))))))</f>
        <v/>
      </c>
      <c r="E192" s="3" t="str">
        <f ca="1">IF('PR-tampon'!$E155="","",IF('PR-tampon'!$E155=0,"",IF(INDIRECT(NOM_FR&amp;ADDRESS('PR-tampon'!$E155,COLUMN(REFERENCEMENT_ISOLANT[[#Headers],[NOM COMMERCIAL DU PROCEDE]])))=0,"",INDIRECT(NOM_FR&amp;ADDRESS('PR-tampon'!$E155,COLUMN(REFERENCEMENT_ISOLANT[[#Headers],[NOM COMMERCIAL DU PROCEDE]]))))))</f>
        <v/>
      </c>
      <c r="F192" s="3" t="str">
        <f ca="1">IF('PR-tampon'!$E155="","",IF('PR-tampon'!$E155=0,"",IF(INDIRECT(NOM_FR&amp;ADDRESS('PR-tampon'!$E155,COLUMN(REFERENCEMENT_ISOLANT[[#Headers],[FABRICANT / TITULAIRE / DISTRIBUTEUR]])))=0,"",INDIRECT(NOM_FR&amp;ADDRESS('PR-tampon'!$E155,COLUMN(REFERENCEMENT_ISOLANT[[#Headers],[FABRICANT / TITULAIRE / DISTRIBUTEUR]]))))))</f>
        <v/>
      </c>
      <c r="G192" s="3" t="str">
        <f ca="1">IF('PR-tampon'!$E155="","",IF('PR-tampon'!$E155=0,"",IF(INDIRECT(NOM_FR&amp;ADDRESS('PR-tampon'!$E155,COLUMN(REFERENCEMENT_ISOLANT[[#Headers],[TYPE DE DOCUMENT DE REFERENCE]])))=0,"",INDIRECT(NOM_FR&amp;ADDRESS('PR-tampon'!$E155,COLUMN(REFERENCEMENT_ISOLANT[[#Headers],[TYPE DE DOCUMENT DE REFERENCE]]))))))</f>
        <v/>
      </c>
      <c r="H192" s="3" t="str">
        <f ca="1">IF('PR-tampon'!$E155="","",IF('PR-tampon'!$E155=0,"",IF(INDIRECT(NOM_FR&amp;ADDRESS('PR-tampon'!$E155,COLUMN(REFERENCEMENT_ISOLANT[[#Headers],[REF]])))=0,"",INDIRECT(NOM_FR&amp;ADDRESS('PR-tampon'!$E155,COLUMN(REFERENCEMENT_ISOLANT[[#Headers],[REF]]))))))</f>
        <v/>
      </c>
      <c r="I192" s="80" t="str">
        <f ca="1">IF('PR-tampon'!$E155="","",IF('PR-tampon'!$E155=0,"",IF(INDIRECT(NOM_FR&amp;ADDRESS('PR-tampon'!$E155,COLUMN(REFERENCEMENT_ISOLANT[[#Headers],[AVIS LIMITE AU / VALIDITE]])))=0,"",INDIRECT(NOM_FR&amp;ADDRESS('PR-tampon'!$E155,COLUMN(REFERENCEMENT_ISOLANT[[#Headers],[AVIS LIMITE AU / VALIDITE]]))))))</f>
        <v/>
      </c>
      <c r="J192" s="3" t="str">
        <f ca="1">IF('PR-tampon'!$E155="","",IF('PR-tampon'!$E155=0,"",IF(INDIRECT(NOM_FR&amp;ADDRESS('PR-tampon'!$E155,COLUMN(REFERENCEMENT_ISOLANT[[#Headers],[TC/TNC
dans le domaine d''emploi visé]])))=0,"",INDIRECT(NOM_FR&amp;ADDRESS('PR-tampon'!$E155,COLUMN(REFERENCEMENT_ISOLANT[[#Headers],[TC/TNC
dans le domaine d''emploi visé]]))))))</f>
        <v/>
      </c>
      <c r="K192" s="110" t="str">
        <f ca="1">IF('PR-tampon'!$E155="","",IF('PR-tampon'!$E155=0,"",IF(INDIRECT(NOM_FR&amp;ADDRESS('PR-tampon'!$E155,COLUMN(REFERENCEMENT_ISOLANT[[#Headers],[SYNTHESE DES APPLICATIONS VISEES]])))=0,"",INDIRECT(NOM_FR&amp;ADDRESS('PR-tampon'!$E155,COLUMN(REFERENCEMENT_ISOLANT[[#Headers],[SYNTHESE DES APPLICATIONS VISEES]]))))))</f>
        <v/>
      </c>
      <c r="L192" s="82" t="str">
        <f ca="1">IF('PR-tampon'!$E155="","",IF('PR-tampon'!$E155=0,"",IF(INDIRECT(NOM_FR&amp;ADDRESS('PR-tampon'!$E155,COLUMN(REFERENCEMENT_ISOLANT[[#Headers],[CONCATENATION DES OBSERVATIONS]])))=0,"",INDIRECT(NOM_FR&amp;ADDRESS('PR-tampon'!$E155,COLUMN(REFERENCEMENT_ISOLANT[[#Headers],[CONCATENATION DES OBSERVATIONS]]))))))</f>
        <v/>
      </c>
      <c r="M192" s="3" t="str">
        <f ca="1">IF('PR-tampon'!$E155="","",IF('PR-tampon'!$E155=0,"",IF(INDIRECT(NOM_FR&amp;ADDRESS('PR-tampon'!$E155,COLUMN(REFERENCEMENT_ISOLANT[[#Headers],[Hygrométrie des locaux]])))=0,"",INDIRECT(NOM_FR&amp;ADDRESS('PR-tampon'!$E155,COLUMN(REFERENCEMENT_ISOLANT[[#Headers],[Hygrométrie des locaux]]))))))</f>
        <v/>
      </c>
      <c r="N192" s="3" t="str">
        <f ca="1">IF('PR-tampon'!$E155="","",IF('PR-tampon'!$E155=0,"",IF(INDIRECT(NOM_FR&amp;ADDRESS('PR-tampon'!$E155,COLUMN(REFERENCEMENT_ISOLANT[[#Headers],[classement locaux au sens 20.1 P3]])))=0,"",INDIRECT(NOM_FR&amp;ADDRESS('PR-tampon'!$E155,COLUMN(REFERENCEMENT_ISOLANT[[#Headers],[classement locaux au sens 20.1 P3]]))))))</f>
        <v/>
      </c>
      <c r="O192" s="3" t="str">
        <f ca="1">IF('PR-tampon'!$E155="","",IF('PR-tampon'!$E155=0,"",IF(INDIRECT(NOM_FR&amp;ADDRESS('PR-tampon'!$E155,COLUMN(REFERENCEMENT_ISOLANT[[#Headers],[Climat max]])))=0,"",INDIRECT(NOM_FR&amp;ADDRESS('PR-tampon'!$E155,COLUMN(REFERENCEMENT_ISOLANT[[#Headers],[Climat max]]))))))</f>
        <v/>
      </c>
      <c r="P192" s="3" t="str">
        <f ca="1">IF('PR-tampon'!$E155="","",IF('PR-tampon'!$E155=0,"",IF(INDIRECT(NOM_FR&amp;ADDRESS('PR-tampon'!$E155,COLUMN(REFERENCEMENT_ISOLANT[[#Headers],[Locaux climatisés ou raffraichis]])))=0,"",INDIRECT(NOM_FR&amp;ADDRESS('PR-tampon'!$E155,COLUMN(REFERENCEMENT_ISOLANT[[#Headers],[Locaux climatisés ou raffraichis]]))))))</f>
        <v/>
      </c>
    </row>
    <row r="193" spans="1:16" ht="130.19999999999999" customHeight="1" x14ac:dyDescent="0.3">
      <c r="A193" s="3" t="e">
        <v>#VALUE!</v>
      </c>
      <c r="B193" s="86" t="str">
        <f ca="1">IF('PR-tampon'!$E156="","",IF('PR-tampon'!$E156=0,"",IF(INDIRECT(NOM_FR&amp;ADDRESS('PR-tampon'!$E156,COLUMN(REFERENCEMENT_ISOLANT[[#Headers],[DATE REFERENCEMENT]])))=0,"",INDIRECT(NOM_FR&amp;ADDRESS('PR-tampon'!$E156,COLUMN(REFERENCEMENT_ISOLANT[[#Headers],[DATE REFERENCEMENT]]))))))</f>
        <v/>
      </c>
      <c r="C193" s="86" t="str">
        <f ca="1">IF('PR-tampon'!$E156="","",IF('PR-tampon'!$E156=0,"",IF(INDIRECT(NOM_FR&amp;ADDRESS('PR-tampon'!$E156,COLUMN(REFERENCEMENT_ISOLANT[[#Headers],[TYPE DE PROCEDE]])))=0,"",INDIRECT(NOM_FR&amp;ADDRESS('PR-tampon'!$E156,COLUMN(REFERENCEMENT_ISOLANT[[#Headers],[TYPE DE PROCEDE]]))))))</f>
        <v/>
      </c>
      <c r="D193" s="86" t="str">
        <f ca="1">IF('PR-tampon'!$E156="","",IF('PR-tampon'!$E156=0,"",IF(INDIRECT(NOM_FR&amp;ADDRESS('PR-tampon'!$E156,COLUMN(REFERENCEMENT_ISOLANT[[#Headers],[MATIERE]])))=0,"",INDIRECT(NOM_FR&amp;ADDRESS('PR-tampon'!$E156,COLUMN(REFERENCEMENT_ISOLANT[[#Headers],[MATIERE]]))))))</f>
        <v/>
      </c>
      <c r="E193" s="3" t="str">
        <f ca="1">IF('PR-tampon'!$E156="","",IF('PR-tampon'!$E156=0,"",IF(INDIRECT(NOM_FR&amp;ADDRESS('PR-tampon'!$E156,COLUMN(REFERENCEMENT_ISOLANT[[#Headers],[NOM COMMERCIAL DU PROCEDE]])))=0,"",INDIRECT(NOM_FR&amp;ADDRESS('PR-tampon'!$E156,COLUMN(REFERENCEMENT_ISOLANT[[#Headers],[NOM COMMERCIAL DU PROCEDE]]))))))</f>
        <v/>
      </c>
      <c r="F193" s="3" t="str">
        <f ca="1">IF('PR-tampon'!$E156="","",IF('PR-tampon'!$E156=0,"",IF(INDIRECT(NOM_FR&amp;ADDRESS('PR-tampon'!$E156,COLUMN(REFERENCEMENT_ISOLANT[[#Headers],[FABRICANT / TITULAIRE / DISTRIBUTEUR]])))=0,"",INDIRECT(NOM_FR&amp;ADDRESS('PR-tampon'!$E156,COLUMN(REFERENCEMENT_ISOLANT[[#Headers],[FABRICANT / TITULAIRE / DISTRIBUTEUR]]))))))</f>
        <v/>
      </c>
      <c r="G193" s="3" t="str">
        <f ca="1">IF('PR-tampon'!$E156="","",IF('PR-tampon'!$E156=0,"",IF(INDIRECT(NOM_FR&amp;ADDRESS('PR-tampon'!$E156,COLUMN(REFERENCEMENT_ISOLANT[[#Headers],[TYPE DE DOCUMENT DE REFERENCE]])))=0,"",INDIRECT(NOM_FR&amp;ADDRESS('PR-tampon'!$E156,COLUMN(REFERENCEMENT_ISOLANT[[#Headers],[TYPE DE DOCUMENT DE REFERENCE]]))))))</f>
        <v/>
      </c>
      <c r="H193" s="3" t="str">
        <f ca="1">IF('PR-tampon'!$E156="","",IF('PR-tampon'!$E156=0,"",IF(INDIRECT(NOM_FR&amp;ADDRESS('PR-tampon'!$E156,COLUMN(REFERENCEMENT_ISOLANT[[#Headers],[REF]])))=0,"",INDIRECT(NOM_FR&amp;ADDRESS('PR-tampon'!$E156,COLUMN(REFERENCEMENT_ISOLANT[[#Headers],[REF]]))))))</f>
        <v/>
      </c>
      <c r="I193" s="80" t="str">
        <f ca="1">IF('PR-tampon'!$E156="","",IF('PR-tampon'!$E156=0,"",IF(INDIRECT(NOM_FR&amp;ADDRESS('PR-tampon'!$E156,COLUMN(REFERENCEMENT_ISOLANT[[#Headers],[AVIS LIMITE AU / VALIDITE]])))=0,"",INDIRECT(NOM_FR&amp;ADDRESS('PR-tampon'!$E156,COLUMN(REFERENCEMENT_ISOLANT[[#Headers],[AVIS LIMITE AU / VALIDITE]]))))))</f>
        <v/>
      </c>
      <c r="J193" s="3" t="str">
        <f ca="1">IF('PR-tampon'!$E156="","",IF('PR-tampon'!$E156=0,"",IF(INDIRECT(NOM_FR&amp;ADDRESS('PR-tampon'!$E156,COLUMN(REFERENCEMENT_ISOLANT[[#Headers],[TC/TNC
dans le domaine d''emploi visé]])))=0,"",INDIRECT(NOM_FR&amp;ADDRESS('PR-tampon'!$E156,COLUMN(REFERENCEMENT_ISOLANT[[#Headers],[TC/TNC
dans le domaine d''emploi visé]]))))))</f>
        <v/>
      </c>
      <c r="K193" s="110" t="str">
        <f ca="1">IF('PR-tampon'!$E156="","",IF('PR-tampon'!$E156=0,"",IF(INDIRECT(NOM_FR&amp;ADDRESS('PR-tampon'!$E156,COLUMN(REFERENCEMENT_ISOLANT[[#Headers],[SYNTHESE DES APPLICATIONS VISEES]])))=0,"",INDIRECT(NOM_FR&amp;ADDRESS('PR-tampon'!$E156,COLUMN(REFERENCEMENT_ISOLANT[[#Headers],[SYNTHESE DES APPLICATIONS VISEES]]))))))</f>
        <v/>
      </c>
      <c r="L193" s="82" t="str">
        <f ca="1">IF('PR-tampon'!$E156="","",IF('PR-tampon'!$E156=0,"",IF(INDIRECT(NOM_FR&amp;ADDRESS('PR-tampon'!$E156,COLUMN(REFERENCEMENT_ISOLANT[[#Headers],[CONCATENATION DES OBSERVATIONS]])))=0,"",INDIRECT(NOM_FR&amp;ADDRESS('PR-tampon'!$E156,COLUMN(REFERENCEMENT_ISOLANT[[#Headers],[CONCATENATION DES OBSERVATIONS]]))))))</f>
        <v/>
      </c>
      <c r="M193" s="3" t="str">
        <f ca="1">IF('PR-tampon'!$E156="","",IF('PR-tampon'!$E156=0,"",IF(INDIRECT(NOM_FR&amp;ADDRESS('PR-tampon'!$E156,COLUMN(REFERENCEMENT_ISOLANT[[#Headers],[Hygrométrie des locaux]])))=0,"",INDIRECT(NOM_FR&amp;ADDRESS('PR-tampon'!$E156,COLUMN(REFERENCEMENT_ISOLANT[[#Headers],[Hygrométrie des locaux]]))))))</f>
        <v/>
      </c>
      <c r="N193" s="3" t="str">
        <f ca="1">IF('PR-tampon'!$E156="","",IF('PR-tampon'!$E156=0,"",IF(INDIRECT(NOM_FR&amp;ADDRESS('PR-tampon'!$E156,COLUMN(REFERENCEMENT_ISOLANT[[#Headers],[classement locaux au sens 20.1 P3]])))=0,"",INDIRECT(NOM_FR&amp;ADDRESS('PR-tampon'!$E156,COLUMN(REFERENCEMENT_ISOLANT[[#Headers],[classement locaux au sens 20.1 P3]]))))))</f>
        <v/>
      </c>
      <c r="O193" s="3" t="str">
        <f ca="1">IF('PR-tampon'!$E156="","",IF('PR-tampon'!$E156=0,"",IF(INDIRECT(NOM_FR&amp;ADDRESS('PR-tampon'!$E156,COLUMN(REFERENCEMENT_ISOLANT[[#Headers],[Climat max]])))=0,"",INDIRECT(NOM_FR&amp;ADDRESS('PR-tampon'!$E156,COLUMN(REFERENCEMENT_ISOLANT[[#Headers],[Climat max]]))))))</f>
        <v/>
      </c>
      <c r="P193" s="3" t="str">
        <f ca="1">IF('PR-tampon'!$E156="","",IF('PR-tampon'!$E156=0,"",IF(INDIRECT(NOM_FR&amp;ADDRESS('PR-tampon'!$E156,COLUMN(REFERENCEMENT_ISOLANT[[#Headers],[Locaux climatisés ou raffraichis]])))=0,"",INDIRECT(NOM_FR&amp;ADDRESS('PR-tampon'!$E156,COLUMN(REFERENCEMENT_ISOLANT[[#Headers],[Locaux climatisés ou raffraichis]]))))))</f>
        <v/>
      </c>
    </row>
    <row r="194" spans="1:16" ht="130.19999999999999" customHeight="1" x14ac:dyDescent="0.3">
      <c r="A194" s="3" t="e">
        <v>#VALUE!</v>
      </c>
      <c r="B194" s="86" t="str">
        <f ca="1">IF('PR-tampon'!$E157="","",IF('PR-tampon'!$E157=0,"",IF(INDIRECT(NOM_FR&amp;ADDRESS('PR-tampon'!$E157,COLUMN(REFERENCEMENT_ISOLANT[[#Headers],[DATE REFERENCEMENT]])))=0,"",INDIRECT(NOM_FR&amp;ADDRESS('PR-tampon'!$E157,COLUMN(REFERENCEMENT_ISOLANT[[#Headers],[DATE REFERENCEMENT]]))))))</f>
        <v/>
      </c>
      <c r="C194" s="86" t="str">
        <f ca="1">IF('PR-tampon'!$E157="","",IF('PR-tampon'!$E157=0,"",IF(INDIRECT(NOM_FR&amp;ADDRESS('PR-tampon'!$E157,COLUMN(REFERENCEMENT_ISOLANT[[#Headers],[TYPE DE PROCEDE]])))=0,"",INDIRECT(NOM_FR&amp;ADDRESS('PR-tampon'!$E157,COLUMN(REFERENCEMENT_ISOLANT[[#Headers],[TYPE DE PROCEDE]]))))))</f>
        <v/>
      </c>
      <c r="D194" s="86" t="str">
        <f ca="1">IF('PR-tampon'!$E157="","",IF('PR-tampon'!$E157=0,"",IF(INDIRECT(NOM_FR&amp;ADDRESS('PR-tampon'!$E157,COLUMN(REFERENCEMENT_ISOLANT[[#Headers],[MATIERE]])))=0,"",INDIRECT(NOM_FR&amp;ADDRESS('PR-tampon'!$E157,COLUMN(REFERENCEMENT_ISOLANT[[#Headers],[MATIERE]]))))))</f>
        <v/>
      </c>
      <c r="E194" s="3" t="str">
        <f ca="1">IF('PR-tampon'!$E157="","",IF('PR-tampon'!$E157=0,"",IF(INDIRECT(NOM_FR&amp;ADDRESS('PR-tampon'!$E157,COLUMN(REFERENCEMENT_ISOLANT[[#Headers],[NOM COMMERCIAL DU PROCEDE]])))=0,"",INDIRECT(NOM_FR&amp;ADDRESS('PR-tampon'!$E157,COLUMN(REFERENCEMENT_ISOLANT[[#Headers],[NOM COMMERCIAL DU PROCEDE]]))))))</f>
        <v/>
      </c>
      <c r="F194" s="3" t="str">
        <f ca="1">IF('PR-tampon'!$E157="","",IF('PR-tampon'!$E157=0,"",IF(INDIRECT(NOM_FR&amp;ADDRESS('PR-tampon'!$E157,COLUMN(REFERENCEMENT_ISOLANT[[#Headers],[FABRICANT / TITULAIRE / DISTRIBUTEUR]])))=0,"",INDIRECT(NOM_FR&amp;ADDRESS('PR-tampon'!$E157,COLUMN(REFERENCEMENT_ISOLANT[[#Headers],[FABRICANT / TITULAIRE / DISTRIBUTEUR]]))))))</f>
        <v/>
      </c>
      <c r="G194" s="3" t="str">
        <f ca="1">IF('PR-tampon'!$E157="","",IF('PR-tampon'!$E157=0,"",IF(INDIRECT(NOM_FR&amp;ADDRESS('PR-tampon'!$E157,COLUMN(REFERENCEMENT_ISOLANT[[#Headers],[TYPE DE DOCUMENT DE REFERENCE]])))=0,"",INDIRECT(NOM_FR&amp;ADDRESS('PR-tampon'!$E157,COLUMN(REFERENCEMENT_ISOLANT[[#Headers],[TYPE DE DOCUMENT DE REFERENCE]]))))))</f>
        <v/>
      </c>
      <c r="H194" s="3" t="str">
        <f ca="1">IF('PR-tampon'!$E157="","",IF('PR-tampon'!$E157=0,"",IF(INDIRECT(NOM_FR&amp;ADDRESS('PR-tampon'!$E157,COLUMN(REFERENCEMENT_ISOLANT[[#Headers],[REF]])))=0,"",INDIRECT(NOM_FR&amp;ADDRESS('PR-tampon'!$E157,COLUMN(REFERENCEMENT_ISOLANT[[#Headers],[REF]]))))))</f>
        <v/>
      </c>
      <c r="I194" s="80" t="str">
        <f ca="1">IF('PR-tampon'!$E157="","",IF('PR-tampon'!$E157=0,"",IF(INDIRECT(NOM_FR&amp;ADDRESS('PR-tampon'!$E157,COLUMN(REFERENCEMENT_ISOLANT[[#Headers],[AVIS LIMITE AU / VALIDITE]])))=0,"",INDIRECT(NOM_FR&amp;ADDRESS('PR-tampon'!$E157,COLUMN(REFERENCEMENT_ISOLANT[[#Headers],[AVIS LIMITE AU / VALIDITE]]))))))</f>
        <v/>
      </c>
      <c r="J194" s="3" t="str">
        <f ca="1">IF('PR-tampon'!$E157="","",IF('PR-tampon'!$E157=0,"",IF(INDIRECT(NOM_FR&amp;ADDRESS('PR-tampon'!$E157,COLUMN(REFERENCEMENT_ISOLANT[[#Headers],[TC/TNC
dans le domaine d''emploi visé]])))=0,"",INDIRECT(NOM_FR&amp;ADDRESS('PR-tampon'!$E157,COLUMN(REFERENCEMENT_ISOLANT[[#Headers],[TC/TNC
dans le domaine d''emploi visé]]))))))</f>
        <v/>
      </c>
      <c r="K194" s="110" t="str">
        <f ca="1">IF('PR-tampon'!$E157="","",IF('PR-tampon'!$E157=0,"",IF(INDIRECT(NOM_FR&amp;ADDRESS('PR-tampon'!$E157,COLUMN(REFERENCEMENT_ISOLANT[[#Headers],[SYNTHESE DES APPLICATIONS VISEES]])))=0,"",INDIRECT(NOM_FR&amp;ADDRESS('PR-tampon'!$E157,COLUMN(REFERENCEMENT_ISOLANT[[#Headers],[SYNTHESE DES APPLICATIONS VISEES]]))))))</f>
        <v/>
      </c>
      <c r="L194" s="82" t="str">
        <f ca="1">IF('PR-tampon'!$E157="","",IF('PR-tampon'!$E157=0,"",IF(INDIRECT(NOM_FR&amp;ADDRESS('PR-tampon'!$E157,COLUMN(REFERENCEMENT_ISOLANT[[#Headers],[CONCATENATION DES OBSERVATIONS]])))=0,"",INDIRECT(NOM_FR&amp;ADDRESS('PR-tampon'!$E157,COLUMN(REFERENCEMENT_ISOLANT[[#Headers],[CONCATENATION DES OBSERVATIONS]]))))))</f>
        <v/>
      </c>
      <c r="M194" s="3" t="str">
        <f ca="1">IF('PR-tampon'!$E157="","",IF('PR-tampon'!$E157=0,"",IF(INDIRECT(NOM_FR&amp;ADDRESS('PR-tampon'!$E157,COLUMN(REFERENCEMENT_ISOLANT[[#Headers],[Hygrométrie des locaux]])))=0,"",INDIRECT(NOM_FR&amp;ADDRESS('PR-tampon'!$E157,COLUMN(REFERENCEMENT_ISOLANT[[#Headers],[Hygrométrie des locaux]]))))))</f>
        <v/>
      </c>
      <c r="N194" s="3" t="str">
        <f ca="1">IF('PR-tampon'!$E157="","",IF('PR-tampon'!$E157=0,"",IF(INDIRECT(NOM_FR&amp;ADDRESS('PR-tampon'!$E157,COLUMN(REFERENCEMENT_ISOLANT[[#Headers],[classement locaux au sens 20.1 P3]])))=0,"",INDIRECT(NOM_FR&amp;ADDRESS('PR-tampon'!$E157,COLUMN(REFERENCEMENT_ISOLANT[[#Headers],[classement locaux au sens 20.1 P3]]))))))</f>
        <v/>
      </c>
      <c r="O194" s="3" t="str">
        <f ca="1">IF('PR-tampon'!$E157="","",IF('PR-tampon'!$E157=0,"",IF(INDIRECT(NOM_FR&amp;ADDRESS('PR-tampon'!$E157,COLUMN(REFERENCEMENT_ISOLANT[[#Headers],[Climat max]])))=0,"",INDIRECT(NOM_FR&amp;ADDRESS('PR-tampon'!$E157,COLUMN(REFERENCEMENT_ISOLANT[[#Headers],[Climat max]]))))))</f>
        <v/>
      </c>
      <c r="P194" s="3" t="str">
        <f ca="1">IF('PR-tampon'!$E157="","",IF('PR-tampon'!$E157=0,"",IF(INDIRECT(NOM_FR&amp;ADDRESS('PR-tampon'!$E157,COLUMN(REFERENCEMENT_ISOLANT[[#Headers],[Locaux climatisés ou raffraichis]])))=0,"",INDIRECT(NOM_FR&amp;ADDRESS('PR-tampon'!$E157,COLUMN(REFERENCEMENT_ISOLANT[[#Headers],[Locaux climatisés ou raffraichis]]))))))</f>
        <v/>
      </c>
    </row>
    <row r="195" spans="1:16" ht="130.19999999999999" customHeight="1" x14ac:dyDescent="0.3">
      <c r="A195" s="3" t="e">
        <v>#VALUE!</v>
      </c>
      <c r="B195" s="86" t="str">
        <f ca="1">IF('PR-tampon'!$E158="","",IF('PR-tampon'!$E158=0,"",IF(INDIRECT(NOM_FR&amp;ADDRESS('PR-tampon'!$E158,COLUMN(REFERENCEMENT_ISOLANT[[#Headers],[DATE REFERENCEMENT]])))=0,"",INDIRECT(NOM_FR&amp;ADDRESS('PR-tampon'!$E158,COLUMN(REFERENCEMENT_ISOLANT[[#Headers],[DATE REFERENCEMENT]]))))))</f>
        <v/>
      </c>
      <c r="C195" s="86" t="str">
        <f ca="1">IF('PR-tampon'!$E158="","",IF('PR-tampon'!$E158=0,"",IF(INDIRECT(NOM_FR&amp;ADDRESS('PR-tampon'!$E158,COLUMN(REFERENCEMENT_ISOLANT[[#Headers],[TYPE DE PROCEDE]])))=0,"",INDIRECT(NOM_FR&amp;ADDRESS('PR-tampon'!$E158,COLUMN(REFERENCEMENT_ISOLANT[[#Headers],[TYPE DE PROCEDE]]))))))</f>
        <v/>
      </c>
      <c r="D195" s="86" t="str">
        <f ca="1">IF('PR-tampon'!$E158="","",IF('PR-tampon'!$E158=0,"",IF(INDIRECT(NOM_FR&amp;ADDRESS('PR-tampon'!$E158,COLUMN(REFERENCEMENT_ISOLANT[[#Headers],[MATIERE]])))=0,"",INDIRECT(NOM_FR&amp;ADDRESS('PR-tampon'!$E158,COLUMN(REFERENCEMENT_ISOLANT[[#Headers],[MATIERE]]))))))</f>
        <v/>
      </c>
      <c r="E195" s="3" t="str">
        <f ca="1">IF('PR-tampon'!$E158="","",IF('PR-tampon'!$E158=0,"",IF(INDIRECT(NOM_FR&amp;ADDRESS('PR-tampon'!$E158,COLUMN(REFERENCEMENT_ISOLANT[[#Headers],[NOM COMMERCIAL DU PROCEDE]])))=0,"",INDIRECT(NOM_FR&amp;ADDRESS('PR-tampon'!$E158,COLUMN(REFERENCEMENT_ISOLANT[[#Headers],[NOM COMMERCIAL DU PROCEDE]]))))))</f>
        <v/>
      </c>
      <c r="F195" s="3" t="str">
        <f ca="1">IF('PR-tampon'!$E158="","",IF('PR-tampon'!$E158=0,"",IF(INDIRECT(NOM_FR&amp;ADDRESS('PR-tampon'!$E158,COLUMN(REFERENCEMENT_ISOLANT[[#Headers],[FABRICANT / TITULAIRE / DISTRIBUTEUR]])))=0,"",INDIRECT(NOM_FR&amp;ADDRESS('PR-tampon'!$E158,COLUMN(REFERENCEMENT_ISOLANT[[#Headers],[FABRICANT / TITULAIRE / DISTRIBUTEUR]]))))))</f>
        <v/>
      </c>
      <c r="G195" s="3" t="str">
        <f ca="1">IF('PR-tampon'!$E158="","",IF('PR-tampon'!$E158=0,"",IF(INDIRECT(NOM_FR&amp;ADDRESS('PR-tampon'!$E158,COLUMN(REFERENCEMENT_ISOLANT[[#Headers],[TYPE DE DOCUMENT DE REFERENCE]])))=0,"",INDIRECT(NOM_FR&amp;ADDRESS('PR-tampon'!$E158,COLUMN(REFERENCEMENT_ISOLANT[[#Headers],[TYPE DE DOCUMENT DE REFERENCE]]))))))</f>
        <v/>
      </c>
      <c r="H195" s="3" t="str">
        <f ca="1">IF('PR-tampon'!$E158="","",IF('PR-tampon'!$E158=0,"",IF(INDIRECT(NOM_FR&amp;ADDRESS('PR-tampon'!$E158,COLUMN(REFERENCEMENT_ISOLANT[[#Headers],[REF]])))=0,"",INDIRECT(NOM_FR&amp;ADDRESS('PR-tampon'!$E158,COLUMN(REFERENCEMENT_ISOLANT[[#Headers],[REF]]))))))</f>
        <v/>
      </c>
      <c r="I195" s="80" t="str">
        <f ca="1">IF('PR-tampon'!$E158="","",IF('PR-tampon'!$E158=0,"",IF(INDIRECT(NOM_FR&amp;ADDRESS('PR-tampon'!$E158,COLUMN(REFERENCEMENT_ISOLANT[[#Headers],[AVIS LIMITE AU / VALIDITE]])))=0,"",INDIRECT(NOM_FR&amp;ADDRESS('PR-tampon'!$E158,COLUMN(REFERENCEMENT_ISOLANT[[#Headers],[AVIS LIMITE AU / VALIDITE]]))))))</f>
        <v/>
      </c>
      <c r="J195" s="3" t="str">
        <f ca="1">IF('PR-tampon'!$E158="","",IF('PR-tampon'!$E158=0,"",IF(INDIRECT(NOM_FR&amp;ADDRESS('PR-tampon'!$E158,COLUMN(REFERENCEMENT_ISOLANT[[#Headers],[TC/TNC
dans le domaine d''emploi visé]])))=0,"",INDIRECT(NOM_FR&amp;ADDRESS('PR-tampon'!$E158,COLUMN(REFERENCEMENT_ISOLANT[[#Headers],[TC/TNC
dans le domaine d''emploi visé]]))))))</f>
        <v/>
      </c>
      <c r="K195" s="110" t="str">
        <f ca="1">IF('PR-tampon'!$E158="","",IF('PR-tampon'!$E158=0,"",IF(INDIRECT(NOM_FR&amp;ADDRESS('PR-tampon'!$E158,COLUMN(REFERENCEMENT_ISOLANT[[#Headers],[SYNTHESE DES APPLICATIONS VISEES]])))=0,"",INDIRECT(NOM_FR&amp;ADDRESS('PR-tampon'!$E158,COLUMN(REFERENCEMENT_ISOLANT[[#Headers],[SYNTHESE DES APPLICATIONS VISEES]]))))))</f>
        <v/>
      </c>
      <c r="L195" s="82" t="str">
        <f ca="1">IF('PR-tampon'!$E158="","",IF('PR-tampon'!$E158=0,"",IF(INDIRECT(NOM_FR&amp;ADDRESS('PR-tampon'!$E158,COLUMN(REFERENCEMENT_ISOLANT[[#Headers],[CONCATENATION DES OBSERVATIONS]])))=0,"",INDIRECT(NOM_FR&amp;ADDRESS('PR-tampon'!$E158,COLUMN(REFERENCEMENT_ISOLANT[[#Headers],[CONCATENATION DES OBSERVATIONS]]))))))</f>
        <v/>
      </c>
      <c r="M195" s="3" t="str">
        <f ca="1">IF('PR-tampon'!$E158="","",IF('PR-tampon'!$E158=0,"",IF(INDIRECT(NOM_FR&amp;ADDRESS('PR-tampon'!$E158,COLUMN(REFERENCEMENT_ISOLANT[[#Headers],[Hygrométrie des locaux]])))=0,"",INDIRECT(NOM_FR&amp;ADDRESS('PR-tampon'!$E158,COLUMN(REFERENCEMENT_ISOLANT[[#Headers],[Hygrométrie des locaux]]))))))</f>
        <v/>
      </c>
      <c r="N195" s="3" t="str">
        <f ca="1">IF('PR-tampon'!$E158="","",IF('PR-tampon'!$E158=0,"",IF(INDIRECT(NOM_FR&amp;ADDRESS('PR-tampon'!$E158,COLUMN(REFERENCEMENT_ISOLANT[[#Headers],[classement locaux au sens 20.1 P3]])))=0,"",INDIRECT(NOM_FR&amp;ADDRESS('PR-tampon'!$E158,COLUMN(REFERENCEMENT_ISOLANT[[#Headers],[classement locaux au sens 20.1 P3]]))))))</f>
        <v/>
      </c>
      <c r="O195" s="3" t="str">
        <f ca="1">IF('PR-tampon'!$E158="","",IF('PR-tampon'!$E158=0,"",IF(INDIRECT(NOM_FR&amp;ADDRESS('PR-tampon'!$E158,COLUMN(REFERENCEMENT_ISOLANT[[#Headers],[Climat max]])))=0,"",INDIRECT(NOM_FR&amp;ADDRESS('PR-tampon'!$E158,COLUMN(REFERENCEMENT_ISOLANT[[#Headers],[Climat max]]))))))</f>
        <v/>
      </c>
      <c r="P195" s="3" t="str">
        <f ca="1">IF('PR-tampon'!$E158="","",IF('PR-tampon'!$E158=0,"",IF(INDIRECT(NOM_FR&amp;ADDRESS('PR-tampon'!$E158,COLUMN(REFERENCEMENT_ISOLANT[[#Headers],[Locaux climatisés ou raffraichis]])))=0,"",INDIRECT(NOM_FR&amp;ADDRESS('PR-tampon'!$E158,COLUMN(REFERENCEMENT_ISOLANT[[#Headers],[Locaux climatisés ou raffraichis]]))))))</f>
        <v/>
      </c>
    </row>
    <row r="196" spans="1:16" ht="130.19999999999999" customHeight="1" x14ac:dyDescent="0.3">
      <c r="A196" s="3" t="e">
        <v>#VALUE!</v>
      </c>
      <c r="B196" s="86" t="str">
        <f ca="1">IF('PR-tampon'!$E159="","",IF('PR-tampon'!$E159=0,"",IF(INDIRECT(NOM_FR&amp;ADDRESS('PR-tampon'!$E159,COLUMN(REFERENCEMENT_ISOLANT[[#Headers],[DATE REFERENCEMENT]])))=0,"",INDIRECT(NOM_FR&amp;ADDRESS('PR-tampon'!$E159,COLUMN(REFERENCEMENT_ISOLANT[[#Headers],[DATE REFERENCEMENT]]))))))</f>
        <v/>
      </c>
      <c r="C196" s="86" t="str">
        <f ca="1">IF('PR-tampon'!$E159="","",IF('PR-tampon'!$E159=0,"",IF(INDIRECT(NOM_FR&amp;ADDRESS('PR-tampon'!$E159,COLUMN(REFERENCEMENT_ISOLANT[[#Headers],[TYPE DE PROCEDE]])))=0,"",INDIRECT(NOM_FR&amp;ADDRESS('PR-tampon'!$E159,COLUMN(REFERENCEMENT_ISOLANT[[#Headers],[TYPE DE PROCEDE]]))))))</f>
        <v/>
      </c>
      <c r="D196" s="86" t="str">
        <f ca="1">IF('PR-tampon'!$E159="","",IF('PR-tampon'!$E159=0,"",IF(INDIRECT(NOM_FR&amp;ADDRESS('PR-tampon'!$E159,COLUMN(REFERENCEMENT_ISOLANT[[#Headers],[MATIERE]])))=0,"",INDIRECT(NOM_FR&amp;ADDRESS('PR-tampon'!$E159,COLUMN(REFERENCEMENT_ISOLANT[[#Headers],[MATIERE]]))))))</f>
        <v/>
      </c>
      <c r="E196" s="3" t="str">
        <f ca="1">IF('PR-tampon'!$E159="","",IF('PR-tampon'!$E159=0,"",IF(INDIRECT(NOM_FR&amp;ADDRESS('PR-tampon'!$E159,COLUMN(REFERENCEMENT_ISOLANT[[#Headers],[NOM COMMERCIAL DU PROCEDE]])))=0,"",INDIRECT(NOM_FR&amp;ADDRESS('PR-tampon'!$E159,COLUMN(REFERENCEMENT_ISOLANT[[#Headers],[NOM COMMERCIAL DU PROCEDE]]))))))</f>
        <v/>
      </c>
      <c r="F196" s="3" t="str">
        <f ca="1">IF('PR-tampon'!$E159="","",IF('PR-tampon'!$E159=0,"",IF(INDIRECT(NOM_FR&amp;ADDRESS('PR-tampon'!$E159,COLUMN(REFERENCEMENT_ISOLANT[[#Headers],[FABRICANT / TITULAIRE / DISTRIBUTEUR]])))=0,"",INDIRECT(NOM_FR&amp;ADDRESS('PR-tampon'!$E159,COLUMN(REFERENCEMENT_ISOLANT[[#Headers],[FABRICANT / TITULAIRE / DISTRIBUTEUR]]))))))</f>
        <v/>
      </c>
      <c r="G196" s="3" t="str">
        <f ca="1">IF('PR-tampon'!$E159="","",IF('PR-tampon'!$E159=0,"",IF(INDIRECT(NOM_FR&amp;ADDRESS('PR-tampon'!$E159,COLUMN(REFERENCEMENT_ISOLANT[[#Headers],[TYPE DE DOCUMENT DE REFERENCE]])))=0,"",INDIRECT(NOM_FR&amp;ADDRESS('PR-tampon'!$E159,COLUMN(REFERENCEMENT_ISOLANT[[#Headers],[TYPE DE DOCUMENT DE REFERENCE]]))))))</f>
        <v/>
      </c>
      <c r="H196" s="3" t="str">
        <f ca="1">IF('PR-tampon'!$E159="","",IF('PR-tampon'!$E159=0,"",IF(INDIRECT(NOM_FR&amp;ADDRESS('PR-tampon'!$E159,COLUMN(REFERENCEMENT_ISOLANT[[#Headers],[REF]])))=0,"",INDIRECT(NOM_FR&amp;ADDRESS('PR-tampon'!$E159,COLUMN(REFERENCEMENT_ISOLANT[[#Headers],[REF]]))))))</f>
        <v/>
      </c>
      <c r="I196" s="80" t="str">
        <f ca="1">IF('PR-tampon'!$E159="","",IF('PR-tampon'!$E159=0,"",IF(INDIRECT(NOM_FR&amp;ADDRESS('PR-tampon'!$E159,COLUMN(REFERENCEMENT_ISOLANT[[#Headers],[AVIS LIMITE AU / VALIDITE]])))=0,"",INDIRECT(NOM_FR&amp;ADDRESS('PR-tampon'!$E159,COLUMN(REFERENCEMENT_ISOLANT[[#Headers],[AVIS LIMITE AU / VALIDITE]]))))))</f>
        <v/>
      </c>
      <c r="J196" s="3" t="str">
        <f ca="1">IF('PR-tampon'!$E159="","",IF('PR-tampon'!$E159=0,"",IF(INDIRECT(NOM_FR&amp;ADDRESS('PR-tampon'!$E159,COLUMN(REFERENCEMENT_ISOLANT[[#Headers],[TC/TNC
dans le domaine d''emploi visé]])))=0,"",INDIRECT(NOM_FR&amp;ADDRESS('PR-tampon'!$E159,COLUMN(REFERENCEMENT_ISOLANT[[#Headers],[TC/TNC
dans le domaine d''emploi visé]]))))))</f>
        <v/>
      </c>
      <c r="K196" s="110" t="str">
        <f ca="1">IF('PR-tampon'!$E159="","",IF('PR-tampon'!$E159=0,"",IF(INDIRECT(NOM_FR&amp;ADDRESS('PR-tampon'!$E159,COLUMN(REFERENCEMENT_ISOLANT[[#Headers],[SYNTHESE DES APPLICATIONS VISEES]])))=0,"",INDIRECT(NOM_FR&amp;ADDRESS('PR-tampon'!$E159,COLUMN(REFERENCEMENT_ISOLANT[[#Headers],[SYNTHESE DES APPLICATIONS VISEES]]))))))</f>
        <v/>
      </c>
      <c r="L196" s="82" t="str">
        <f ca="1">IF('PR-tampon'!$E159="","",IF('PR-tampon'!$E159=0,"",IF(INDIRECT(NOM_FR&amp;ADDRESS('PR-tampon'!$E159,COLUMN(REFERENCEMENT_ISOLANT[[#Headers],[CONCATENATION DES OBSERVATIONS]])))=0,"",INDIRECT(NOM_FR&amp;ADDRESS('PR-tampon'!$E159,COLUMN(REFERENCEMENT_ISOLANT[[#Headers],[CONCATENATION DES OBSERVATIONS]]))))))</f>
        <v/>
      </c>
      <c r="M196" s="3" t="str">
        <f ca="1">IF('PR-tampon'!$E159="","",IF('PR-tampon'!$E159=0,"",IF(INDIRECT(NOM_FR&amp;ADDRESS('PR-tampon'!$E159,COLUMN(REFERENCEMENT_ISOLANT[[#Headers],[Hygrométrie des locaux]])))=0,"",INDIRECT(NOM_FR&amp;ADDRESS('PR-tampon'!$E159,COLUMN(REFERENCEMENT_ISOLANT[[#Headers],[Hygrométrie des locaux]]))))))</f>
        <v/>
      </c>
      <c r="N196" s="3" t="str">
        <f ca="1">IF('PR-tampon'!$E159="","",IF('PR-tampon'!$E159=0,"",IF(INDIRECT(NOM_FR&amp;ADDRESS('PR-tampon'!$E159,COLUMN(REFERENCEMENT_ISOLANT[[#Headers],[classement locaux au sens 20.1 P3]])))=0,"",INDIRECT(NOM_FR&amp;ADDRESS('PR-tampon'!$E159,COLUMN(REFERENCEMENT_ISOLANT[[#Headers],[classement locaux au sens 20.1 P3]]))))))</f>
        <v/>
      </c>
      <c r="O196" s="3" t="str">
        <f ca="1">IF('PR-tampon'!$E159="","",IF('PR-tampon'!$E159=0,"",IF(INDIRECT(NOM_FR&amp;ADDRESS('PR-tampon'!$E159,COLUMN(REFERENCEMENT_ISOLANT[[#Headers],[Climat max]])))=0,"",INDIRECT(NOM_FR&amp;ADDRESS('PR-tampon'!$E159,COLUMN(REFERENCEMENT_ISOLANT[[#Headers],[Climat max]]))))))</f>
        <v/>
      </c>
      <c r="P196" s="3" t="str">
        <f ca="1">IF('PR-tampon'!$E159="","",IF('PR-tampon'!$E159=0,"",IF(INDIRECT(NOM_FR&amp;ADDRESS('PR-tampon'!$E159,COLUMN(REFERENCEMENT_ISOLANT[[#Headers],[Locaux climatisés ou raffraichis]])))=0,"",INDIRECT(NOM_FR&amp;ADDRESS('PR-tampon'!$E159,COLUMN(REFERENCEMENT_ISOLANT[[#Headers],[Locaux climatisés ou raffraichis]]))))))</f>
        <v/>
      </c>
    </row>
    <row r="197" spans="1:16" ht="130.19999999999999" customHeight="1" x14ac:dyDescent="0.3">
      <c r="A197" s="3" t="e">
        <v>#VALUE!</v>
      </c>
      <c r="B197" s="86" t="str">
        <f ca="1">IF('PR-tampon'!$E160="","",IF('PR-tampon'!$E160=0,"",IF(INDIRECT(NOM_FR&amp;ADDRESS('PR-tampon'!$E160,COLUMN(REFERENCEMENT_ISOLANT[[#Headers],[DATE REFERENCEMENT]])))=0,"",INDIRECT(NOM_FR&amp;ADDRESS('PR-tampon'!$E160,COLUMN(REFERENCEMENT_ISOLANT[[#Headers],[DATE REFERENCEMENT]]))))))</f>
        <v/>
      </c>
      <c r="C197" s="86" t="str">
        <f ca="1">IF('PR-tampon'!$E160="","",IF('PR-tampon'!$E160=0,"",IF(INDIRECT(NOM_FR&amp;ADDRESS('PR-tampon'!$E160,COLUMN(REFERENCEMENT_ISOLANT[[#Headers],[TYPE DE PROCEDE]])))=0,"",INDIRECT(NOM_FR&amp;ADDRESS('PR-tampon'!$E160,COLUMN(REFERENCEMENT_ISOLANT[[#Headers],[TYPE DE PROCEDE]]))))))</f>
        <v/>
      </c>
      <c r="D197" s="86" t="str">
        <f ca="1">IF('PR-tampon'!$E160="","",IF('PR-tampon'!$E160=0,"",IF(INDIRECT(NOM_FR&amp;ADDRESS('PR-tampon'!$E160,COLUMN(REFERENCEMENT_ISOLANT[[#Headers],[MATIERE]])))=0,"",INDIRECT(NOM_FR&amp;ADDRESS('PR-tampon'!$E160,COLUMN(REFERENCEMENT_ISOLANT[[#Headers],[MATIERE]]))))))</f>
        <v/>
      </c>
      <c r="E197" s="3" t="str">
        <f ca="1">IF('PR-tampon'!$E160="","",IF('PR-tampon'!$E160=0,"",IF(INDIRECT(NOM_FR&amp;ADDRESS('PR-tampon'!$E160,COLUMN(REFERENCEMENT_ISOLANT[[#Headers],[NOM COMMERCIAL DU PROCEDE]])))=0,"",INDIRECT(NOM_FR&amp;ADDRESS('PR-tampon'!$E160,COLUMN(REFERENCEMENT_ISOLANT[[#Headers],[NOM COMMERCIAL DU PROCEDE]]))))))</f>
        <v/>
      </c>
      <c r="F197" s="3" t="str">
        <f ca="1">IF('PR-tampon'!$E160="","",IF('PR-tampon'!$E160=0,"",IF(INDIRECT(NOM_FR&amp;ADDRESS('PR-tampon'!$E160,COLUMN(REFERENCEMENT_ISOLANT[[#Headers],[FABRICANT / TITULAIRE / DISTRIBUTEUR]])))=0,"",INDIRECT(NOM_FR&amp;ADDRESS('PR-tampon'!$E160,COLUMN(REFERENCEMENT_ISOLANT[[#Headers],[FABRICANT / TITULAIRE / DISTRIBUTEUR]]))))))</f>
        <v/>
      </c>
      <c r="G197" s="3" t="str">
        <f ca="1">IF('PR-tampon'!$E160="","",IF('PR-tampon'!$E160=0,"",IF(INDIRECT(NOM_FR&amp;ADDRESS('PR-tampon'!$E160,COLUMN(REFERENCEMENT_ISOLANT[[#Headers],[TYPE DE DOCUMENT DE REFERENCE]])))=0,"",INDIRECT(NOM_FR&amp;ADDRESS('PR-tampon'!$E160,COLUMN(REFERENCEMENT_ISOLANT[[#Headers],[TYPE DE DOCUMENT DE REFERENCE]]))))))</f>
        <v/>
      </c>
      <c r="H197" s="3" t="str">
        <f ca="1">IF('PR-tampon'!$E160="","",IF('PR-tampon'!$E160=0,"",IF(INDIRECT(NOM_FR&amp;ADDRESS('PR-tampon'!$E160,COLUMN(REFERENCEMENT_ISOLANT[[#Headers],[REF]])))=0,"",INDIRECT(NOM_FR&amp;ADDRESS('PR-tampon'!$E160,COLUMN(REFERENCEMENT_ISOLANT[[#Headers],[REF]]))))))</f>
        <v/>
      </c>
      <c r="I197" s="80" t="str">
        <f ca="1">IF('PR-tampon'!$E160="","",IF('PR-tampon'!$E160=0,"",IF(INDIRECT(NOM_FR&amp;ADDRESS('PR-tampon'!$E160,COLUMN(REFERENCEMENT_ISOLANT[[#Headers],[AVIS LIMITE AU / VALIDITE]])))=0,"",INDIRECT(NOM_FR&amp;ADDRESS('PR-tampon'!$E160,COLUMN(REFERENCEMENT_ISOLANT[[#Headers],[AVIS LIMITE AU / VALIDITE]]))))))</f>
        <v/>
      </c>
      <c r="J197" s="3" t="str">
        <f ca="1">IF('PR-tampon'!$E160="","",IF('PR-tampon'!$E160=0,"",IF(INDIRECT(NOM_FR&amp;ADDRESS('PR-tampon'!$E160,COLUMN(REFERENCEMENT_ISOLANT[[#Headers],[TC/TNC
dans le domaine d''emploi visé]])))=0,"",INDIRECT(NOM_FR&amp;ADDRESS('PR-tampon'!$E160,COLUMN(REFERENCEMENT_ISOLANT[[#Headers],[TC/TNC
dans le domaine d''emploi visé]]))))))</f>
        <v/>
      </c>
      <c r="K197" s="110" t="str">
        <f ca="1">IF('PR-tampon'!$E160="","",IF('PR-tampon'!$E160=0,"",IF(INDIRECT(NOM_FR&amp;ADDRESS('PR-tampon'!$E160,COLUMN(REFERENCEMENT_ISOLANT[[#Headers],[SYNTHESE DES APPLICATIONS VISEES]])))=0,"",INDIRECT(NOM_FR&amp;ADDRESS('PR-tampon'!$E160,COLUMN(REFERENCEMENT_ISOLANT[[#Headers],[SYNTHESE DES APPLICATIONS VISEES]]))))))</f>
        <v/>
      </c>
      <c r="L197" s="82" t="str">
        <f ca="1">IF('PR-tampon'!$E160="","",IF('PR-tampon'!$E160=0,"",IF(INDIRECT(NOM_FR&amp;ADDRESS('PR-tampon'!$E160,COLUMN(REFERENCEMENT_ISOLANT[[#Headers],[CONCATENATION DES OBSERVATIONS]])))=0,"",INDIRECT(NOM_FR&amp;ADDRESS('PR-tampon'!$E160,COLUMN(REFERENCEMENT_ISOLANT[[#Headers],[CONCATENATION DES OBSERVATIONS]]))))))</f>
        <v/>
      </c>
      <c r="M197" s="3" t="str">
        <f ca="1">IF('PR-tampon'!$E160="","",IF('PR-tampon'!$E160=0,"",IF(INDIRECT(NOM_FR&amp;ADDRESS('PR-tampon'!$E160,COLUMN(REFERENCEMENT_ISOLANT[[#Headers],[Hygrométrie des locaux]])))=0,"",INDIRECT(NOM_FR&amp;ADDRESS('PR-tampon'!$E160,COLUMN(REFERENCEMENT_ISOLANT[[#Headers],[Hygrométrie des locaux]]))))))</f>
        <v/>
      </c>
      <c r="N197" s="3" t="str">
        <f ca="1">IF('PR-tampon'!$E160="","",IF('PR-tampon'!$E160=0,"",IF(INDIRECT(NOM_FR&amp;ADDRESS('PR-tampon'!$E160,COLUMN(REFERENCEMENT_ISOLANT[[#Headers],[classement locaux au sens 20.1 P3]])))=0,"",INDIRECT(NOM_FR&amp;ADDRESS('PR-tampon'!$E160,COLUMN(REFERENCEMENT_ISOLANT[[#Headers],[classement locaux au sens 20.1 P3]]))))))</f>
        <v/>
      </c>
      <c r="O197" s="3" t="str">
        <f ca="1">IF('PR-tampon'!$E160="","",IF('PR-tampon'!$E160=0,"",IF(INDIRECT(NOM_FR&amp;ADDRESS('PR-tampon'!$E160,COLUMN(REFERENCEMENT_ISOLANT[[#Headers],[Climat max]])))=0,"",INDIRECT(NOM_FR&amp;ADDRESS('PR-tampon'!$E160,COLUMN(REFERENCEMENT_ISOLANT[[#Headers],[Climat max]]))))))</f>
        <v/>
      </c>
      <c r="P197" s="3" t="str">
        <f ca="1">IF('PR-tampon'!$E160="","",IF('PR-tampon'!$E160=0,"",IF(INDIRECT(NOM_FR&amp;ADDRESS('PR-tampon'!$E160,COLUMN(REFERENCEMENT_ISOLANT[[#Headers],[Locaux climatisés ou raffraichis]])))=0,"",INDIRECT(NOM_FR&amp;ADDRESS('PR-tampon'!$E160,COLUMN(REFERENCEMENT_ISOLANT[[#Headers],[Locaux climatisés ou raffraichis]]))))))</f>
        <v/>
      </c>
    </row>
    <row r="198" spans="1:16" ht="130.19999999999999" customHeight="1" x14ac:dyDescent="0.3">
      <c r="A198" s="3" t="e">
        <v>#VALUE!</v>
      </c>
      <c r="B198" s="86" t="str">
        <f ca="1">IF('PR-tampon'!$E161="","",IF('PR-tampon'!$E161=0,"",IF(INDIRECT(NOM_FR&amp;ADDRESS('PR-tampon'!$E161,COLUMN(REFERENCEMENT_ISOLANT[[#Headers],[DATE REFERENCEMENT]])))=0,"",INDIRECT(NOM_FR&amp;ADDRESS('PR-tampon'!$E161,COLUMN(REFERENCEMENT_ISOLANT[[#Headers],[DATE REFERENCEMENT]]))))))</f>
        <v/>
      </c>
      <c r="C198" s="86" t="str">
        <f ca="1">IF('PR-tampon'!$E161="","",IF('PR-tampon'!$E161=0,"",IF(INDIRECT(NOM_FR&amp;ADDRESS('PR-tampon'!$E161,COLUMN(REFERENCEMENT_ISOLANT[[#Headers],[TYPE DE PROCEDE]])))=0,"",INDIRECT(NOM_FR&amp;ADDRESS('PR-tampon'!$E161,COLUMN(REFERENCEMENT_ISOLANT[[#Headers],[TYPE DE PROCEDE]]))))))</f>
        <v/>
      </c>
      <c r="D198" s="86" t="str">
        <f ca="1">IF('PR-tampon'!$E161="","",IF('PR-tampon'!$E161=0,"",IF(INDIRECT(NOM_FR&amp;ADDRESS('PR-tampon'!$E161,COLUMN(REFERENCEMENT_ISOLANT[[#Headers],[MATIERE]])))=0,"",INDIRECT(NOM_FR&amp;ADDRESS('PR-tampon'!$E161,COLUMN(REFERENCEMENT_ISOLANT[[#Headers],[MATIERE]]))))))</f>
        <v/>
      </c>
      <c r="E198" s="3" t="str">
        <f ca="1">IF('PR-tampon'!$E161="","",IF('PR-tampon'!$E161=0,"",IF(INDIRECT(NOM_FR&amp;ADDRESS('PR-tampon'!$E161,COLUMN(REFERENCEMENT_ISOLANT[[#Headers],[NOM COMMERCIAL DU PROCEDE]])))=0,"",INDIRECT(NOM_FR&amp;ADDRESS('PR-tampon'!$E161,COLUMN(REFERENCEMENT_ISOLANT[[#Headers],[NOM COMMERCIAL DU PROCEDE]]))))))</f>
        <v/>
      </c>
      <c r="F198" s="3" t="str">
        <f ca="1">IF('PR-tampon'!$E161="","",IF('PR-tampon'!$E161=0,"",IF(INDIRECT(NOM_FR&amp;ADDRESS('PR-tampon'!$E161,COLUMN(REFERENCEMENT_ISOLANT[[#Headers],[FABRICANT / TITULAIRE / DISTRIBUTEUR]])))=0,"",INDIRECT(NOM_FR&amp;ADDRESS('PR-tampon'!$E161,COLUMN(REFERENCEMENT_ISOLANT[[#Headers],[FABRICANT / TITULAIRE / DISTRIBUTEUR]]))))))</f>
        <v/>
      </c>
      <c r="G198" s="3" t="str">
        <f ca="1">IF('PR-tampon'!$E161="","",IF('PR-tampon'!$E161=0,"",IF(INDIRECT(NOM_FR&amp;ADDRESS('PR-tampon'!$E161,COLUMN(REFERENCEMENT_ISOLANT[[#Headers],[TYPE DE DOCUMENT DE REFERENCE]])))=0,"",INDIRECT(NOM_FR&amp;ADDRESS('PR-tampon'!$E161,COLUMN(REFERENCEMENT_ISOLANT[[#Headers],[TYPE DE DOCUMENT DE REFERENCE]]))))))</f>
        <v/>
      </c>
      <c r="H198" s="3" t="str">
        <f ca="1">IF('PR-tampon'!$E161="","",IF('PR-tampon'!$E161=0,"",IF(INDIRECT(NOM_FR&amp;ADDRESS('PR-tampon'!$E161,COLUMN(REFERENCEMENT_ISOLANT[[#Headers],[REF]])))=0,"",INDIRECT(NOM_FR&amp;ADDRESS('PR-tampon'!$E161,COLUMN(REFERENCEMENT_ISOLANT[[#Headers],[REF]]))))))</f>
        <v/>
      </c>
      <c r="I198" s="80" t="str">
        <f ca="1">IF('PR-tampon'!$E161="","",IF('PR-tampon'!$E161=0,"",IF(INDIRECT(NOM_FR&amp;ADDRESS('PR-tampon'!$E161,COLUMN(REFERENCEMENT_ISOLANT[[#Headers],[AVIS LIMITE AU / VALIDITE]])))=0,"",INDIRECT(NOM_FR&amp;ADDRESS('PR-tampon'!$E161,COLUMN(REFERENCEMENT_ISOLANT[[#Headers],[AVIS LIMITE AU / VALIDITE]]))))))</f>
        <v/>
      </c>
      <c r="J198" s="3" t="str">
        <f ca="1">IF('PR-tampon'!$E161="","",IF('PR-tampon'!$E161=0,"",IF(INDIRECT(NOM_FR&amp;ADDRESS('PR-tampon'!$E161,COLUMN(REFERENCEMENT_ISOLANT[[#Headers],[TC/TNC
dans le domaine d''emploi visé]])))=0,"",INDIRECT(NOM_FR&amp;ADDRESS('PR-tampon'!$E161,COLUMN(REFERENCEMENT_ISOLANT[[#Headers],[TC/TNC
dans le domaine d''emploi visé]]))))))</f>
        <v/>
      </c>
      <c r="K198" s="110" t="str">
        <f ca="1">IF('PR-tampon'!$E161="","",IF('PR-tampon'!$E161=0,"",IF(INDIRECT(NOM_FR&amp;ADDRESS('PR-tampon'!$E161,COLUMN(REFERENCEMENT_ISOLANT[[#Headers],[SYNTHESE DES APPLICATIONS VISEES]])))=0,"",INDIRECT(NOM_FR&amp;ADDRESS('PR-tampon'!$E161,COLUMN(REFERENCEMENT_ISOLANT[[#Headers],[SYNTHESE DES APPLICATIONS VISEES]]))))))</f>
        <v/>
      </c>
      <c r="L198" s="82" t="str">
        <f ca="1">IF('PR-tampon'!$E161="","",IF('PR-tampon'!$E161=0,"",IF(INDIRECT(NOM_FR&amp;ADDRESS('PR-tampon'!$E161,COLUMN(REFERENCEMENT_ISOLANT[[#Headers],[CONCATENATION DES OBSERVATIONS]])))=0,"",INDIRECT(NOM_FR&amp;ADDRESS('PR-tampon'!$E161,COLUMN(REFERENCEMENT_ISOLANT[[#Headers],[CONCATENATION DES OBSERVATIONS]]))))))</f>
        <v/>
      </c>
      <c r="M198" s="3" t="str">
        <f ca="1">IF('PR-tampon'!$E161="","",IF('PR-tampon'!$E161=0,"",IF(INDIRECT(NOM_FR&amp;ADDRESS('PR-tampon'!$E161,COLUMN(REFERENCEMENT_ISOLANT[[#Headers],[Hygrométrie des locaux]])))=0,"",INDIRECT(NOM_FR&amp;ADDRESS('PR-tampon'!$E161,COLUMN(REFERENCEMENT_ISOLANT[[#Headers],[Hygrométrie des locaux]]))))))</f>
        <v/>
      </c>
      <c r="N198" s="3" t="str">
        <f ca="1">IF('PR-tampon'!$E161="","",IF('PR-tampon'!$E161=0,"",IF(INDIRECT(NOM_FR&amp;ADDRESS('PR-tampon'!$E161,COLUMN(REFERENCEMENT_ISOLANT[[#Headers],[classement locaux au sens 20.1 P3]])))=0,"",INDIRECT(NOM_FR&amp;ADDRESS('PR-tampon'!$E161,COLUMN(REFERENCEMENT_ISOLANT[[#Headers],[classement locaux au sens 20.1 P3]]))))))</f>
        <v/>
      </c>
      <c r="O198" s="3" t="str">
        <f ca="1">IF('PR-tampon'!$E161="","",IF('PR-tampon'!$E161=0,"",IF(INDIRECT(NOM_FR&amp;ADDRESS('PR-tampon'!$E161,COLUMN(REFERENCEMENT_ISOLANT[[#Headers],[Climat max]])))=0,"",INDIRECT(NOM_FR&amp;ADDRESS('PR-tampon'!$E161,COLUMN(REFERENCEMENT_ISOLANT[[#Headers],[Climat max]]))))))</f>
        <v/>
      </c>
      <c r="P198" s="3" t="str">
        <f ca="1">IF('PR-tampon'!$E161="","",IF('PR-tampon'!$E161=0,"",IF(INDIRECT(NOM_FR&amp;ADDRESS('PR-tampon'!$E161,COLUMN(REFERENCEMENT_ISOLANT[[#Headers],[Locaux climatisés ou raffraichis]])))=0,"",INDIRECT(NOM_FR&amp;ADDRESS('PR-tampon'!$E161,COLUMN(REFERENCEMENT_ISOLANT[[#Headers],[Locaux climatisés ou raffraichis]]))))))</f>
        <v/>
      </c>
    </row>
    <row r="199" spans="1:16" ht="130.19999999999999" customHeight="1" x14ac:dyDescent="0.3">
      <c r="A199" s="3" t="e">
        <v>#VALUE!</v>
      </c>
      <c r="B199" s="86" t="str">
        <f ca="1">IF('PR-tampon'!$E162="","",IF('PR-tampon'!$E162=0,"",IF(INDIRECT(NOM_FR&amp;ADDRESS('PR-tampon'!$E162,COLUMN(REFERENCEMENT_ISOLANT[[#Headers],[DATE REFERENCEMENT]])))=0,"",INDIRECT(NOM_FR&amp;ADDRESS('PR-tampon'!$E162,COLUMN(REFERENCEMENT_ISOLANT[[#Headers],[DATE REFERENCEMENT]]))))))</f>
        <v/>
      </c>
      <c r="C199" s="86" t="str">
        <f ca="1">IF('PR-tampon'!$E162="","",IF('PR-tampon'!$E162=0,"",IF(INDIRECT(NOM_FR&amp;ADDRESS('PR-tampon'!$E162,COLUMN(REFERENCEMENT_ISOLANT[[#Headers],[TYPE DE PROCEDE]])))=0,"",INDIRECT(NOM_FR&amp;ADDRESS('PR-tampon'!$E162,COLUMN(REFERENCEMENT_ISOLANT[[#Headers],[TYPE DE PROCEDE]]))))))</f>
        <v/>
      </c>
      <c r="D199" s="86" t="str">
        <f ca="1">IF('PR-tampon'!$E162="","",IF('PR-tampon'!$E162=0,"",IF(INDIRECT(NOM_FR&amp;ADDRESS('PR-tampon'!$E162,COLUMN(REFERENCEMENT_ISOLANT[[#Headers],[MATIERE]])))=0,"",INDIRECT(NOM_FR&amp;ADDRESS('PR-tampon'!$E162,COLUMN(REFERENCEMENT_ISOLANT[[#Headers],[MATIERE]]))))))</f>
        <v/>
      </c>
      <c r="E199" s="3" t="str">
        <f ca="1">IF('PR-tampon'!$E162="","",IF('PR-tampon'!$E162=0,"",IF(INDIRECT(NOM_FR&amp;ADDRESS('PR-tampon'!$E162,COLUMN(REFERENCEMENT_ISOLANT[[#Headers],[NOM COMMERCIAL DU PROCEDE]])))=0,"",INDIRECT(NOM_FR&amp;ADDRESS('PR-tampon'!$E162,COLUMN(REFERENCEMENT_ISOLANT[[#Headers],[NOM COMMERCIAL DU PROCEDE]]))))))</f>
        <v/>
      </c>
      <c r="F199" s="3" t="str">
        <f ca="1">IF('PR-tampon'!$E162="","",IF('PR-tampon'!$E162=0,"",IF(INDIRECT(NOM_FR&amp;ADDRESS('PR-tampon'!$E162,COLUMN(REFERENCEMENT_ISOLANT[[#Headers],[FABRICANT / TITULAIRE / DISTRIBUTEUR]])))=0,"",INDIRECT(NOM_FR&amp;ADDRESS('PR-tampon'!$E162,COLUMN(REFERENCEMENT_ISOLANT[[#Headers],[FABRICANT / TITULAIRE / DISTRIBUTEUR]]))))))</f>
        <v/>
      </c>
      <c r="G199" s="3" t="str">
        <f ca="1">IF('PR-tampon'!$E162="","",IF('PR-tampon'!$E162=0,"",IF(INDIRECT(NOM_FR&amp;ADDRESS('PR-tampon'!$E162,COLUMN(REFERENCEMENT_ISOLANT[[#Headers],[TYPE DE DOCUMENT DE REFERENCE]])))=0,"",INDIRECT(NOM_FR&amp;ADDRESS('PR-tampon'!$E162,COLUMN(REFERENCEMENT_ISOLANT[[#Headers],[TYPE DE DOCUMENT DE REFERENCE]]))))))</f>
        <v/>
      </c>
      <c r="H199" s="3" t="str">
        <f ca="1">IF('PR-tampon'!$E162="","",IF('PR-tampon'!$E162=0,"",IF(INDIRECT(NOM_FR&amp;ADDRESS('PR-tampon'!$E162,COLUMN(REFERENCEMENT_ISOLANT[[#Headers],[REF]])))=0,"",INDIRECT(NOM_FR&amp;ADDRESS('PR-tampon'!$E162,COLUMN(REFERENCEMENT_ISOLANT[[#Headers],[REF]]))))))</f>
        <v/>
      </c>
      <c r="I199" s="80" t="str">
        <f ca="1">IF('PR-tampon'!$E162="","",IF('PR-tampon'!$E162=0,"",IF(INDIRECT(NOM_FR&amp;ADDRESS('PR-tampon'!$E162,COLUMN(REFERENCEMENT_ISOLANT[[#Headers],[AVIS LIMITE AU / VALIDITE]])))=0,"",INDIRECT(NOM_FR&amp;ADDRESS('PR-tampon'!$E162,COLUMN(REFERENCEMENT_ISOLANT[[#Headers],[AVIS LIMITE AU / VALIDITE]]))))))</f>
        <v/>
      </c>
      <c r="J199" s="3" t="str">
        <f ca="1">IF('PR-tampon'!$E162="","",IF('PR-tampon'!$E162=0,"",IF(INDIRECT(NOM_FR&amp;ADDRESS('PR-tampon'!$E162,COLUMN(REFERENCEMENT_ISOLANT[[#Headers],[TC/TNC
dans le domaine d''emploi visé]])))=0,"",INDIRECT(NOM_FR&amp;ADDRESS('PR-tampon'!$E162,COLUMN(REFERENCEMENT_ISOLANT[[#Headers],[TC/TNC
dans le domaine d''emploi visé]]))))))</f>
        <v/>
      </c>
      <c r="K199" s="110" t="str">
        <f ca="1">IF('PR-tampon'!$E162="","",IF('PR-tampon'!$E162=0,"",IF(INDIRECT(NOM_FR&amp;ADDRESS('PR-tampon'!$E162,COLUMN(REFERENCEMENT_ISOLANT[[#Headers],[SYNTHESE DES APPLICATIONS VISEES]])))=0,"",INDIRECT(NOM_FR&amp;ADDRESS('PR-tampon'!$E162,COLUMN(REFERENCEMENT_ISOLANT[[#Headers],[SYNTHESE DES APPLICATIONS VISEES]]))))))</f>
        <v/>
      </c>
      <c r="L199" s="82" t="str">
        <f ca="1">IF('PR-tampon'!$E162="","",IF('PR-tampon'!$E162=0,"",IF(INDIRECT(NOM_FR&amp;ADDRESS('PR-tampon'!$E162,COLUMN(REFERENCEMENT_ISOLANT[[#Headers],[CONCATENATION DES OBSERVATIONS]])))=0,"",INDIRECT(NOM_FR&amp;ADDRESS('PR-tampon'!$E162,COLUMN(REFERENCEMENT_ISOLANT[[#Headers],[CONCATENATION DES OBSERVATIONS]]))))))</f>
        <v/>
      </c>
      <c r="M199" s="3" t="str">
        <f ca="1">IF('PR-tampon'!$E162="","",IF('PR-tampon'!$E162=0,"",IF(INDIRECT(NOM_FR&amp;ADDRESS('PR-tampon'!$E162,COLUMN(REFERENCEMENT_ISOLANT[[#Headers],[Hygrométrie des locaux]])))=0,"",INDIRECT(NOM_FR&amp;ADDRESS('PR-tampon'!$E162,COLUMN(REFERENCEMENT_ISOLANT[[#Headers],[Hygrométrie des locaux]]))))))</f>
        <v/>
      </c>
      <c r="N199" s="3" t="str">
        <f ca="1">IF('PR-tampon'!$E162="","",IF('PR-tampon'!$E162=0,"",IF(INDIRECT(NOM_FR&amp;ADDRESS('PR-tampon'!$E162,COLUMN(REFERENCEMENT_ISOLANT[[#Headers],[classement locaux au sens 20.1 P3]])))=0,"",INDIRECT(NOM_FR&amp;ADDRESS('PR-tampon'!$E162,COLUMN(REFERENCEMENT_ISOLANT[[#Headers],[classement locaux au sens 20.1 P3]]))))))</f>
        <v/>
      </c>
      <c r="O199" s="3" t="str">
        <f ca="1">IF('PR-tampon'!$E162="","",IF('PR-tampon'!$E162=0,"",IF(INDIRECT(NOM_FR&amp;ADDRESS('PR-tampon'!$E162,COLUMN(REFERENCEMENT_ISOLANT[[#Headers],[Climat max]])))=0,"",INDIRECT(NOM_FR&amp;ADDRESS('PR-tampon'!$E162,COLUMN(REFERENCEMENT_ISOLANT[[#Headers],[Climat max]]))))))</f>
        <v/>
      </c>
      <c r="P199" s="3" t="str">
        <f ca="1">IF('PR-tampon'!$E162="","",IF('PR-tampon'!$E162=0,"",IF(INDIRECT(NOM_FR&amp;ADDRESS('PR-tampon'!$E162,COLUMN(REFERENCEMENT_ISOLANT[[#Headers],[Locaux climatisés ou raffraichis]])))=0,"",INDIRECT(NOM_FR&amp;ADDRESS('PR-tampon'!$E162,COLUMN(REFERENCEMENT_ISOLANT[[#Headers],[Locaux climatisés ou raffraichis]]))))))</f>
        <v/>
      </c>
    </row>
    <row r="200" spans="1:16" ht="130.19999999999999" customHeight="1" x14ac:dyDescent="0.3">
      <c r="A200" s="3" t="e">
        <v>#VALUE!</v>
      </c>
      <c r="B200" s="86" t="str">
        <f ca="1">IF('PR-tampon'!$E163="","",IF('PR-tampon'!$E163=0,"",IF(INDIRECT(NOM_FR&amp;ADDRESS('PR-tampon'!$E163,COLUMN(REFERENCEMENT_ISOLANT[[#Headers],[DATE REFERENCEMENT]])))=0,"",INDIRECT(NOM_FR&amp;ADDRESS('PR-tampon'!$E163,COLUMN(REFERENCEMENT_ISOLANT[[#Headers],[DATE REFERENCEMENT]]))))))</f>
        <v/>
      </c>
      <c r="C200" s="86" t="str">
        <f ca="1">IF('PR-tampon'!$E163="","",IF('PR-tampon'!$E163=0,"",IF(INDIRECT(NOM_FR&amp;ADDRESS('PR-tampon'!$E163,COLUMN(REFERENCEMENT_ISOLANT[[#Headers],[TYPE DE PROCEDE]])))=0,"",INDIRECT(NOM_FR&amp;ADDRESS('PR-tampon'!$E163,COLUMN(REFERENCEMENT_ISOLANT[[#Headers],[TYPE DE PROCEDE]]))))))</f>
        <v/>
      </c>
      <c r="D200" s="86" t="str">
        <f ca="1">IF('PR-tampon'!$E163="","",IF('PR-tampon'!$E163=0,"",IF(INDIRECT(NOM_FR&amp;ADDRESS('PR-tampon'!$E163,COLUMN(REFERENCEMENT_ISOLANT[[#Headers],[MATIERE]])))=0,"",INDIRECT(NOM_FR&amp;ADDRESS('PR-tampon'!$E163,COLUMN(REFERENCEMENT_ISOLANT[[#Headers],[MATIERE]]))))))</f>
        <v/>
      </c>
      <c r="E200" s="3" t="str">
        <f ca="1">IF('PR-tampon'!$E163="","",IF('PR-tampon'!$E163=0,"",IF(INDIRECT(NOM_FR&amp;ADDRESS('PR-tampon'!$E163,COLUMN(REFERENCEMENT_ISOLANT[[#Headers],[NOM COMMERCIAL DU PROCEDE]])))=0,"",INDIRECT(NOM_FR&amp;ADDRESS('PR-tampon'!$E163,COLUMN(REFERENCEMENT_ISOLANT[[#Headers],[NOM COMMERCIAL DU PROCEDE]]))))))</f>
        <v/>
      </c>
      <c r="F200" s="3" t="str">
        <f ca="1">IF('PR-tampon'!$E163="","",IF('PR-tampon'!$E163=0,"",IF(INDIRECT(NOM_FR&amp;ADDRESS('PR-tampon'!$E163,COLUMN(REFERENCEMENT_ISOLANT[[#Headers],[FABRICANT / TITULAIRE / DISTRIBUTEUR]])))=0,"",INDIRECT(NOM_FR&amp;ADDRESS('PR-tampon'!$E163,COLUMN(REFERENCEMENT_ISOLANT[[#Headers],[FABRICANT / TITULAIRE / DISTRIBUTEUR]]))))))</f>
        <v/>
      </c>
      <c r="G200" s="3" t="str">
        <f ca="1">IF('PR-tampon'!$E163="","",IF('PR-tampon'!$E163=0,"",IF(INDIRECT(NOM_FR&amp;ADDRESS('PR-tampon'!$E163,COLUMN(REFERENCEMENT_ISOLANT[[#Headers],[TYPE DE DOCUMENT DE REFERENCE]])))=0,"",INDIRECT(NOM_FR&amp;ADDRESS('PR-tampon'!$E163,COLUMN(REFERENCEMENT_ISOLANT[[#Headers],[TYPE DE DOCUMENT DE REFERENCE]]))))))</f>
        <v/>
      </c>
      <c r="H200" s="3" t="str">
        <f ca="1">IF('PR-tampon'!$E163="","",IF('PR-tampon'!$E163=0,"",IF(INDIRECT(NOM_FR&amp;ADDRESS('PR-tampon'!$E163,COLUMN(REFERENCEMENT_ISOLANT[[#Headers],[REF]])))=0,"",INDIRECT(NOM_FR&amp;ADDRESS('PR-tampon'!$E163,COLUMN(REFERENCEMENT_ISOLANT[[#Headers],[REF]]))))))</f>
        <v/>
      </c>
      <c r="I200" s="80" t="str">
        <f ca="1">IF('PR-tampon'!$E163="","",IF('PR-tampon'!$E163=0,"",IF(INDIRECT(NOM_FR&amp;ADDRESS('PR-tampon'!$E163,COLUMN(REFERENCEMENT_ISOLANT[[#Headers],[AVIS LIMITE AU / VALIDITE]])))=0,"",INDIRECT(NOM_FR&amp;ADDRESS('PR-tampon'!$E163,COLUMN(REFERENCEMENT_ISOLANT[[#Headers],[AVIS LIMITE AU / VALIDITE]]))))))</f>
        <v/>
      </c>
      <c r="J200" s="3" t="str">
        <f ca="1">IF('PR-tampon'!$E163="","",IF('PR-tampon'!$E163=0,"",IF(INDIRECT(NOM_FR&amp;ADDRESS('PR-tampon'!$E163,COLUMN(REFERENCEMENT_ISOLANT[[#Headers],[TC/TNC
dans le domaine d''emploi visé]])))=0,"",INDIRECT(NOM_FR&amp;ADDRESS('PR-tampon'!$E163,COLUMN(REFERENCEMENT_ISOLANT[[#Headers],[TC/TNC
dans le domaine d''emploi visé]]))))))</f>
        <v/>
      </c>
      <c r="K200" s="110" t="str">
        <f ca="1">IF('PR-tampon'!$E163="","",IF('PR-tampon'!$E163=0,"",IF(INDIRECT(NOM_FR&amp;ADDRESS('PR-tampon'!$E163,COLUMN(REFERENCEMENT_ISOLANT[[#Headers],[SYNTHESE DES APPLICATIONS VISEES]])))=0,"",INDIRECT(NOM_FR&amp;ADDRESS('PR-tampon'!$E163,COLUMN(REFERENCEMENT_ISOLANT[[#Headers],[SYNTHESE DES APPLICATIONS VISEES]]))))))</f>
        <v/>
      </c>
      <c r="L200" s="82" t="str">
        <f ca="1">IF('PR-tampon'!$E163="","",IF('PR-tampon'!$E163=0,"",IF(INDIRECT(NOM_FR&amp;ADDRESS('PR-tampon'!$E163,COLUMN(REFERENCEMENT_ISOLANT[[#Headers],[CONCATENATION DES OBSERVATIONS]])))=0,"",INDIRECT(NOM_FR&amp;ADDRESS('PR-tampon'!$E163,COLUMN(REFERENCEMENT_ISOLANT[[#Headers],[CONCATENATION DES OBSERVATIONS]]))))))</f>
        <v/>
      </c>
      <c r="M200" s="3" t="str">
        <f ca="1">IF('PR-tampon'!$E163="","",IF('PR-tampon'!$E163=0,"",IF(INDIRECT(NOM_FR&amp;ADDRESS('PR-tampon'!$E163,COLUMN(REFERENCEMENT_ISOLANT[[#Headers],[Hygrométrie des locaux]])))=0,"",INDIRECT(NOM_FR&amp;ADDRESS('PR-tampon'!$E163,COLUMN(REFERENCEMENT_ISOLANT[[#Headers],[Hygrométrie des locaux]]))))))</f>
        <v/>
      </c>
      <c r="N200" s="3" t="str">
        <f ca="1">IF('PR-tampon'!$E163="","",IF('PR-tampon'!$E163=0,"",IF(INDIRECT(NOM_FR&amp;ADDRESS('PR-tampon'!$E163,COLUMN(REFERENCEMENT_ISOLANT[[#Headers],[classement locaux au sens 20.1 P3]])))=0,"",INDIRECT(NOM_FR&amp;ADDRESS('PR-tampon'!$E163,COLUMN(REFERENCEMENT_ISOLANT[[#Headers],[classement locaux au sens 20.1 P3]]))))))</f>
        <v/>
      </c>
      <c r="O200" s="3" t="str">
        <f ca="1">IF('PR-tampon'!$E163="","",IF('PR-tampon'!$E163=0,"",IF(INDIRECT(NOM_FR&amp;ADDRESS('PR-tampon'!$E163,COLUMN(REFERENCEMENT_ISOLANT[[#Headers],[Climat max]])))=0,"",INDIRECT(NOM_FR&amp;ADDRESS('PR-tampon'!$E163,COLUMN(REFERENCEMENT_ISOLANT[[#Headers],[Climat max]]))))))</f>
        <v/>
      </c>
      <c r="P200" s="3" t="str">
        <f ca="1">IF('PR-tampon'!$E163="","",IF('PR-tampon'!$E163=0,"",IF(INDIRECT(NOM_FR&amp;ADDRESS('PR-tampon'!$E163,COLUMN(REFERENCEMENT_ISOLANT[[#Headers],[Locaux climatisés ou raffraichis]])))=0,"",INDIRECT(NOM_FR&amp;ADDRESS('PR-tampon'!$E163,COLUMN(REFERENCEMENT_ISOLANT[[#Headers],[Locaux climatisés ou raffraichis]]))))))</f>
        <v/>
      </c>
    </row>
    <row r="201" spans="1:16" ht="130.19999999999999" customHeight="1" x14ac:dyDescent="0.3">
      <c r="A201" s="3" t="e">
        <v>#VALUE!</v>
      </c>
      <c r="B201" s="86" t="str">
        <f ca="1">IF('PR-tampon'!$E164="","",IF('PR-tampon'!$E164=0,"",IF(INDIRECT(NOM_FR&amp;ADDRESS('PR-tampon'!$E164,COLUMN(REFERENCEMENT_ISOLANT[[#Headers],[DATE REFERENCEMENT]])))=0,"",INDIRECT(NOM_FR&amp;ADDRESS('PR-tampon'!$E164,COLUMN(REFERENCEMENT_ISOLANT[[#Headers],[DATE REFERENCEMENT]]))))))</f>
        <v/>
      </c>
      <c r="C201" s="86" t="str">
        <f ca="1">IF('PR-tampon'!$E164="","",IF('PR-tampon'!$E164=0,"",IF(INDIRECT(NOM_FR&amp;ADDRESS('PR-tampon'!$E164,COLUMN(REFERENCEMENT_ISOLANT[[#Headers],[TYPE DE PROCEDE]])))=0,"",INDIRECT(NOM_FR&amp;ADDRESS('PR-tampon'!$E164,COLUMN(REFERENCEMENT_ISOLANT[[#Headers],[TYPE DE PROCEDE]]))))))</f>
        <v/>
      </c>
      <c r="D201" s="86" t="str">
        <f ca="1">IF('PR-tampon'!$E164="","",IF('PR-tampon'!$E164=0,"",IF(INDIRECT(NOM_FR&amp;ADDRESS('PR-tampon'!$E164,COLUMN(REFERENCEMENT_ISOLANT[[#Headers],[MATIERE]])))=0,"",INDIRECT(NOM_FR&amp;ADDRESS('PR-tampon'!$E164,COLUMN(REFERENCEMENT_ISOLANT[[#Headers],[MATIERE]]))))))</f>
        <v/>
      </c>
      <c r="E201" s="3" t="str">
        <f ca="1">IF('PR-tampon'!$E164="","",IF('PR-tampon'!$E164=0,"",IF(INDIRECT(NOM_FR&amp;ADDRESS('PR-tampon'!$E164,COLUMN(REFERENCEMENT_ISOLANT[[#Headers],[NOM COMMERCIAL DU PROCEDE]])))=0,"",INDIRECT(NOM_FR&amp;ADDRESS('PR-tampon'!$E164,COLUMN(REFERENCEMENT_ISOLANT[[#Headers],[NOM COMMERCIAL DU PROCEDE]]))))))</f>
        <v/>
      </c>
      <c r="F201" s="3" t="str">
        <f ca="1">IF('PR-tampon'!$E164="","",IF('PR-tampon'!$E164=0,"",IF(INDIRECT(NOM_FR&amp;ADDRESS('PR-tampon'!$E164,COLUMN(REFERENCEMENT_ISOLANT[[#Headers],[FABRICANT / TITULAIRE / DISTRIBUTEUR]])))=0,"",INDIRECT(NOM_FR&amp;ADDRESS('PR-tampon'!$E164,COLUMN(REFERENCEMENT_ISOLANT[[#Headers],[FABRICANT / TITULAIRE / DISTRIBUTEUR]]))))))</f>
        <v/>
      </c>
      <c r="G201" s="3" t="str">
        <f ca="1">IF('PR-tampon'!$E164="","",IF('PR-tampon'!$E164=0,"",IF(INDIRECT(NOM_FR&amp;ADDRESS('PR-tampon'!$E164,COLUMN(REFERENCEMENT_ISOLANT[[#Headers],[TYPE DE DOCUMENT DE REFERENCE]])))=0,"",INDIRECT(NOM_FR&amp;ADDRESS('PR-tampon'!$E164,COLUMN(REFERENCEMENT_ISOLANT[[#Headers],[TYPE DE DOCUMENT DE REFERENCE]]))))))</f>
        <v/>
      </c>
      <c r="H201" s="3" t="str">
        <f ca="1">IF('PR-tampon'!$E164="","",IF('PR-tampon'!$E164=0,"",IF(INDIRECT(NOM_FR&amp;ADDRESS('PR-tampon'!$E164,COLUMN(REFERENCEMENT_ISOLANT[[#Headers],[REF]])))=0,"",INDIRECT(NOM_FR&amp;ADDRESS('PR-tampon'!$E164,COLUMN(REFERENCEMENT_ISOLANT[[#Headers],[REF]]))))))</f>
        <v/>
      </c>
      <c r="I201" s="80" t="str">
        <f ca="1">IF('PR-tampon'!$E164="","",IF('PR-tampon'!$E164=0,"",IF(INDIRECT(NOM_FR&amp;ADDRESS('PR-tampon'!$E164,COLUMN(REFERENCEMENT_ISOLANT[[#Headers],[AVIS LIMITE AU / VALIDITE]])))=0,"",INDIRECT(NOM_FR&amp;ADDRESS('PR-tampon'!$E164,COLUMN(REFERENCEMENT_ISOLANT[[#Headers],[AVIS LIMITE AU / VALIDITE]]))))))</f>
        <v/>
      </c>
      <c r="J201" s="3" t="str">
        <f ca="1">IF('PR-tampon'!$E164="","",IF('PR-tampon'!$E164=0,"",IF(INDIRECT(NOM_FR&amp;ADDRESS('PR-tampon'!$E164,COLUMN(REFERENCEMENT_ISOLANT[[#Headers],[TC/TNC
dans le domaine d''emploi visé]])))=0,"",INDIRECT(NOM_FR&amp;ADDRESS('PR-tampon'!$E164,COLUMN(REFERENCEMENT_ISOLANT[[#Headers],[TC/TNC
dans le domaine d''emploi visé]]))))))</f>
        <v/>
      </c>
      <c r="K201" s="110" t="str">
        <f ca="1">IF('PR-tampon'!$E164="","",IF('PR-tampon'!$E164=0,"",IF(INDIRECT(NOM_FR&amp;ADDRESS('PR-tampon'!$E164,COLUMN(REFERENCEMENT_ISOLANT[[#Headers],[SYNTHESE DES APPLICATIONS VISEES]])))=0,"",INDIRECT(NOM_FR&amp;ADDRESS('PR-tampon'!$E164,COLUMN(REFERENCEMENT_ISOLANT[[#Headers],[SYNTHESE DES APPLICATIONS VISEES]]))))))</f>
        <v/>
      </c>
      <c r="L201" s="82" t="str">
        <f ca="1">IF('PR-tampon'!$E164="","",IF('PR-tampon'!$E164=0,"",IF(INDIRECT(NOM_FR&amp;ADDRESS('PR-tampon'!$E164,COLUMN(REFERENCEMENT_ISOLANT[[#Headers],[CONCATENATION DES OBSERVATIONS]])))=0,"",INDIRECT(NOM_FR&amp;ADDRESS('PR-tampon'!$E164,COLUMN(REFERENCEMENT_ISOLANT[[#Headers],[CONCATENATION DES OBSERVATIONS]]))))))</f>
        <v/>
      </c>
      <c r="M201" s="3" t="str">
        <f ca="1">IF('PR-tampon'!$E164="","",IF('PR-tampon'!$E164=0,"",IF(INDIRECT(NOM_FR&amp;ADDRESS('PR-tampon'!$E164,COLUMN(REFERENCEMENT_ISOLANT[[#Headers],[Hygrométrie des locaux]])))=0,"",INDIRECT(NOM_FR&amp;ADDRESS('PR-tampon'!$E164,COLUMN(REFERENCEMENT_ISOLANT[[#Headers],[Hygrométrie des locaux]]))))))</f>
        <v/>
      </c>
      <c r="N201" s="3" t="str">
        <f ca="1">IF('PR-tampon'!$E164="","",IF('PR-tampon'!$E164=0,"",IF(INDIRECT(NOM_FR&amp;ADDRESS('PR-tampon'!$E164,COLUMN(REFERENCEMENT_ISOLANT[[#Headers],[classement locaux au sens 20.1 P3]])))=0,"",INDIRECT(NOM_FR&amp;ADDRESS('PR-tampon'!$E164,COLUMN(REFERENCEMENT_ISOLANT[[#Headers],[classement locaux au sens 20.1 P3]]))))))</f>
        <v/>
      </c>
      <c r="O201" s="3" t="str">
        <f ca="1">IF('PR-tampon'!$E164="","",IF('PR-tampon'!$E164=0,"",IF(INDIRECT(NOM_FR&amp;ADDRESS('PR-tampon'!$E164,COLUMN(REFERENCEMENT_ISOLANT[[#Headers],[Climat max]])))=0,"",INDIRECT(NOM_FR&amp;ADDRESS('PR-tampon'!$E164,COLUMN(REFERENCEMENT_ISOLANT[[#Headers],[Climat max]]))))))</f>
        <v/>
      </c>
      <c r="P201" s="3" t="str">
        <f ca="1">IF('PR-tampon'!$E164="","",IF('PR-tampon'!$E164=0,"",IF(INDIRECT(NOM_FR&amp;ADDRESS('PR-tampon'!$E164,COLUMN(REFERENCEMENT_ISOLANT[[#Headers],[Locaux climatisés ou raffraichis]])))=0,"",INDIRECT(NOM_FR&amp;ADDRESS('PR-tampon'!$E164,COLUMN(REFERENCEMENT_ISOLANT[[#Headers],[Locaux climatisés ou raffraichis]]))))))</f>
        <v/>
      </c>
    </row>
    <row r="202" spans="1:16" ht="130.19999999999999" customHeight="1" x14ac:dyDescent="0.3">
      <c r="A202" s="3" t="e">
        <v>#VALUE!</v>
      </c>
      <c r="B202" s="86" t="str">
        <f ca="1">IF('PR-tampon'!$E165="","",IF('PR-tampon'!$E165=0,"",IF(INDIRECT(NOM_FR&amp;ADDRESS('PR-tampon'!$E165,COLUMN(REFERENCEMENT_ISOLANT[[#Headers],[DATE REFERENCEMENT]])))=0,"",INDIRECT(NOM_FR&amp;ADDRESS('PR-tampon'!$E165,COLUMN(REFERENCEMENT_ISOLANT[[#Headers],[DATE REFERENCEMENT]]))))))</f>
        <v/>
      </c>
      <c r="C202" s="86" t="str">
        <f ca="1">IF('PR-tampon'!$E165="","",IF('PR-tampon'!$E165=0,"",IF(INDIRECT(NOM_FR&amp;ADDRESS('PR-tampon'!$E165,COLUMN(REFERENCEMENT_ISOLANT[[#Headers],[TYPE DE PROCEDE]])))=0,"",INDIRECT(NOM_FR&amp;ADDRESS('PR-tampon'!$E165,COLUMN(REFERENCEMENT_ISOLANT[[#Headers],[TYPE DE PROCEDE]]))))))</f>
        <v/>
      </c>
      <c r="D202" s="86" t="str">
        <f ca="1">IF('PR-tampon'!$E165="","",IF('PR-tampon'!$E165=0,"",IF(INDIRECT(NOM_FR&amp;ADDRESS('PR-tampon'!$E165,COLUMN(REFERENCEMENT_ISOLANT[[#Headers],[MATIERE]])))=0,"",INDIRECT(NOM_FR&amp;ADDRESS('PR-tampon'!$E165,COLUMN(REFERENCEMENT_ISOLANT[[#Headers],[MATIERE]]))))))</f>
        <v/>
      </c>
      <c r="E202" s="3" t="str">
        <f ca="1">IF('PR-tampon'!$E165="","",IF('PR-tampon'!$E165=0,"",IF(INDIRECT(NOM_FR&amp;ADDRESS('PR-tampon'!$E165,COLUMN(REFERENCEMENT_ISOLANT[[#Headers],[NOM COMMERCIAL DU PROCEDE]])))=0,"",INDIRECT(NOM_FR&amp;ADDRESS('PR-tampon'!$E165,COLUMN(REFERENCEMENT_ISOLANT[[#Headers],[NOM COMMERCIAL DU PROCEDE]]))))))</f>
        <v/>
      </c>
      <c r="F202" s="3" t="str">
        <f ca="1">IF('PR-tampon'!$E165="","",IF('PR-tampon'!$E165=0,"",IF(INDIRECT(NOM_FR&amp;ADDRESS('PR-tampon'!$E165,COLUMN(REFERENCEMENT_ISOLANT[[#Headers],[FABRICANT / TITULAIRE / DISTRIBUTEUR]])))=0,"",INDIRECT(NOM_FR&amp;ADDRESS('PR-tampon'!$E165,COLUMN(REFERENCEMENT_ISOLANT[[#Headers],[FABRICANT / TITULAIRE / DISTRIBUTEUR]]))))))</f>
        <v/>
      </c>
      <c r="G202" s="3" t="str">
        <f ca="1">IF('PR-tampon'!$E165="","",IF('PR-tampon'!$E165=0,"",IF(INDIRECT(NOM_FR&amp;ADDRESS('PR-tampon'!$E165,COLUMN(REFERENCEMENT_ISOLANT[[#Headers],[TYPE DE DOCUMENT DE REFERENCE]])))=0,"",INDIRECT(NOM_FR&amp;ADDRESS('PR-tampon'!$E165,COLUMN(REFERENCEMENT_ISOLANT[[#Headers],[TYPE DE DOCUMENT DE REFERENCE]]))))))</f>
        <v/>
      </c>
      <c r="H202" s="3" t="str">
        <f ca="1">IF('PR-tampon'!$E165="","",IF('PR-tampon'!$E165=0,"",IF(INDIRECT(NOM_FR&amp;ADDRESS('PR-tampon'!$E165,COLUMN(REFERENCEMENT_ISOLANT[[#Headers],[REF]])))=0,"",INDIRECT(NOM_FR&amp;ADDRESS('PR-tampon'!$E165,COLUMN(REFERENCEMENT_ISOLANT[[#Headers],[REF]]))))))</f>
        <v/>
      </c>
      <c r="I202" s="80" t="str">
        <f ca="1">IF('PR-tampon'!$E165="","",IF('PR-tampon'!$E165=0,"",IF(INDIRECT(NOM_FR&amp;ADDRESS('PR-tampon'!$E165,COLUMN(REFERENCEMENT_ISOLANT[[#Headers],[AVIS LIMITE AU / VALIDITE]])))=0,"",INDIRECT(NOM_FR&amp;ADDRESS('PR-tampon'!$E165,COLUMN(REFERENCEMENT_ISOLANT[[#Headers],[AVIS LIMITE AU / VALIDITE]]))))))</f>
        <v/>
      </c>
      <c r="J202" s="3" t="str">
        <f ca="1">IF('PR-tampon'!$E165="","",IF('PR-tampon'!$E165=0,"",IF(INDIRECT(NOM_FR&amp;ADDRESS('PR-tampon'!$E165,COLUMN(REFERENCEMENT_ISOLANT[[#Headers],[TC/TNC
dans le domaine d''emploi visé]])))=0,"",INDIRECT(NOM_FR&amp;ADDRESS('PR-tampon'!$E165,COLUMN(REFERENCEMENT_ISOLANT[[#Headers],[TC/TNC
dans le domaine d''emploi visé]]))))))</f>
        <v/>
      </c>
      <c r="K202" s="110" t="str">
        <f ca="1">IF('PR-tampon'!$E165="","",IF('PR-tampon'!$E165=0,"",IF(INDIRECT(NOM_FR&amp;ADDRESS('PR-tampon'!$E165,COLUMN(REFERENCEMENT_ISOLANT[[#Headers],[SYNTHESE DES APPLICATIONS VISEES]])))=0,"",INDIRECT(NOM_FR&amp;ADDRESS('PR-tampon'!$E165,COLUMN(REFERENCEMENT_ISOLANT[[#Headers],[SYNTHESE DES APPLICATIONS VISEES]]))))))</f>
        <v/>
      </c>
      <c r="L202" s="82" t="str">
        <f ca="1">IF('PR-tampon'!$E165="","",IF('PR-tampon'!$E165=0,"",IF(INDIRECT(NOM_FR&amp;ADDRESS('PR-tampon'!$E165,COLUMN(REFERENCEMENT_ISOLANT[[#Headers],[CONCATENATION DES OBSERVATIONS]])))=0,"",INDIRECT(NOM_FR&amp;ADDRESS('PR-tampon'!$E165,COLUMN(REFERENCEMENT_ISOLANT[[#Headers],[CONCATENATION DES OBSERVATIONS]]))))))</f>
        <v/>
      </c>
      <c r="M202" s="3" t="str">
        <f ca="1">IF('PR-tampon'!$E165="","",IF('PR-tampon'!$E165=0,"",IF(INDIRECT(NOM_FR&amp;ADDRESS('PR-tampon'!$E165,COLUMN(REFERENCEMENT_ISOLANT[[#Headers],[Hygrométrie des locaux]])))=0,"",INDIRECT(NOM_FR&amp;ADDRESS('PR-tampon'!$E165,COLUMN(REFERENCEMENT_ISOLANT[[#Headers],[Hygrométrie des locaux]]))))))</f>
        <v/>
      </c>
      <c r="N202" s="3" t="str">
        <f ca="1">IF('PR-tampon'!$E165="","",IF('PR-tampon'!$E165=0,"",IF(INDIRECT(NOM_FR&amp;ADDRESS('PR-tampon'!$E165,COLUMN(REFERENCEMENT_ISOLANT[[#Headers],[classement locaux au sens 20.1 P3]])))=0,"",INDIRECT(NOM_FR&amp;ADDRESS('PR-tampon'!$E165,COLUMN(REFERENCEMENT_ISOLANT[[#Headers],[classement locaux au sens 20.1 P3]]))))))</f>
        <v/>
      </c>
      <c r="O202" s="3" t="str">
        <f ca="1">IF('PR-tampon'!$E165="","",IF('PR-tampon'!$E165=0,"",IF(INDIRECT(NOM_FR&amp;ADDRESS('PR-tampon'!$E165,COLUMN(REFERENCEMENT_ISOLANT[[#Headers],[Climat max]])))=0,"",INDIRECT(NOM_FR&amp;ADDRESS('PR-tampon'!$E165,COLUMN(REFERENCEMENT_ISOLANT[[#Headers],[Climat max]]))))))</f>
        <v/>
      </c>
      <c r="P202" s="3" t="str">
        <f ca="1">IF('PR-tampon'!$E165="","",IF('PR-tampon'!$E165=0,"",IF(INDIRECT(NOM_FR&amp;ADDRESS('PR-tampon'!$E165,COLUMN(REFERENCEMENT_ISOLANT[[#Headers],[Locaux climatisés ou raffraichis]])))=0,"",INDIRECT(NOM_FR&amp;ADDRESS('PR-tampon'!$E165,COLUMN(REFERENCEMENT_ISOLANT[[#Headers],[Locaux climatisés ou raffraichis]]))))))</f>
        <v/>
      </c>
    </row>
    <row r="203" spans="1:16" ht="130.19999999999999" customHeight="1" x14ac:dyDescent="0.3">
      <c r="A203" s="3" t="e">
        <v>#VALUE!</v>
      </c>
      <c r="B203" s="86" t="str">
        <f ca="1">IF('PR-tampon'!$E166="","",IF('PR-tampon'!$E166=0,"",IF(INDIRECT(NOM_FR&amp;ADDRESS('PR-tampon'!$E166,COLUMN(REFERENCEMENT_ISOLANT[[#Headers],[DATE REFERENCEMENT]])))=0,"",INDIRECT(NOM_FR&amp;ADDRESS('PR-tampon'!$E166,COLUMN(REFERENCEMENT_ISOLANT[[#Headers],[DATE REFERENCEMENT]]))))))</f>
        <v/>
      </c>
      <c r="C203" s="86" t="str">
        <f ca="1">IF('PR-tampon'!$E166="","",IF('PR-tampon'!$E166=0,"",IF(INDIRECT(NOM_FR&amp;ADDRESS('PR-tampon'!$E166,COLUMN(REFERENCEMENT_ISOLANT[[#Headers],[TYPE DE PROCEDE]])))=0,"",INDIRECT(NOM_FR&amp;ADDRESS('PR-tampon'!$E166,COLUMN(REFERENCEMENT_ISOLANT[[#Headers],[TYPE DE PROCEDE]]))))))</f>
        <v/>
      </c>
      <c r="D203" s="86" t="str">
        <f ca="1">IF('PR-tampon'!$E166="","",IF('PR-tampon'!$E166=0,"",IF(INDIRECT(NOM_FR&amp;ADDRESS('PR-tampon'!$E166,COLUMN(REFERENCEMENT_ISOLANT[[#Headers],[MATIERE]])))=0,"",INDIRECT(NOM_FR&amp;ADDRESS('PR-tampon'!$E166,COLUMN(REFERENCEMENT_ISOLANT[[#Headers],[MATIERE]]))))))</f>
        <v/>
      </c>
      <c r="E203" s="3" t="str">
        <f ca="1">IF('PR-tampon'!$E166="","",IF('PR-tampon'!$E166=0,"",IF(INDIRECT(NOM_FR&amp;ADDRESS('PR-tampon'!$E166,COLUMN(REFERENCEMENT_ISOLANT[[#Headers],[NOM COMMERCIAL DU PROCEDE]])))=0,"",INDIRECT(NOM_FR&amp;ADDRESS('PR-tampon'!$E166,COLUMN(REFERENCEMENT_ISOLANT[[#Headers],[NOM COMMERCIAL DU PROCEDE]]))))))</f>
        <v/>
      </c>
      <c r="F203" s="3" t="str">
        <f ca="1">IF('PR-tampon'!$E166="","",IF('PR-tampon'!$E166=0,"",IF(INDIRECT(NOM_FR&amp;ADDRESS('PR-tampon'!$E166,COLUMN(REFERENCEMENT_ISOLANT[[#Headers],[FABRICANT / TITULAIRE / DISTRIBUTEUR]])))=0,"",INDIRECT(NOM_FR&amp;ADDRESS('PR-tampon'!$E166,COLUMN(REFERENCEMENT_ISOLANT[[#Headers],[FABRICANT / TITULAIRE / DISTRIBUTEUR]]))))))</f>
        <v/>
      </c>
      <c r="G203" s="3" t="str">
        <f ca="1">IF('PR-tampon'!$E166="","",IF('PR-tampon'!$E166=0,"",IF(INDIRECT(NOM_FR&amp;ADDRESS('PR-tampon'!$E166,COLUMN(REFERENCEMENT_ISOLANT[[#Headers],[TYPE DE DOCUMENT DE REFERENCE]])))=0,"",INDIRECT(NOM_FR&amp;ADDRESS('PR-tampon'!$E166,COLUMN(REFERENCEMENT_ISOLANT[[#Headers],[TYPE DE DOCUMENT DE REFERENCE]]))))))</f>
        <v/>
      </c>
      <c r="H203" s="3" t="str">
        <f ca="1">IF('PR-tampon'!$E166="","",IF('PR-tampon'!$E166=0,"",IF(INDIRECT(NOM_FR&amp;ADDRESS('PR-tampon'!$E166,COLUMN(REFERENCEMENT_ISOLANT[[#Headers],[REF]])))=0,"",INDIRECT(NOM_FR&amp;ADDRESS('PR-tampon'!$E166,COLUMN(REFERENCEMENT_ISOLANT[[#Headers],[REF]]))))))</f>
        <v/>
      </c>
      <c r="I203" s="80" t="str">
        <f ca="1">IF('PR-tampon'!$E166="","",IF('PR-tampon'!$E166=0,"",IF(INDIRECT(NOM_FR&amp;ADDRESS('PR-tampon'!$E166,COLUMN(REFERENCEMENT_ISOLANT[[#Headers],[AVIS LIMITE AU / VALIDITE]])))=0,"",INDIRECT(NOM_FR&amp;ADDRESS('PR-tampon'!$E166,COLUMN(REFERENCEMENT_ISOLANT[[#Headers],[AVIS LIMITE AU / VALIDITE]]))))))</f>
        <v/>
      </c>
      <c r="J203" s="3" t="str">
        <f ca="1">IF('PR-tampon'!$E166="","",IF('PR-tampon'!$E166=0,"",IF(INDIRECT(NOM_FR&amp;ADDRESS('PR-tampon'!$E166,COLUMN(REFERENCEMENT_ISOLANT[[#Headers],[TC/TNC
dans le domaine d''emploi visé]])))=0,"",INDIRECT(NOM_FR&amp;ADDRESS('PR-tampon'!$E166,COLUMN(REFERENCEMENT_ISOLANT[[#Headers],[TC/TNC
dans le domaine d''emploi visé]]))))))</f>
        <v/>
      </c>
      <c r="K203" s="110" t="str">
        <f ca="1">IF('PR-tampon'!$E166="","",IF('PR-tampon'!$E166=0,"",IF(INDIRECT(NOM_FR&amp;ADDRESS('PR-tampon'!$E166,COLUMN(REFERENCEMENT_ISOLANT[[#Headers],[SYNTHESE DES APPLICATIONS VISEES]])))=0,"",INDIRECT(NOM_FR&amp;ADDRESS('PR-tampon'!$E166,COLUMN(REFERENCEMENT_ISOLANT[[#Headers],[SYNTHESE DES APPLICATIONS VISEES]]))))))</f>
        <v/>
      </c>
      <c r="L203" s="82" t="str">
        <f ca="1">IF('PR-tampon'!$E166="","",IF('PR-tampon'!$E166=0,"",IF(INDIRECT(NOM_FR&amp;ADDRESS('PR-tampon'!$E166,COLUMN(REFERENCEMENT_ISOLANT[[#Headers],[CONCATENATION DES OBSERVATIONS]])))=0,"",INDIRECT(NOM_FR&amp;ADDRESS('PR-tampon'!$E166,COLUMN(REFERENCEMENT_ISOLANT[[#Headers],[CONCATENATION DES OBSERVATIONS]]))))))</f>
        <v/>
      </c>
      <c r="M203" s="3" t="str">
        <f ca="1">IF('PR-tampon'!$E166="","",IF('PR-tampon'!$E166=0,"",IF(INDIRECT(NOM_FR&amp;ADDRESS('PR-tampon'!$E166,COLUMN(REFERENCEMENT_ISOLANT[[#Headers],[Hygrométrie des locaux]])))=0,"",INDIRECT(NOM_FR&amp;ADDRESS('PR-tampon'!$E166,COLUMN(REFERENCEMENT_ISOLANT[[#Headers],[Hygrométrie des locaux]]))))))</f>
        <v/>
      </c>
      <c r="N203" s="3" t="str">
        <f ca="1">IF('PR-tampon'!$E166="","",IF('PR-tampon'!$E166=0,"",IF(INDIRECT(NOM_FR&amp;ADDRESS('PR-tampon'!$E166,COLUMN(REFERENCEMENT_ISOLANT[[#Headers],[classement locaux au sens 20.1 P3]])))=0,"",INDIRECT(NOM_FR&amp;ADDRESS('PR-tampon'!$E166,COLUMN(REFERENCEMENT_ISOLANT[[#Headers],[classement locaux au sens 20.1 P3]]))))))</f>
        <v/>
      </c>
      <c r="O203" s="3" t="str">
        <f ca="1">IF('PR-tampon'!$E166="","",IF('PR-tampon'!$E166=0,"",IF(INDIRECT(NOM_FR&amp;ADDRESS('PR-tampon'!$E166,COLUMN(REFERENCEMENT_ISOLANT[[#Headers],[Climat max]])))=0,"",INDIRECT(NOM_FR&amp;ADDRESS('PR-tampon'!$E166,COLUMN(REFERENCEMENT_ISOLANT[[#Headers],[Climat max]]))))))</f>
        <v/>
      </c>
      <c r="P203" s="3" t="str">
        <f ca="1">IF('PR-tampon'!$E166="","",IF('PR-tampon'!$E166=0,"",IF(INDIRECT(NOM_FR&amp;ADDRESS('PR-tampon'!$E166,COLUMN(REFERENCEMENT_ISOLANT[[#Headers],[Locaux climatisés ou raffraichis]])))=0,"",INDIRECT(NOM_FR&amp;ADDRESS('PR-tampon'!$E166,COLUMN(REFERENCEMENT_ISOLANT[[#Headers],[Locaux climatisés ou raffraichis]]))))))</f>
        <v/>
      </c>
    </row>
    <row r="204" spans="1:16" ht="130.19999999999999" customHeight="1" x14ac:dyDescent="0.3">
      <c r="A204" s="3" t="e">
        <v>#VALUE!</v>
      </c>
      <c r="B204" s="86" t="str">
        <f ca="1">IF('PR-tampon'!$E167="","",IF('PR-tampon'!$E167=0,"",IF(INDIRECT(NOM_FR&amp;ADDRESS('PR-tampon'!$E167,COLUMN(REFERENCEMENT_ISOLANT[[#Headers],[DATE REFERENCEMENT]])))=0,"",INDIRECT(NOM_FR&amp;ADDRESS('PR-tampon'!$E167,COLUMN(REFERENCEMENT_ISOLANT[[#Headers],[DATE REFERENCEMENT]]))))))</f>
        <v/>
      </c>
      <c r="C204" s="86" t="str">
        <f ca="1">IF('PR-tampon'!$E167="","",IF('PR-tampon'!$E167=0,"",IF(INDIRECT(NOM_FR&amp;ADDRESS('PR-tampon'!$E167,COLUMN(REFERENCEMENT_ISOLANT[[#Headers],[TYPE DE PROCEDE]])))=0,"",INDIRECT(NOM_FR&amp;ADDRESS('PR-tampon'!$E167,COLUMN(REFERENCEMENT_ISOLANT[[#Headers],[TYPE DE PROCEDE]]))))))</f>
        <v/>
      </c>
      <c r="D204" s="86" t="str">
        <f ca="1">IF('PR-tampon'!$E167="","",IF('PR-tampon'!$E167=0,"",IF(INDIRECT(NOM_FR&amp;ADDRESS('PR-tampon'!$E167,COLUMN(REFERENCEMENT_ISOLANT[[#Headers],[MATIERE]])))=0,"",INDIRECT(NOM_FR&amp;ADDRESS('PR-tampon'!$E167,COLUMN(REFERENCEMENT_ISOLANT[[#Headers],[MATIERE]]))))))</f>
        <v/>
      </c>
      <c r="E204" s="3" t="str">
        <f ca="1">IF('PR-tampon'!$E167="","",IF('PR-tampon'!$E167=0,"",IF(INDIRECT(NOM_FR&amp;ADDRESS('PR-tampon'!$E167,COLUMN(REFERENCEMENT_ISOLANT[[#Headers],[NOM COMMERCIAL DU PROCEDE]])))=0,"",INDIRECT(NOM_FR&amp;ADDRESS('PR-tampon'!$E167,COLUMN(REFERENCEMENT_ISOLANT[[#Headers],[NOM COMMERCIAL DU PROCEDE]]))))))</f>
        <v/>
      </c>
      <c r="F204" s="3" t="str">
        <f ca="1">IF('PR-tampon'!$E167="","",IF('PR-tampon'!$E167=0,"",IF(INDIRECT(NOM_FR&amp;ADDRESS('PR-tampon'!$E167,COLUMN(REFERENCEMENT_ISOLANT[[#Headers],[FABRICANT / TITULAIRE / DISTRIBUTEUR]])))=0,"",INDIRECT(NOM_FR&amp;ADDRESS('PR-tampon'!$E167,COLUMN(REFERENCEMENT_ISOLANT[[#Headers],[FABRICANT / TITULAIRE / DISTRIBUTEUR]]))))))</f>
        <v/>
      </c>
      <c r="G204" s="3" t="str">
        <f ca="1">IF('PR-tampon'!$E167="","",IF('PR-tampon'!$E167=0,"",IF(INDIRECT(NOM_FR&amp;ADDRESS('PR-tampon'!$E167,COLUMN(REFERENCEMENT_ISOLANT[[#Headers],[TYPE DE DOCUMENT DE REFERENCE]])))=0,"",INDIRECT(NOM_FR&amp;ADDRESS('PR-tampon'!$E167,COLUMN(REFERENCEMENT_ISOLANT[[#Headers],[TYPE DE DOCUMENT DE REFERENCE]]))))))</f>
        <v/>
      </c>
      <c r="H204" s="3" t="str">
        <f ca="1">IF('PR-tampon'!$E167="","",IF('PR-tampon'!$E167=0,"",IF(INDIRECT(NOM_FR&amp;ADDRESS('PR-tampon'!$E167,COLUMN(REFERENCEMENT_ISOLANT[[#Headers],[REF]])))=0,"",INDIRECT(NOM_FR&amp;ADDRESS('PR-tampon'!$E167,COLUMN(REFERENCEMENT_ISOLANT[[#Headers],[REF]]))))))</f>
        <v/>
      </c>
      <c r="I204" s="80" t="str">
        <f ca="1">IF('PR-tampon'!$E167="","",IF('PR-tampon'!$E167=0,"",IF(INDIRECT(NOM_FR&amp;ADDRESS('PR-tampon'!$E167,COLUMN(REFERENCEMENT_ISOLANT[[#Headers],[AVIS LIMITE AU / VALIDITE]])))=0,"",INDIRECT(NOM_FR&amp;ADDRESS('PR-tampon'!$E167,COLUMN(REFERENCEMENT_ISOLANT[[#Headers],[AVIS LIMITE AU / VALIDITE]]))))))</f>
        <v/>
      </c>
      <c r="J204" s="3" t="str">
        <f ca="1">IF('PR-tampon'!$E167="","",IF('PR-tampon'!$E167=0,"",IF(INDIRECT(NOM_FR&amp;ADDRESS('PR-tampon'!$E167,COLUMN(REFERENCEMENT_ISOLANT[[#Headers],[TC/TNC
dans le domaine d''emploi visé]])))=0,"",INDIRECT(NOM_FR&amp;ADDRESS('PR-tampon'!$E167,COLUMN(REFERENCEMENT_ISOLANT[[#Headers],[TC/TNC
dans le domaine d''emploi visé]]))))))</f>
        <v/>
      </c>
      <c r="K204" s="110" t="str">
        <f ca="1">IF('PR-tampon'!$E167="","",IF('PR-tampon'!$E167=0,"",IF(INDIRECT(NOM_FR&amp;ADDRESS('PR-tampon'!$E167,COLUMN(REFERENCEMENT_ISOLANT[[#Headers],[SYNTHESE DES APPLICATIONS VISEES]])))=0,"",INDIRECT(NOM_FR&amp;ADDRESS('PR-tampon'!$E167,COLUMN(REFERENCEMENT_ISOLANT[[#Headers],[SYNTHESE DES APPLICATIONS VISEES]]))))))</f>
        <v/>
      </c>
      <c r="L204" s="82" t="str">
        <f ca="1">IF('PR-tampon'!$E167="","",IF('PR-tampon'!$E167=0,"",IF(INDIRECT(NOM_FR&amp;ADDRESS('PR-tampon'!$E167,COLUMN(REFERENCEMENT_ISOLANT[[#Headers],[CONCATENATION DES OBSERVATIONS]])))=0,"",INDIRECT(NOM_FR&amp;ADDRESS('PR-tampon'!$E167,COLUMN(REFERENCEMENT_ISOLANT[[#Headers],[CONCATENATION DES OBSERVATIONS]]))))))</f>
        <v/>
      </c>
      <c r="M204" s="3" t="str">
        <f ca="1">IF('PR-tampon'!$E167="","",IF('PR-tampon'!$E167=0,"",IF(INDIRECT(NOM_FR&amp;ADDRESS('PR-tampon'!$E167,COLUMN(REFERENCEMENT_ISOLANT[[#Headers],[Hygrométrie des locaux]])))=0,"",INDIRECT(NOM_FR&amp;ADDRESS('PR-tampon'!$E167,COLUMN(REFERENCEMENT_ISOLANT[[#Headers],[Hygrométrie des locaux]]))))))</f>
        <v/>
      </c>
      <c r="N204" s="3" t="str">
        <f ca="1">IF('PR-tampon'!$E167="","",IF('PR-tampon'!$E167=0,"",IF(INDIRECT(NOM_FR&amp;ADDRESS('PR-tampon'!$E167,COLUMN(REFERENCEMENT_ISOLANT[[#Headers],[classement locaux au sens 20.1 P3]])))=0,"",INDIRECT(NOM_FR&amp;ADDRESS('PR-tampon'!$E167,COLUMN(REFERENCEMENT_ISOLANT[[#Headers],[classement locaux au sens 20.1 P3]]))))))</f>
        <v/>
      </c>
      <c r="O204" s="3" t="str">
        <f ca="1">IF('PR-tampon'!$E167="","",IF('PR-tampon'!$E167=0,"",IF(INDIRECT(NOM_FR&amp;ADDRESS('PR-tampon'!$E167,COLUMN(REFERENCEMENT_ISOLANT[[#Headers],[Climat max]])))=0,"",INDIRECT(NOM_FR&amp;ADDRESS('PR-tampon'!$E167,COLUMN(REFERENCEMENT_ISOLANT[[#Headers],[Climat max]]))))))</f>
        <v/>
      </c>
      <c r="P204" s="3" t="str">
        <f ca="1">IF('PR-tampon'!$E167="","",IF('PR-tampon'!$E167=0,"",IF(INDIRECT(NOM_FR&amp;ADDRESS('PR-tampon'!$E167,COLUMN(REFERENCEMENT_ISOLANT[[#Headers],[Locaux climatisés ou raffraichis]])))=0,"",INDIRECT(NOM_FR&amp;ADDRESS('PR-tampon'!$E167,COLUMN(REFERENCEMENT_ISOLANT[[#Headers],[Locaux climatisés ou raffraichis]]))))))</f>
        <v/>
      </c>
    </row>
    <row r="205" spans="1:16" ht="130.19999999999999" customHeight="1" x14ac:dyDescent="0.3">
      <c r="A205" s="3" t="e">
        <v>#VALUE!</v>
      </c>
      <c r="B205" s="86" t="str">
        <f ca="1">IF('PR-tampon'!$E168="","",IF('PR-tampon'!$E168=0,"",IF(INDIRECT(NOM_FR&amp;ADDRESS('PR-tampon'!$E168,COLUMN(REFERENCEMENT_ISOLANT[[#Headers],[DATE REFERENCEMENT]])))=0,"",INDIRECT(NOM_FR&amp;ADDRESS('PR-tampon'!$E168,COLUMN(REFERENCEMENT_ISOLANT[[#Headers],[DATE REFERENCEMENT]]))))))</f>
        <v/>
      </c>
      <c r="C205" s="86" t="str">
        <f ca="1">IF('PR-tampon'!$E168="","",IF('PR-tampon'!$E168=0,"",IF(INDIRECT(NOM_FR&amp;ADDRESS('PR-tampon'!$E168,COLUMN(REFERENCEMENT_ISOLANT[[#Headers],[TYPE DE PROCEDE]])))=0,"",INDIRECT(NOM_FR&amp;ADDRESS('PR-tampon'!$E168,COLUMN(REFERENCEMENT_ISOLANT[[#Headers],[TYPE DE PROCEDE]]))))))</f>
        <v/>
      </c>
      <c r="D205" s="86" t="str">
        <f ca="1">IF('PR-tampon'!$E168="","",IF('PR-tampon'!$E168=0,"",IF(INDIRECT(NOM_FR&amp;ADDRESS('PR-tampon'!$E168,COLUMN(REFERENCEMENT_ISOLANT[[#Headers],[MATIERE]])))=0,"",INDIRECT(NOM_FR&amp;ADDRESS('PR-tampon'!$E168,COLUMN(REFERENCEMENT_ISOLANT[[#Headers],[MATIERE]]))))))</f>
        <v/>
      </c>
      <c r="E205" s="3" t="str">
        <f ca="1">IF('PR-tampon'!$E168="","",IF('PR-tampon'!$E168=0,"",IF(INDIRECT(NOM_FR&amp;ADDRESS('PR-tampon'!$E168,COLUMN(REFERENCEMENT_ISOLANT[[#Headers],[NOM COMMERCIAL DU PROCEDE]])))=0,"",INDIRECT(NOM_FR&amp;ADDRESS('PR-tampon'!$E168,COLUMN(REFERENCEMENT_ISOLANT[[#Headers],[NOM COMMERCIAL DU PROCEDE]]))))))</f>
        <v/>
      </c>
      <c r="F205" s="3" t="str">
        <f ca="1">IF('PR-tampon'!$E168="","",IF('PR-tampon'!$E168=0,"",IF(INDIRECT(NOM_FR&amp;ADDRESS('PR-tampon'!$E168,COLUMN(REFERENCEMENT_ISOLANT[[#Headers],[FABRICANT / TITULAIRE / DISTRIBUTEUR]])))=0,"",INDIRECT(NOM_FR&amp;ADDRESS('PR-tampon'!$E168,COLUMN(REFERENCEMENT_ISOLANT[[#Headers],[FABRICANT / TITULAIRE / DISTRIBUTEUR]]))))))</f>
        <v/>
      </c>
      <c r="G205" s="3" t="str">
        <f ca="1">IF('PR-tampon'!$E168="","",IF('PR-tampon'!$E168=0,"",IF(INDIRECT(NOM_FR&amp;ADDRESS('PR-tampon'!$E168,COLUMN(REFERENCEMENT_ISOLANT[[#Headers],[TYPE DE DOCUMENT DE REFERENCE]])))=0,"",INDIRECT(NOM_FR&amp;ADDRESS('PR-tampon'!$E168,COLUMN(REFERENCEMENT_ISOLANT[[#Headers],[TYPE DE DOCUMENT DE REFERENCE]]))))))</f>
        <v/>
      </c>
      <c r="H205" s="3" t="str">
        <f ca="1">IF('PR-tampon'!$E168="","",IF('PR-tampon'!$E168=0,"",IF(INDIRECT(NOM_FR&amp;ADDRESS('PR-tampon'!$E168,COLUMN(REFERENCEMENT_ISOLANT[[#Headers],[REF]])))=0,"",INDIRECT(NOM_FR&amp;ADDRESS('PR-tampon'!$E168,COLUMN(REFERENCEMENT_ISOLANT[[#Headers],[REF]]))))))</f>
        <v/>
      </c>
      <c r="I205" s="80" t="str">
        <f ca="1">IF('PR-tampon'!$E168="","",IF('PR-tampon'!$E168=0,"",IF(INDIRECT(NOM_FR&amp;ADDRESS('PR-tampon'!$E168,COLUMN(REFERENCEMENT_ISOLANT[[#Headers],[AVIS LIMITE AU / VALIDITE]])))=0,"",INDIRECT(NOM_FR&amp;ADDRESS('PR-tampon'!$E168,COLUMN(REFERENCEMENT_ISOLANT[[#Headers],[AVIS LIMITE AU / VALIDITE]]))))))</f>
        <v/>
      </c>
      <c r="J205" s="3" t="str">
        <f ca="1">IF('PR-tampon'!$E168="","",IF('PR-tampon'!$E168=0,"",IF(INDIRECT(NOM_FR&amp;ADDRESS('PR-tampon'!$E168,COLUMN(REFERENCEMENT_ISOLANT[[#Headers],[TC/TNC
dans le domaine d''emploi visé]])))=0,"",INDIRECT(NOM_FR&amp;ADDRESS('PR-tampon'!$E168,COLUMN(REFERENCEMENT_ISOLANT[[#Headers],[TC/TNC
dans le domaine d''emploi visé]]))))))</f>
        <v/>
      </c>
      <c r="K205" s="110" t="str">
        <f ca="1">IF('PR-tampon'!$E168="","",IF('PR-tampon'!$E168=0,"",IF(INDIRECT(NOM_FR&amp;ADDRESS('PR-tampon'!$E168,COLUMN(REFERENCEMENT_ISOLANT[[#Headers],[SYNTHESE DES APPLICATIONS VISEES]])))=0,"",INDIRECT(NOM_FR&amp;ADDRESS('PR-tampon'!$E168,COLUMN(REFERENCEMENT_ISOLANT[[#Headers],[SYNTHESE DES APPLICATIONS VISEES]]))))))</f>
        <v/>
      </c>
      <c r="L205" s="82" t="str">
        <f ca="1">IF('PR-tampon'!$E168="","",IF('PR-tampon'!$E168=0,"",IF(INDIRECT(NOM_FR&amp;ADDRESS('PR-tampon'!$E168,COLUMN(REFERENCEMENT_ISOLANT[[#Headers],[CONCATENATION DES OBSERVATIONS]])))=0,"",INDIRECT(NOM_FR&amp;ADDRESS('PR-tampon'!$E168,COLUMN(REFERENCEMENT_ISOLANT[[#Headers],[CONCATENATION DES OBSERVATIONS]]))))))</f>
        <v/>
      </c>
      <c r="M205" s="3" t="str">
        <f ca="1">IF('PR-tampon'!$E168="","",IF('PR-tampon'!$E168=0,"",IF(INDIRECT(NOM_FR&amp;ADDRESS('PR-tampon'!$E168,COLUMN(REFERENCEMENT_ISOLANT[[#Headers],[Hygrométrie des locaux]])))=0,"",INDIRECT(NOM_FR&amp;ADDRESS('PR-tampon'!$E168,COLUMN(REFERENCEMENT_ISOLANT[[#Headers],[Hygrométrie des locaux]]))))))</f>
        <v/>
      </c>
      <c r="N205" s="3" t="str">
        <f ca="1">IF('PR-tampon'!$E168="","",IF('PR-tampon'!$E168=0,"",IF(INDIRECT(NOM_FR&amp;ADDRESS('PR-tampon'!$E168,COLUMN(REFERENCEMENT_ISOLANT[[#Headers],[classement locaux au sens 20.1 P3]])))=0,"",INDIRECT(NOM_FR&amp;ADDRESS('PR-tampon'!$E168,COLUMN(REFERENCEMENT_ISOLANT[[#Headers],[classement locaux au sens 20.1 P3]]))))))</f>
        <v/>
      </c>
      <c r="O205" s="3" t="str">
        <f ca="1">IF('PR-tampon'!$E168="","",IF('PR-tampon'!$E168=0,"",IF(INDIRECT(NOM_FR&amp;ADDRESS('PR-tampon'!$E168,COLUMN(REFERENCEMENT_ISOLANT[[#Headers],[Climat max]])))=0,"",INDIRECT(NOM_FR&amp;ADDRESS('PR-tampon'!$E168,COLUMN(REFERENCEMENT_ISOLANT[[#Headers],[Climat max]]))))))</f>
        <v/>
      </c>
      <c r="P205" s="3" t="str">
        <f ca="1">IF('PR-tampon'!$E168="","",IF('PR-tampon'!$E168=0,"",IF(INDIRECT(NOM_FR&amp;ADDRESS('PR-tampon'!$E168,COLUMN(REFERENCEMENT_ISOLANT[[#Headers],[Locaux climatisés ou raffraichis]])))=0,"",INDIRECT(NOM_FR&amp;ADDRESS('PR-tampon'!$E168,COLUMN(REFERENCEMENT_ISOLANT[[#Headers],[Locaux climatisés ou raffraichis]]))))))</f>
        <v/>
      </c>
    </row>
    <row r="206" spans="1:16" ht="130.19999999999999" customHeight="1" x14ac:dyDescent="0.3">
      <c r="A206" s="3" t="e">
        <v>#VALUE!</v>
      </c>
      <c r="B206" s="86" t="str">
        <f ca="1">IF('PR-tampon'!$E169="","",IF('PR-tampon'!$E169=0,"",IF(INDIRECT(NOM_FR&amp;ADDRESS('PR-tampon'!$E169,COLUMN(REFERENCEMENT_ISOLANT[[#Headers],[DATE REFERENCEMENT]])))=0,"",INDIRECT(NOM_FR&amp;ADDRESS('PR-tampon'!$E169,COLUMN(REFERENCEMENT_ISOLANT[[#Headers],[DATE REFERENCEMENT]]))))))</f>
        <v/>
      </c>
      <c r="C206" s="86" t="str">
        <f ca="1">IF('PR-tampon'!$E169="","",IF('PR-tampon'!$E169=0,"",IF(INDIRECT(NOM_FR&amp;ADDRESS('PR-tampon'!$E169,COLUMN(REFERENCEMENT_ISOLANT[[#Headers],[TYPE DE PROCEDE]])))=0,"",INDIRECT(NOM_FR&amp;ADDRESS('PR-tampon'!$E169,COLUMN(REFERENCEMENT_ISOLANT[[#Headers],[TYPE DE PROCEDE]]))))))</f>
        <v/>
      </c>
      <c r="D206" s="86" t="str">
        <f ca="1">IF('PR-tampon'!$E169="","",IF('PR-tampon'!$E169=0,"",IF(INDIRECT(NOM_FR&amp;ADDRESS('PR-tampon'!$E169,COLUMN(REFERENCEMENT_ISOLANT[[#Headers],[MATIERE]])))=0,"",INDIRECT(NOM_FR&amp;ADDRESS('PR-tampon'!$E169,COLUMN(REFERENCEMENT_ISOLANT[[#Headers],[MATIERE]]))))))</f>
        <v/>
      </c>
      <c r="E206" s="3" t="str">
        <f ca="1">IF('PR-tampon'!$E169="","",IF('PR-tampon'!$E169=0,"",IF(INDIRECT(NOM_FR&amp;ADDRESS('PR-tampon'!$E169,COLUMN(REFERENCEMENT_ISOLANT[[#Headers],[NOM COMMERCIAL DU PROCEDE]])))=0,"",INDIRECT(NOM_FR&amp;ADDRESS('PR-tampon'!$E169,COLUMN(REFERENCEMENT_ISOLANT[[#Headers],[NOM COMMERCIAL DU PROCEDE]]))))))</f>
        <v/>
      </c>
      <c r="F206" s="3" t="str">
        <f ca="1">IF('PR-tampon'!$E169="","",IF('PR-tampon'!$E169=0,"",IF(INDIRECT(NOM_FR&amp;ADDRESS('PR-tampon'!$E169,COLUMN(REFERENCEMENT_ISOLANT[[#Headers],[FABRICANT / TITULAIRE / DISTRIBUTEUR]])))=0,"",INDIRECT(NOM_FR&amp;ADDRESS('PR-tampon'!$E169,COLUMN(REFERENCEMENT_ISOLANT[[#Headers],[FABRICANT / TITULAIRE / DISTRIBUTEUR]]))))))</f>
        <v/>
      </c>
      <c r="G206" s="3" t="str">
        <f ca="1">IF('PR-tampon'!$E169="","",IF('PR-tampon'!$E169=0,"",IF(INDIRECT(NOM_FR&amp;ADDRESS('PR-tampon'!$E169,COLUMN(REFERENCEMENT_ISOLANT[[#Headers],[TYPE DE DOCUMENT DE REFERENCE]])))=0,"",INDIRECT(NOM_FR&amp;ADDRESS('PR-tampon'!$E169,COLUMN(REFERENCEMENT_ISOLANT[[#Headers],[TYPE DE DOCUMENT DE REFERENCE]]))))))</f>
        <v/>
      </c>
      <c r="H206" s="3" t="str">
        <f ca="1">IF('PR-tampon'!$E169="","",IF('PR-tampon'!$E169=0,"",IF(INDIRECT(NOM_FR&amp;ADDRESS('PR-tampon'!$E169,COLUMN(REFERENCEMENT_ISOLANT[[#Headers],[REF]])))=0,"",INDIRECT(NOM_FR&amp;ADDRESS('PR-tampon'!$E169,COLUMN(REFERENCEMENT_ISOLANT[[#Headers],[REF]]))))))</f>
        <v/>
      </c>
      <c r="I206" s="80" t="str">
        <f ca="1">IF('PR-tampon'!$E169="","",IF('PR-tampon'!$E169=0,"",IF(INDIRECT(NOM_FR&amp;ADDRESS('PR-tampon'!$E169,COLUMN(REFERENCEMENT_ISOLANT[[#Headers],[AVIS LIMITE AU / VALIDITE]])))=0,"",INDIRECT(NOM_FR&amp;ADDRESS('PR-tampon'!$E169,COLUMN(REFERENCEMENT_ISOLANT[[#Headers],[AVIS LIMITE AU / VALIDITE]]))))))</f>
        <v/>
      </c>
      <c r="J206" s="3" t="str">
        <f ca="1">IF('PR-tampon'!$E169="","",IF('PR-tampon'!$E169=0,"",IF(INDIRECT(NOM_FR&amp;ADDRESS('PR-tampon'!$E169,COLUMN(REFERENCEMENT_ISOLANT[[#Headers],[TC/TNC
dans le domaine d''emploi visé]])))=0,"",INDIRECT(NOM_FR&amp;ADDRESS('PR-tampon'!$E169,COLUMN(REFERENCEMENT_ISOLANT[[#Headers],[TC/TNC
dans le domaine d''emploi visé]]))))))</f>
        <v/>
      </c>
      <c r="K206" s="110" t="str">
        <f ca="1">IF('PR-tampon'!$E169="","",IF('PR-tampon'!$E169=0,"",IF(INDIRECT(NOM_FR&amp;ADDRESS('PR-tampon'!$E169,COLUMN(REFERENCEMENT_ISOLANT[[#Headers],[SYNTHESE DES APPLICATIONS VISEES]])))=0,"",INDIRECT(NOM_FR&amp;ADDRESS('PR-tampon'!$E169,COLUMN(REFERENCEMENT_ISOLANT[[#Headers],[SYNTHESE DES APPLICATIONS VISEES]]))))))</f>
        <v/>
      </c>
      <c r="L206" s="82" t="str">
        <f ca="1">IF('PR-tampon'!$E169="","",IF('PR-tampon'!$E169=0,"",IF(INDIRECT(NOM_FR&amp;ADDRESS('PR-tampon'!$E169,COLUMN(REFERENCEMENT_ISOLANT[[#Headers],[CONCATENATION DES OBSERVATIONS]])))=0,"",INDIRECT(NOM_FR&amp;ADDRESS('PR-tampon'!$E169,COLUMN(REFERENCEMENT_ISOLANT[[#Headers],[CONCATENATION DES OBSERVATIONS]]))))))</f>
        <v/>
      </c>
      <c r="M206" s="3" t="str">
        <f ca="1">IF('PR-tampon'!$E169="","",IF('PR-tampon'!$E169=0,"",IF(INDIRECT(NOM_FR&amp;ADDRESS('PR-tampon'!$E169,COLUMN(REFERENCEMENT_ISOLANT[[#Headers],[Hygrométrie des locaux]])))=0,"",INDIRECT(NOM_FR&amp;ADDRESS('PR-tampon'!$E169,COLUMN(REFERENCEMENT_ISOLANT[[#Headers],[Hygrométrie des locaux]]))))))</f>
        <v/>
      </c>
      <c r="N206" s="3" t="str">
        <f ca="1">IF('PR-tampon'!$E169="","",IF('PR-tampon'!$E169=0,"",IF(INDIRECT(NOM_FR&amp;ADDRESS('PR-tampon'!$E169,COLUMN(REFERENCEMENT_ISOLANT[[#Headers],[classement locaux au sens 20.1 P3]])))=0,"",INDIRECT(NOM_FR&amp;ADDRESS('PR-tampon'!$E169,COLUMN(REFERENCEMENT_ISOLANT[[#Headers],[classement locaux au sens 20.1 P3]]))))))</f>
        <v/>
      </c>
      <c r="O206" s="3" t="str">
        <f ca="1">IF('PR-tampon'!$E169="","",IF('PR-tampon'!$E169=0,"",IF(INDIRECT(NOM_FR&amp;ADDRESS('PR-tampon'!$E169,COLUMN(REFERENCEMENT_ISOLANT[[#Headers],[Climat max]])))=0,"",INDIRECT(NOM_FR&amp;ADDRESS('PR-tampon'!$E169,COLUMN(REFERENCEMENT_ISOLANT[[#Headers],[Climat max]]))))))</f>
        <v/>
      </c>
      <c r="P206" s="3" t="str">
        <f ca="1">IF('PR-tampon'!$E169="","",IF('PR-tampon'!$E169=0,"",IF(INDIRECT(NOM_FR&amp;ADDRESS('PR-tampon'!$E169,COLUMN(REFERENCEMENT_ISOLANT[[#Headers],[Locaux climatisés ou raffraichis]])))=0,"",INDIRECT(NOM_FR&amp;ADDRESS('PR-tampon'!$E169,COLUMN(REFERENCEMENT_ISOLANT[[#Headers],[Locaux climatisés ou raffraichis]]))))))</f>
        <v/>
      </c>
    </row>
    <row r="207" spans="1:16" ht="130.19999999999999" customHeight="1" x14ac:dyDescent="0.3">
      <c r="A207" s="3" t="e">
        <v>#VALUE!</v>
      </c>
      <c r="B207" s="86" t="str">
        <f ca="1">IF('PR-tampon'!$E170="","",IF('PR-tampon'!$E170=0,"",IF(INDIRECT(NOM_FR&amp;ADDRESS('PR-tampon'!$E170,COLUMN(REFERENCEMENT_ISOLANT[[#Headers],[DATE REFERENCEMENT]])))=0,"",INDIRECT(NOM_FR&amp;ADDRESS('PR-tampon'!$E170,COLUMN(REFERENCEMENT_ISOLANT[[#Headers],[DATE REFERENCEMENT]]))))))</f>
        <v/>
      </c>
      <c r="C207" s="86" t="str">
        <f ca="1">IF('PR-tampon'!$E170="","",IF('PR-tampon'!$E170=0,"",IF(INDIRECT(NOM_FR&amp;ADDRESS('PR-tampon'!$E170,COLUMN(REFERENCEMENT_ISOLANT[[#Headers],[TYPE DE PROCEDE]])))=0,"",INDIRECT(NOM_FR&amp;ADDRESS('PR-tampon'!$E170,COLUMN(REFERENCEMENT_ISOLANT[[#Headers],[TYPE DE PROCEDE]]))))))</f>
        <v/>
      </c>
      <c r="D207" s="86" t="str">
        <f ca="1">IF('PR-tampon'!$E170="","",IF('PR-tampon'!$E170=0,"",IF(INDIRECT(NOM_FR&amp;ADDRESS('PR-tampon'!$E170,COLUMN(REFERENCEMENT_ISOLANT[[#Headers],[MATIERE]])))=0,"",INDIRECT(NOM_FR&amp;ADDRESS('PR-tampon'!$E170,COLUMN(REFERENCEMENT_ISOLANT[[#Headers],[MATIERE]]))))))</f>
        <v/>
      </c>
      <c r="E207" s="3" t="str">
        <f ca="1">IF('PR-tampon'!$E170="","",IF('PR-tampon'!$E170=0,"",IF(INDIRECT(NOM_FR&amp;ADDRESS('PR-tampon'!$E170,COLUMN(REFERENCEMENT_ISOLANT[[#Headers],[NOM COMMERCIAL DU PROCEDE]])))=0,"",INDIRECT(NOM_FR&amp;ADDRESS('PR-tampon'!$E170,COLUMN(REFERENCEMENT_ISOLANT[[#Headers],[NOM COMMERCIAL DU PROCEDE]]))))))</f>
        <v/>
      </c>
      <c r="F207" s="3" t="str">
        <f ca="1">IF('PR-tampon'!$E170="","",IF('PR-tampon'!$E170=0,"",IF(INDIRECT(NOM_FR&amp;ADDRESS('PR-tampon'!$E170,COLUMN(REFERENCEMENT_ISOLANT[[#Headers],[FABRICANT / TITULAIRE / DISTRIBUTEUR]])))=0,"",INDIRECT(NOM_FR&amp;ADDRESS('PR-tampon'!$E170,COLUMN(REFERENCEMENT_ISOLANT[[#Headers],[FABRICANT / TITULAIRE / DISTRIBUTEUR]]))))))</f>
        <v/>
      </c>
      <c r="G207" s="3" t="str">
        <f ca="1">IF('PR-tampon'!$E170="","",IF('PR-tampon'!$E170=0,"",IF(INDIRECT(NOM_FR&amp;ADDRESS('PR-tampon'!$E170,COLUMN(REFERENCEMENT_ISOLANT[[#Headers],[TYPE DE DOCUMENT DE REFERENCE]])))=0,"",INDIRECT(NOM_FR&amp;ADDRESS('PR-tampon'!$E170,COLUMN(REFERENCEMENT_ISOLANT[[#Headers],[TYPE DE DOCUMENT DE REFERENCE]]))))))</f>
        <v/>
      </c>
      <c r="H207" s="3" t="str">
        <f ca="1">IF('PR-tampon'!$E170="","",IF('PR-tampon'!$E170=0,"",IF(INDIRECT(NOM_FR&amp;ADDRESS('PR-tampon'!$E170,COLUMN(REFERENCEMENT_ISOLANT[[#Headers],[REF]])))=0,"",INDIRECT(NOM_FR&amp;ADDRESS('PR-tampon'!$E170,COLUMN(REFERENCEMENT_ISOLANT[[#Headers],[REF]]))))))</f>
        <v/>
      </c>
      <c r="I207" s="80" t="str">
        <f ca="1">IF('PR-tampon'!$E170="","",IF('PR-tampon'!$E170=0,"",IF(INDIRECT(NOM_FR&amp;ADDRESS('PR-tampon'!$E170,COLUMN(REFERENCEMENT_ISOLANT[[#Headers],[AVIS LIMITE AU / VALIDITE]])))=0,"",INDIRECT(NOM_FR&amp;ADDRESS('PR-tampon'!$E170,COLUMN(REFERENCEMENT_ISOLANT[[#Headers],[AVIS LIMITE AU / VALIDITE]]))))))</f>
        <v/>
      </c>
      <c r="J207" s="3" t="str">
        <f ca="1">IF('PR-tampon'!$E170="","",IF('PR-tampon'!$E170=0,"",IF(INDIRECT(NOM_FR&amp;ADDRESS('PR-tampon'!$E170,COLUMN(REFERENCEMENT_ISOLANT[[#Headers],[TC/TNC
dans le domaine d''emploi visé]])))=0,"",INDIRECT(NOM_FR&amp;ADDRESS('PR-tampon'!$E170,COLUMN(REFERENCEMENT_ISOLANT[[#Headers],[TC/TNC
dans le domaine d''emploi visé]]))))))</f>
        <v/>
      </c>
      <c r="K207" s="110" t="str">
        <f ca="1">IF('PR-tampon'!$E170="","",IF('PR-tampon'!$E170=0,"",IF(INDIRECT(NOM_FR&amp;ADDRESS('PR-tampon'!$E170,COLUMN(REFERENCEMENT_ISOLANT[[#Headers],[SYNTHESE DES APPLICATIONS VISEES]])))=0,"",INDIRECT(NOM_FR&amp;ADDRESS('PR-tampon'!$E170,COLUMN(REFERENCEMENT_ISOLANT[[#Headers],[SYNTHESE DES APPLICATIONS VISEES]]))))))</f>
        <v/>
      </c>
      <c r="L207" s="82" t="str">
        <f ca="1">IF('PR-tampon'!$E170="","",IF('PR-tampon'!$E170=0,"",IF(INDIRECT(NOM_FR&amp;ADDRESS('PR-tampon'!$E170,COLUMN(REFERENCEMENT_ISOLANT[[#Headers],[CONCATENATION DES OBSERVATIONS]])))=0,"",INDIRECT(NOM_FR&amp;ADDRESS('PR-tampon'!$E170,COLUMN(REFERENCEMENT_ISOLANT[[#Headers],[CONCATENATION DES OBSERVATIONS]]))))))</f>
        <v/>
      </c>
      <c r="M207" s="3" t="str">
        <f ca="1">IF('PR-tampon'!$E170="","",IF('PR-tampon'!$E170=0,"",IF(INDIRECT(NOM_FR&amp;ADDRESS('PR-tampon'!$E170,COLUMN(REFERENCEMENT_ISOLANT[[#Headers],[Hygrométrie des locaux]])))=0,"",INDIRECT(NOM_FR&amp;ADDRESS('PR-tampon'!$E170,COLUMN(REFERENCEMENT_ISOLANT[[#Headers],[Hygrométrie des locaux]]))))))</f>
        <v/>
      </c>
      <c r="N207" s="3" t="str">
        <f ca="1">IF('PR-tampon'!$E170="","",IF('PR-tampon'!$E170=0,"",IF(INDIRECT(NOM_FR&amp;ADDRESS('PR-tampon'!$E170,COLUMN(REFERENCEMENT_ISOLANT[[#Headers],[classement locaux au sens 20.1 P3]])))=0,"",INDIRECT(NOM_FR&amp;ADDRESS('PR-tampon'!$E170,COLUMN(REFERENCEMENT_ISOLANT[[#Headers],[classement locaux au sens 20.1 P3]]))))))</f>
        <v/>
      </c>
      <c r="O207" s="3" t="str">
        <f ca="1">IF('PR-tampon'!$E170="","",IF('PR-tampon'!$E170=0,"",IF(INDIRECT(NOM_FR&amp;ADDRESS('PR-tampon'!$E170,COLUMN(REFERENCEMENT_ISOLANT[[#Headers],[Climat max]])))=0,"",INDIRECT(NOM_FR&amp;ADDRESS('PR-tampon'!$E170,COLUMN(REFERENCEMENT_ISOLANT[[#Headers],[Climat max]]))))))</f>
        <v/>
      </c>
      <c r="P207" s="3" t="str">
        <f ca="1">IF('PR-tampon'!$E170="","",IF('PR-tampon'!$E170=0,"",IF(INDIRECT(NOM_FR&amp;ADDRESS('PR-tampon'!$E170,COLUMN(REFERENCEMENT_ISOLANT[[#Headers],[Locaux climatisés ou raffraichis]])))=0,"",INDIRECT(NOM_FR&amp;ADDRESS('PR-tampon'!$E170,COLUMN(REFERENCEMENT_ISOLANT[[#Headers],[Locaux climatisés ou raffraichis]]))))))</f>
        <v/>
      </c>
    </row>
    <row r="208" spans="1:16" ht="130.19999999999999" customHeight="1" x14ac:dyDescent="0.3">
      <c r="A208" s="3" t="e">
        <v>#VALUE!</v>
      </c>
      <c r="B208" s="86" t="str">
        <f ca="1">IF('PR-tampon'!$E171="","",IF('PR-tampon'!$E171=0,"",IF(INDIRECT(NOM_FR&amp;ADDRESS('PR-tampon'!$E171,COLUMN(REFERENCEMENT_ISOLANT[[#Headers],[DATE REFERENCEMENT]])))=0,"",INDIRECT(NOM_FR&amp;ADDRESS('PR-tampon'!$E171,COLUMN(REFERENCEMENT_ISOLANT[[#Headers],[DATE REFERENCEMENT]]))))))</f>
        <v/>
      </c>
      <c r="C208" s="86" t="str">
        <f ca="1">IF('PR-tampon'!$E171="","",IF('PR-tampon'!$E171=0,"",IF(INDIRECT(NOM_FR&amp;ADDRESS('PR-tampon'!$E171,COLUMN(REFERENCEMENT_ISOLANT[[#Headers],[TYPE DE PROCEDE]])))=0,"",INDIRECT(NOM_FR&amp;ADDRESS('PR-tampon'!$E171,COLUMN(REFERENCEMENT_ISOLANT[[#Headers],[TYPE DE PROCEDE]]))))))</f>
        <v/>
      </c>
      <c r="D208" s="86" t="str">
        <f ca="1">IF('PR-tampon'!$E171="","",IF('PR-tampon'!$E171=0,"",IF(INDIRECT(NOM_FR&amp;ADDRESS('PR-tampon'!$E171,COLUMN(REFERENCEMENT_ISOLANT[[#Headers],[MATIERE]])))=0,"",INDIRECT(NOM_FR&amp;ADDRESS('PR-tampon'!$E171,COLUMN(REFERENCEMENT_ISOLANT[[#Headers],[MATIERE]]))))))</f>
        <v/>
      </c>
      <c r="E208" s="3" t="str">
        <f ca="1">IF('PR-tampon'!$E171="","",IF('PR-tampon'!$E171=0,"",IF(INDIRECT(NOM_FR&amp;ADDRESS('PR-tampon'!$E171,COLUMN(REFERENCEMENT_ISOLANT[[#Headers],[NOM COMMERCIAL DU PROCEDE]])))=0,"",INDIRECT(NOM_FR&amp;ADDRESS('PR-tampon'!$E171,COLUMN(REFERENCEMENT_ISOLANT[[#Headers],[NOM COMMERCIAL DU PROCEDE]]))))))</f>
        <v/>
      </c>
      <c r="F208" s="3" t="str">
        <f ca="1">IF('PR-tampon'!$E171="","",IF('PR-tampon'!$E171=0,"",IF(INDIRECT(NOM_FR&amp;ADDRESS('PR-tampon'!$E171,COLUMN(REFERENCEMENT_ISOLANT[[#Headers],[FABRICANT / TITULAIRE / DISTRIBUTEUR]])))=0,"",INDIRECT(NOM_FR&amp;ADDRESS('PR-tampon'!$E171,COLUMN(REFERENCEMENT_ISOLANT[[#Headers],[FABRICANT / TITULAIRE / DISTRIBUTEUR]]))))))</f>
        <v/>
      </c>
      <c r="G208" s="3" t="str">
        <f ca="1">IF('PR-tampon'!$E171="","",IF('PR-tampon'!$E171=0,"",IF(INDIRECT(NOM_FR&amp;ADDRESS('PR-tampon'!$E171,COLUMN(REFERENCEMENT_ISOLANT[[#Headers],[TYPE DE DOCUMENT DE REFERENCE]])))=0,"",INDIRECT(NOM_FR&amp;ADDRESS('PR-tampon'!$E171,COLUMN(REFERENCEMENT_ISOLANT[[#Headers],[TYPE DE DOCUMENT DE REFERENCE]]))))))</f>
        <v/>
      </c>
      <c r="H208" s="3" t="str">
        <f ca="1">IF('PR-tampon'!$E171="","",IF('PR-tampon'!$E171=0,"",IF(INDIRECT(NOM_FR&amp;ADDRESS('PR-tampon'!$E171,COLUMN(REFERENCEMENT_ISOLANT[[#Headers],[REF]])))=0,"",INDIRECT(NOM_FR&amp;ADDRESS('PR-tampon'!$E171,COLUMN(REFERENCEMENT_ISOLANT[[#Headers],[REF]]))))))</f>
        <v/>
      </c>
      <c r="I208" s="80" t="str">
        <f ca="1">IF('PR-tampon'!$E171="","",IF('PR-tampon'!$E171=0,"",IF(INDIRECT(NOM_FR&amp;ADDRESS('PR-tampon'!$E171,COLUMN(REFERENCEMENT_ISOLANT[[#Headers],[AVIS LIMITE AU / VALIDITE]])))=0,"",INDIRECT(NOM_FR&amp;ADDRESS('PR-tampon'!$E171,COLUMN(REFERENCEMENT_ISOLANT[[#Headers],[AVIS LIMITE AU / VALIDITE]]))))))</f>
        <v/>
      </c>
      <c r="J208" s="3" t="str">
        <f ca="1">IF('PR-tampon'!$E171="","",IF('PR-tampon'!$E171=0,"",IF(INDIRECT(NOM_FR&amp;ADDRESS('PR-tampon'!$E171,COLUMN(REFERENCEMENT_ISOLANT[[#Headers],[TC/TNC
dans le domaine d''emploi visé]])))=0,"",INDIRECT(NOM_FR&amp;ADDRESS('PR-tampon'!$E171,COLUMN(REFERENCEMENT_ISOLANT[[#Headers],[TC/TNC
dans le domaine d''emploi visé]]))))))</f>
        <v/>
      </c>
      <c r="K208" s="110" t="str">
        <f ca="1">IF('PR-tampon'!$E171="","",IF('PR-tampon'!$E171=0,"",IF(INDIRECT(NOM_FR&amp;ADDRESS('PR-tampon'!$E171,COLUMN(REFERENCEMENT_ISOLANT[[#Headers],[SYNTHESE DES APPLICATIONS VISEES]])))=0,"",INDIRECT(NOM_FR&amp;ADDRESS('PR-tampon'!$E171,COLUMN(REFERENCEMENT_ISOLANT[[#Headers],[SYNTHESE DES APPLICATIONS VISEES]]))))))</f>
        <v/>
      </c>
      <c r="L208" s="82" t="str">
        <f ca="1">IF('PR-tampon'!$E171="","",IF('PR-tampon'!$E171=0,"",IF(INDIRECT(NOM_FR&amp;ADDRESS('PR-tampon'!$E171,COLUMN(REFERENCEMENT_ISOLANT[[#Headers],[CONCATENATION DES OBSERVATIONS]])))=0,"",INDIRECT(NOM_FR&amp;ADDRESS('PR-tampon'!$E171,COLUMN(REFERENCEMENT_ISOLANT[[#Headers],[CONCATENATION DES OBSERVATIONS]]))))))</f>
        <v/>
      </c>
      <c r="M208" s="3" t="str">
        <f ca="1">IF('PR-tampon'!$E171="","",IF('PR-tampon'!$E171=0,"",IF(INDIRECT(NOM_FR&amp;ADDRESS('PR-tampon'!$E171,COLUMN(REFERENCEMENT_ISOLANT[[#Headers],[Hygrométrie des locaux]])))=0,"",INDIRECT(NOM_FR&amp;ADDRESS('PR-tampon'!$E171,COLUMN(REFERENCEMENT_ISOLANT[[#Headers],[Hygrométrie des locaux]]))))))</f>
        <v/>
      </c>
      <c r="N208" s="3" t="str">
        <f ca="1">IF('PR-tampon'!$E171="","",IF('PR-tampon'!$E171=0,"",IF(INDIRECT(NOM_FR&amp;ADDRESS('PR-tampon'!$E171,COLUMN(REFERENCEMENT_ISOLANT[[#Headers],[classement locaux au sens 20.1 P3]])))=0,"",INDIRECT(NOM_FR&amp;ADDRESS('PR-tampon'!$E171,COLUMN(REFERENCEMENT_ISOLANT[[#Headers],[classement locaux au sens 20.1 P3]]))))))</f>
        <v/>
      </c>
      <c r="O208" s="3" t="str">
        <f ca="1">IF('PR-tampon'!$E171="","",IF('PR-tampon'!$E171=0,"",IF(INDIRECT(NOM_FR&amp;ADDRESS('PR-tampon'!$E171,COLUMN(REFERENCEMENT_ISOLANT[[#Headers],[Climat max]])))=0,"",INDIRECT(NOM_FR&amp;ADDRESS('PR-tampon'!$E171,COLUMN(REFERENCEMENT_ISOLANT[[#Headers],[Climat max]]))))))</f>
        <v/>
      </c>
      <c r="P208" s="3" t="str">
        <f ca="1">IF('PR-tampon'!$E171="","",IF('PR-tampon'!$E171=0,"",IF(INDIRECT(NOM_FR&amp;ADDRESS('PR-tampon'!$E171,COLUMN(REFERENCEMENT_ISOLANT[[#Headers],[Locaux climatisés ou raffraichis]])))=0,"",INDIRECT(NOM_FR&amp;ADDRESS('PR-tampon'!$E171,COLUMN(REFERENCEMENT_ISOLANT[[#Headers],[Locaux climatisés ou raffraichis]]))))))</f>
        <v/>
      </c>
    </row>
    <row r="209" spans="1:16" ht="130.19999999999999" customHeight="1" x14ac:dyDescent="0.3">
      <c r="A209" s="3" t="e">
        <v>#VALUE!</v>
      </c>
      <c r="B209" s="86" t="str">
        <f ca="1">IF('PR-tampon'!$E172="","",IF('PR-tampon'!$E172=0,"",IF(INDIRECT(NOM_FR&amp;ADDRESS('PR-tampon'!$E172,COLUMN(REFERENCEMENT_ISOLANT[[#Headers],[DATE REFERENCEMENT]])))=0,"",INDIRECT(NOM_FR&amp;ADDRESS('PR-tampon'!$E172,COLUMN(REFERENCEMENT_ISOLANT[[#Headers],[DATE REFERENCEMENT]]))))))</f>
        <v/>
      </c>
      <c r="C209" s="86" t="str">
        <f ca="1">IF('PR-tampon'!$E172="","",IF('PR-tampon'!$E172=0,"",IF(INDIRECT(NOM_FR&amp;ADDRESS('PR-tampon'!$E172,COLUMN(REFERENCEMENT_ISOLANT[[#Headers],[TYPE DE PROCEDE]])))=0,"",INDIRECT(NOM_FR&amp;ADDRESS('PR-tampon'!$E172,COLUMN(REFERENCEMENT_ISOLANT[[#Headers],[TYPE DE PROCEDE]]))))))</f>
        <v/>
      </c>
      <c r="D209" s="86" t="str">
        <f ca="1">IF('PR-tampon'!$E172="","",IF('PR-tampon'!$E172=0,"",IF(INDIRECT(NOM_FR&amp;ADDRESS('PR-tampon'!$E172,COLUMN(REFERENCEMENT_ISOLANT[[#Headers],[MATIERE]])))=0,"",INDIRECT(NOM_FR&amp;ADDRESS('PR-tampon'!$E172,COLUMN(REFERENCEMENT_ISOLANT[[#Headers],[MATIERE]]))))))</f>
        <v/>
      </c>
      <c r="E209" s="3" t="str">
        <f ca="1">IF('PR-tampon'!$E172="","",IF('PR-tampon'!$E172=0,"",IF(INDIRECT(NOM_FR&amp;ADDRESS('PR-tampon'!$E172,COLUMN(REFERENCEMENT_ISOLANT[[#Headers],[NOM COMMERCIAL DU PROCEDE]])))=0,"",INDIRECT(NOM_FR&amp;ADDRESS('PR-tampon'!$E172,COLUMN(REFERENCEMENT_ISOLANT[[#Headers],[NOM COMMERCIAL DU PROCEDE]]))))))</f>
        <v/>
      </c>
      <c r="F209" s="3" t="str">
        <f ca="1">IF('PR-tampon'!$E172="","",IF('PR-tampon'!$E172=0,"",IF(INDIRECT(NOM_FR&amp;ADDRESS('PR-tampon'!$E172,COLUMN(REFERENCEMENT_ISOLANT[[#Headers],[FABRICANT / TITULAIRE / DISTRIBUTEUR]])))=0,"",INDIRECT(NOM_FR&amp;ADDRESS('PR-tampon'!$E172,COLUMN(REFERENCEMENT_ISOLANT[[#Headers],[FABRICANT / TITULAIRE / DISTRIBUTEUR]]))))))</f>
        <v/>
      </c>
      <c r="G209" s="3" t="str">
        <f ca="1">IF('PR-tampon'!$E172="","",IF('PR-tampon'!$E172=0,"",IF(INDIRECT(NOM_FR&amp;ADDRESS('PR-tampon'!$E172,COLUMN(REFERENCEMENT_ISOLANT[[#Headers],[TYPE DE DOCUMENT DE REFERENCE]])))=0,"",INDIRECT(NOM_FR&amp;ADDRESS('PR-tampon'!$E172,COLUMN(REFERENCEMENT_ISOLANT[[#Headers],[TYPE DE DOCUMENT DE REFERENCE]]))))))</f>
        <v/>
      </c>
      <c r="H209" s="3" t="str">
        <f ca="1">IF('PR-tampon'!$E172="","",IF('PR-tampon'!$E172=0,"",IF(INDIRECT(NOM_FR&amp;ADDRESS('PR-tampon'!$E172,COLUMN(REFERENCEMENT_ISOLANT[[#Headers],[REF]])))=0,"",INDIRECT(NOM_FR&amp;ADDRESS('PR-tampon'!$E172,COLUMN(REFERENCEMENT_ISOLANT[[#Headers],[REF]]))))))</f>
        <v/>
      </c>
      <c r="I209" s="80" t="str">
        <f ca="1">IF('PR-tampon'!$E172="","",IF('PR-tampon'!$E172=0,"",IF(INDIRECT(NOM_FR&amp;ADDRESS('PR-tampon'!$E172,COLUMN(REFERENCEMENT_ISOLANT[[#Headers],[AVIS LIMITE AU / VALIDITE]])))=0,"",INDIRECT(NOM_FR&amp;ADDRESS('PR-tampon'!$E172,COLUMN(REFERENCEMENT_ISOLANT[[#Headers],[AVIS LIMITE AU / VALIDITE]]))))))</f>
        <v/>
      </c>
      <c r="J209" s="3" t="str">
        <f ca="1">IF('PR-tampon'!$E172="","",IF('PR-tampon'!$E172=0,"",IF(INDIRECT(NOM_FR&amp;ADDRESS('PR-tampon'!$E172,COLUMN(REFERENCEMENT_ISOLANT[[#Headers],[TC/TNC
dans le domaine d''emploi visé]])))=0,"",INDIRECT(NOM_FR&amp;ADDRESS('PR-tampon'!$E172,COLUMN(REFERENCEMENT_ISOLANT[[#Headers],[TC/TNC
dans le domaine d''emploi visé]]))))))</f>
        <v/>
      </c>
      <c r="K209" s="110" t="str">
        <f ca="1">IF('PR-tampon'!$E172="","",IF('PR-tampon'!$E172=0,"",IF(INDIRECT(NOM_FR&amp;ADDRESS('PR-tampon'!$E172,COLUMN(REFERENCEMENT_ISOLANT[[#Headers],[SYNTHESE DES APPLICATIONS VISEES]])))=0,"",INDIRECT(NOM_FR&amp;ADDRESS('PR-tampon'!$E172,COLUMN(REFERENCEMENT_ISOLANT[[#Headers],[SYNTHESE DES APPLICATIONS VISEES]]))))))</f>
        <v/>
      </c>
      <c r="L209" s="82" t="str">
        <f ca="1">IF('PR-tampon'!$E172="","",IF('PR-tampon'!$E172=0,"",IF(INDIRECT(NOM_FR&amp;ADDRESS('PR-tampon'!$E172,COLUMN(REFERENCEMENT_ISOLANT[[#Headers],[CONCATENATION DES OBSERVATIONS]])))=0,"",INDIRECT(NOM_FR&amp;ADDRESS('PR-tampon'!$E172,COLUMN(REFERENCEMENT_ISOLANT[[#Headers],[CONCATENATION DES OBSERVATIONS]]))))))</f>
        <v/>
      </c>
      <c r="M209" s="3" t="str">
        <f ca="1">IF('PR-tampon'!$E172="","",IF('PR-tampon'!$E172=0,"",IF(INDIRECT(NOM_FR&amp;ADDRESS('PR-tampon'!$E172,COLUMN(REFERENCEMENT_ISOLANT[[#Headers],[Hygrométrie des locaux]])))=0,"",INDIRECT(NOM_FR&amp;ADDRESS('PR-tampon'!$E172,COLUMN(REFERENCEMENT_ISOLANT[[#Headers],[Hygrométrie des locaux]]))))))</f>
        <v/>
      </c>
      <c r="N209" s="3" t="str">
        <f ca="1">IF('PR-tampon'!$E172="","",IF('PR-tampon'!$E172=0,"",IF(INDIRECT(NOM_FR&amp;ADDRESS('PR-tampon'!$E172,COLUMN(REFERENCEMENT_ISOLANT[[#Headers],[classement locaux au sens 20.1 P3]])))=0,"",INDIRECT(NOM_FR&amp;ADDRESS('PR-tampon'!$E172,COLUMN(REFERENCEMENT_ISOLANT[[#Headers],[classement locaux au sens 20.1 P3]]))))))</f>
        <v/>
      </c>
      <c r="O209" s="3" t="str">
        <f ca="1">IF('PR-tampon'!$E172="","",IF('PR-tampon'!$E172=0,"",IF(INDIRECT(NOM_FR&amp;ADDRESS('PR-tampon'!$E172,COLUMN(REFERENCEMENT_ISOLANT[[#Headers],[Climat max]])))=0,"",INDIRECT(NOM_FR&amp;ADDRESS('PR-tampon'!$E172,COLUMN(REFERENCEMENT_ISOLANT[[#Headers],[Climat max]]))))))</f>
        <v/>
      </c>
      <c r="P209" s="3" t="str">
        <f ca="1">IF('PR-tampon'!$E172="","",IF('PR-tampon'!$E172=0,"",IF(INDIRECT(NOM_FR&amp;ADDRESS('PR-tampon'!$E172,COLUMN(REFERENCEMENT_ISOLANT[[#Headers],[Locaux climatisés ou raffraichis]])))=0,"",INDIRECT(NOM_FR&amp;ADDRESS('PR-tampon'!$E172,COLUMN(REFERENCEMENT_ISOLANT[[#Headers],[Locaux climatisés ou raffraichis]]))))))</f>
        <v/>
      </c>
    </row>
    <row r="210" spans="1:16" ht="130.19999999999999" customHeight="1" x14ac:dyDescent="0.3">
      <c r="A210" s="3" t="e">
        <v>#VALUE!</v>
      </c>
      <c r="B210" s="86" t="str">
        <f ca="1">IF('PR-tampon'!$E173="","",IF('PR-tampon'!$E173=0,"",IF(INDIRECT(NOM_FR&amp;ADDRESS('PR-tampon'!$E173,COLUMN(REFERENCEMENT_ISOLANT[[#Headers],[DATE REFERENCEMENT]])))=0,"",INDIRECT(NOM_FR&amp;ADDRESS('PR-tampon'!$E173,COLUMN(REFERENCEMENT_ISOLANT[[#Headers],[DATE REFERENCEMENT]]))))))</f>
        <v/>
      </c>
      <c r="C210" s="86" t="str">
        <f ca="1">IF('PR-tampon'!$E173="","",IF('PR-tampon'!$E173=0,"",IF(INDIRECT(NOM_FR&amp;ADDRESS('PR-tampon'!$E173,COLUMN(REFERENCEMENT_ISOLANT[[#Headers],[TYPE DE PROCEDE]])))=0,"",INDIRECT(NOM_FR&amp;ADDRESS('PR-tampon'!$E173,COLUMN(REFERENCEMENT_ISOLANT[[#Headers],[TYPE DE PROCEDE]]))))))</f>
        <v/>
      </c>
      <c r="D210" s="86" t="str">
        <f ca="1">IF('PR-tampon'!$E173="","",IF('PR-tampon'!$E173=0,"",IF(INDIRECT(NOM_FR&amp;ADDRESS('PR-tampon'!$E173,COLUMN(REFERENCEMENT_ISOLANT[[#Headers],[MATIERE]])))=0,"",INDIRECT(NOM_FR&amp;ADDRESS('PR-tampon'!$E173,COLUMN(REFERENCEMENT_ISOLANT[[#Headers],[MATIERE]]))))))</f>
        <v/>
      </c>
      <c r="E210" s="3" t="str">
        <f ca="1">IF('PR-tampon'!$E173="","",IF('PR-tampon'!$E173=0,"",IF(INDIRECT(NOM_FR&amp;ADDRESS('PR-tampon'!$E173,COLUMN(REFERENCEMENT_ISOLANT[[#Headers],[NOM COMMERCIAL DU PROCEDE]])))=0,"",INDIRECT(NOM_FR&amp;ADDRESS('PR-tampon'!$E173,COLUMN(REFERENCEMENT_ISOLANT[[#Headers],[NOM COMMERCIAL DU PROCEDE]]))))))</f>
        <v/>
      </c>
      <c r="F210" s="3" t="str">
        <f ca="1">IF('PR-tampon'!$E173="","",IF('PR-tampon'!$E173=0,"",IF(INDIRECT(NOM_FR&amp;ADDRESS('PR-tampon'!$E173,COLUMN(REFERENCEMENT_ISOLANT[[#Headers],[FABRICANT / TITULAIRE / DISTRIBUTEUR]])))=0,"",INDIRECT(NOM_FR&amp;ADDRESS('PR-tampon'!$E173,COLUMN(REFERENCEMENT_ISOLANT[[#Headers],[FABRICANT / TITULAIRE / DISTRIBUTEUR]]))))))</f>
        <v/>
      </c>
      <c r="G210" s="3" t="str">
        <f ca="1">IF('PR-tampon'!$E173="","",IF('PR-tampon'!$E173=0,"",IF(INDIRECT(NOM_FR&amp;ADDRESS('PR-tampon'!$E173,COLUMN(REFERENCEMENT_ISOLANT[[#Headers],[TYPE DE DOCUMENT DE REFERENCE]])))=0,"",INDIRECT(NOM_FR&amp;ADDRESS('PR-tampon'!$E173,COLUMN(REFERENCEMENT_ISOLANT[[#Headers],[TYPE DE DOCUMENT DE REFERENCE]]))))))</f>
        <v/>
      </c>
      <c r="H210" s="3" t="str">
        <f ca="1">IF('PR-tampon'!$E173="","",IF('PR-tampon'!$E173=0,"",IF(INDIRECT(NOM_FR&amp;ADDRESS('PR-tampon'!$E173,COLUMN(REFERENCEMENT_ISOLANT[[#Headers],[REF]])))=0,"",INDIRECT(NOM_FR&amp;ADDRESS('PR-tampon'!$E173,COLUMN(REFERENCEMENT_ISOLANT[[#Headers],[REF]]))))))</f>
        <v/>
      </c>
      <c r="I210" s="80" t="str">
        <f ca="1">IF('PR-tampon'!$E173="","",IF('PR-tampon'!$E173=0,"",IF(INDIRECT(NOM_FR&amp;ADDRESS('PR-tampon'!$E173,COLUMN(REFERENCEMENT_ISOLANT[[#Headers],[AVIS LIMITE AU / VALIDITE]])))=0,"",INDIRECT(NOM_FR&amp;ADDRESS('PR-tampon'!$E173,COLUMN(REFERENCEMENT_ISOLANT[[#Headers],[AVIS LIMITE AU / VALIDITE]]))))))</f>
        <v/>
      </c>
      <c r="J210" s="3" t="str">
        <f ca="1">IF('PR-tampon'!$E173="","",IF('PR-tampon'!$E173=0,"",IF(INDIRECT(NOM_FR&amp;ADDRESS('PR-tampon'!$E173,COLUMN(REFERENCEMENT_ISOLANT[[#Headers],[TC/TNC
dans le domaine d''emploi visé]])))=0,"",INDIRECT(NOM_FR&amp;ADDRESS('PR-tampon'!$E173,COLUMN(REFERENCEMENT_ISOLANT[[#Headers],[TC/TNC
dans le domaine d''emploi visé]]))))))</f>
        <v/>
      </c>
      <c r="K210" s="110" t="str">
        <f ca="1">IF('PR-tampon'!$E173="","",IF('PR-tampon'!$E173=0,"",IF(INDIRECT(NOM_FR&amp;ADDRESS('PR-tampon'!$E173,COLUMN(REFERENCEMENT_ISOLANT[[#Headers],[SYNTHESE DES APPLICATIONS VISEES]])))=0,"",INDIRECT(NOM_FR&amp;ADDRESS('PR-tampon'!$E173,COLUMN(REFERENCEMENT_ISOLANT[[#Headers],[SYNTHESE DES APPLICATIONS VISEES]]))))))</f>
        <v/>
      </c>
      <c r="L210" s="82" t="str">
        <f ca="1">IF('PR-tampon'!$E173="","",IF('PR-tampon'!$E173=0,"",IF(INDIRECT(NOM_FR&amp;ADDRESS('PR-tampon'!$E173,COLUMN(REFERENCEMENT_ISOLANT[[#Headers],[CONCATENATION DES OBSERVATIONS]])))=0,"",INDIRECT(NOM_FR&amp;ADDRESS('PR-tampon'!$E173,COLUMN(REFERENCEMENT_ISOLANT[[#Headers],[CONCATENATION DES OBSERVATIONS]]))))))</f>
        <v/>
      </c>
      <c r="M210" s="3" t="str">
        <f ca="1">IF('PR-tampon'!$E173="","",IF('PR-tampon'!$E173=0,"",IF(INDIRECT(NOM_FR&amp;ADDRESS('PR-tampon'!$E173,COLUMN(REFERENCEMENT_ISOLANT[[#Headers],[Hygrométrie des locaux]])))=0,"",INDIRECT(NOM_FR&amp;ADDRESS('PR-tampon'!$E173,COLUMN(REFERENCEMENT_ISOLANT[[#Headers],[Hygrométrie des locaux]]))))))</f>
        <v/>
      </c>
      <c r="N210" s="3" t="str">
        <f ca="1">IF('PR-tampon'!$E173="","",IF('PR-tampon'!$E173=0,"",IF(INDIRECT(NOM_FR&amp;ADDRESS('PR-tampon'!$E173,COLUMN(REFERENCEMENT_ISOLANT[[#Headers],[classement locaux au sens 20.1 P3]])))=0,"",INDIRECT(NOM_FR&amp;ADDRESS('PR-tampon'!$E173,COLUMN(REFERENCEMENT_ISOLANT[[#Headers],[classement locaux au sens 20.1 P3]]))))))</f>
        <v/>
      </c>
      <c r="O210" s="3" t="str">
        <f ca="1">IF('PR-tampon'!$E173="","",IF('PR-tampon'!$E173=0,"",IF(INDIRECT(NOM_FR&amp;ADDRESS('PR-tampon'!$E173,COLUMN(REFERENCEMENT_ISOLANT[[#Headers],[Climat max]])))=0,"",INDIRECT(NOM_FR&amp;ADDRESS('PR-tampon'!$E173,COLUMN(REFERENCEMENT_ISOLANT[[#Headers],[Climat max]]))))))</f>
        <v/>
      </c>
      <c r="P210" s="3" t="str">
        <f ca="1">IF('PR-tampon'!$E173="","",IF('PR-tampon'!$E173=0,"",IF(INDIRECT(NOM_FR&amp;ADDRESS('PR-tampon'!$E173,COLUMN(REFERENCEMENT_ISOLANT[[#Headers],[Locaux climatisés ou raffraichis]])))=0,"",INDIRECT(NOM_FR&amp;ADDRESS('PR-tampon'!$E173,COLUMN(REFERENCEMENT_ISOLANT[[#Headers],[Locaux climatisés ou raffraichis]]))))))</f>
        <v/>
      </c>
    </row>
    <row r="211" spans="1:16" ht="130.19999999999999" customHeight="1" x14ac:dyDescent="0.3">
      <c r="A211" s="3" t="e">
        <v>#VALUE!</v>
      </c>
      <c r="B211" s="86" t="str">
        <f ca="1">IF('PR-tampon'!$E174="","",IF('PR-tampon'!$E174=0,"",IF(INDIRECT(NOM_FR&amp;ADDRESS('PR-tampon'!$E174,COLUMN(REFERENCEMENT_ISOLANT[[#Headers],[DATE REFERENCEMENT]])))=0,"",INDIRECT(NOM_FR&amp;ADDRESS('PR-tampon'!$E174,COLUMN(REFERENCEMENT_ISOLANT[[#Headers],[DATE REFERENCEMENT]]))))))</f>
        <v/>
      </c>
      <c r="C211" s="86" t="str">
        <f ca="1">IF('PR-tampon'!$E174="","",IF('PR-tampon'!$E174=0,"",IF(INDIRECT(NOM_FR&amp;ADDRESS('PR-tampon'!$E174,COLUMN(REFERENCEMENT_ISOLANT[[#Headers],[TYPE DE PROCEDE]])))=0,"",INDIRECT(NOM_FR&amp;ADDRESS('PR-tampon'!$E174,COLUMN(REFERENCEMENT_ISOLANT[[#Headers],[TYPE DE PROCEDE]]))))))</f>
        <v/>
      </c>
      <c r="D211" s="86" t="str">
        <f ca="1">IF('PR-tampon'!$E174="","",IF('PR-tampon'!$E174=0,"",IF(INDIRECT(NOM_FR&amp;ADDRESS('PR-tampon'!$E174,COLUMN(REFERENCEMENT_ISOLANT[[#Headers],[MATIERE]])))=0,"",INDIRECT(NOM_FR&amp;ADDRESS('PR-tampon'!$E174,COLUMN(REFERENCEMENT_ISOLANT[[#Headers],[MATIERE]]))))))</f>
        <v/>
      </c>
      <c r="E211" s="3" t="str">
        <f ca="1">IF('PR-tampon'!$E174="","",IF('PR-tampon'!$E174=0,"",IF(INDIRECT(NOM_FR&amp;ADDRESS('PR-tampon'!$E174,COLUMN(REFERENCEMENT_ISOLANT[[#Headers],[NOM COMMERCIAL DU PROCEDE]])))=0,"",INDIRECT(NOM_FR&amp;ADDRESS('PR-tampon'!$E174,COLUMN(REFERENCEMENT_ISOLANT[[#Headers],[NOM COMMERCIAL DU PROCEDE]]))))))</f>
        <v/>
      </c>
      <c r="F211" s="3" t="str">
        <f ca="1">IF('PR-tampon'!$E174="","",IF('PR-tampon'!$E174=0,"",IF(INDIRECT(NOM_FR&amp;ADDRESS('PR-tampon'!$E174,COLUMN(REFERENCEMENT_ISOLANT[[#Headers],[FABRICANT / TITULAIRE / DISTRIBUTEUR]])))=0,"",INDIRECT(NOM_FR&amp;ADDRESS('PR-tampon'!$E174,COLUMN(REFERENCEMENT_ISOLANT[[#Headers],[FABRICANT / TITULAIRE / DISTRIBUTEUR]]))))))</f>
        <v/>
      </c>
      <c r="G211" s="3" t="str">
        <f ca="1">IF('PR-tampon'!$E174="","",IF('PR-tampon'!$E174=0,"",IF(INDIRECT(NOM_FR&amp;ADDRESS('PR-tampon'!$E174,COLUMN(REFERENCEMENT_ISOLANT[[#Headers],[TYPE DE DOCUMENT DE REFERENCE]])))=0,"",INDIRECT(NOM_FR&amp;ADDRESS('PR-tampon'!$E174,COLUMN(REFERENCEMENT_ISOLANT[[#Headers],[TYPE DE DOCUMENT DE REFERENCE]]))))))</f>
        <v/>
      </c>
      <c r="H211" s="3" t="str">
        <f ca="1">IF('PR-tampon'!$E174="","",IF('PR-tampon'!$E174=0,"",IF(INDIRECT(NOM_FR&amp;ADDRESS('PR-tampon'!$E174,COLUMN(REFERENCEMENT_ISOLANT[[#Headers],[REF]])))=0,"",INDIRECT(NOM_FR&amp;ADDRESS('PR-tampon'!$E174,COLUMN(REFERENCEMENT_ISOLANT[[#Headers],[REF]]))))))</f>
        <v/>
      </c>
      <c r="I211" s="80" t="str">
        <f ca="1">IF('PR-tampon'!$E174="","",IF('PR-tampon'!$E174=0,"",IF(INDIRECT(NOM_FR&amp;ADDRESS('PR-tampon'!$E174,COLUMN(REFERENCEMENT_ISOLANT[[#Headers],[AVIS LIMITE AU / VALIDITE]])))=0,"",INDIRECT(NOM_FR&amp;ADDRESS('PR-tampon'!$E174,COLUMN(REFERENCEMENT_ISOLANT[[#Headers],[AVIS LIMITE AU / VALIDITE]]))))))</f>
        <v/>
      </c>
      <c r="J211" s="3" t="str">
        <f ca="1">IF('PR-tampon'!$E174="","",IF('PR-tampon'!$E174=0,"",IF(INDIRECT(NOM_FR&amp;ADDRESS('PR-tampon'!$E174,COLUMN(REFERENCEMENT_ISOLANT[[#Headers],[TC/TNC
dans le domaine d''emploi visé]])))=0,"",INDIRECT(NOM_FR&amp;ADDRESS('PR-tampon'!$E174,COLUMN(REFERENCEMENT_ISOLANT[[#Headers],[TC/TNC
dans le domaine d''emploi visé]]))))))</f>
        <v/>
      </c>
      <c r="K211" s="110" t="str">
        <f ca="1">IF('PR-tampon'!$E174="","",IF('PR-tampon'!$E174=0,"",IF(INDIRECT(NOM_FR&amp;ADDRESS('PR-tampon'!$E174,COLUMN(REFERENCEMENT_ISOLANT[[#Headers],[SYNTHESE DES APPLICATIONS VISEES]])))=0,"",INDIRECT(NOM_FR&amp;ADDRESS('PR-tampon'!$E174,COLUMN(REFERENCEMENT_ISOLANT[[#Headers],[SYNTHESE DES APPLICATIONS VISEES]]))))))</f>
        <v/>
      </c>
      <c r="L211" s="82" t="str">
        <f ca="1">IF('PR-tampon'!$E174="","",IF('PR-tampon'!$E174=0,"",IF(INDIRECT(NOM_FR&amp;ADDRESS('PR-tampon'!$E174,COLUMN(REFERENCEMENT_ISOLANT[[#Headers],[CONCATENATION DES OBSERVATIONS]])))=0,"",INDIRECT(NOM_FR&amp;ADDRESS('PR-tampon'!$E174,COLUMN(REFERENCEMENT_ISOLANT[[#Headers],[CONCATENATION DES OBSERVATIONS]]))))))</f>
        <v/>
      </c>
      <c r="M211" s="3" t="str">
        <f ca="1">IF('PR-tampon'!$E174="","",IF('PR-tampon'!$E174=0,"",IF(INDIRECT(NOM_FR&amp;ADDRESS('PR-tampon'!$E174,COLUMN(REFERENCEMENT_ISOLANT[[#Headers],[Hygrométrie des locaux]])))=0,"",INDIRECT(NOM_FR&amp;ADDRESS('PR-tampon'!$E174,COLUMN(REFERENCEMENT_ISOLANT[[#Headers],[Hygrométrie des locaux]]))))))</f>
        <v/>
      </c>
      <c r="N211" s="3" t="str">
        <f ca="1">IF('PR-tampon'!$E174="","",IF('PR-tampon'!$E174=0,"",IF(INDIRECT(NOM_FR&amp;ADDRESS('PR-tampon'!$E174,COLUMN(REFERENCEMENT_ISOLANT[[#Headers],[classement locaux au sens 20.1 P3]])))=0,"",INDIRECT(NOM_FR&amp;ADDRESS('PR-tampon'!$E174,COLUMN(REFERENCEMENT_ISOLANT[[#Headers],[classement locaux au sens 20.1 P3]]))))))</f>
        <v/>
      </c>
      <c r="O211" s="3" t="str">
        <f ca="1">IF('PR-tampon'!$E174="","",IF('PR-tampon'!$E174=0,"",IF(INDIRECT(NOM_FR&amp;ADDRESS('PR-tampon'!$E174,COLUMN(REFERENCEMENT_ISOLANT[[#Headers],[Climat max]])))=0,"",INDIRECT(NOM_FR&amp;ADDRESS('PR-tampon'!$E174,COLUMN(REFERENCEMENT_ISOLANT[[#Headers],[Climat max]]))))))</f>
        <v/>
      </c>
      <c r="P211" s="3" t="str">
        <f ca="1">IF('PR-tampon'!$E174="","",IF('PR-tampon'!$E174=0,"",IF(INDIRECT(NOM_FR&amp;ADDRESS('PR-tampon'!$E174,COLUMN(REFERENCEMENT_ISOLANT[[#Headers],[Locaux climatisés ou raffraichis]])))=0,"",INDIRECT(NOM_FR&amp;ADDRESS('PR-tampon'!$E174,COLUMN(REFERENCEMENT_ISOLANT[[#Headers],[Locaux climatisés ou raffraichis]]))))))</f>
        <v/>
      </c>
    </row>
    <row r="212" spans="1:16" ht="130.19999999999999" customHeight="1" x14ac:dyDescent="0.3">
      <c r="A212" s="3" t="e">
        <v>#VALUE!</v>
      </c>
      <c r="B212" s="86" t="str">
        <f ca="1">IF('PR-tampon'!$E175="","",IF('PR-tampon'!$E175=0,"",IF(INDIRECT(NOM_FR&amp;ADDRESS('PR-tampon'!$E175,COLUMN(REFERENCEMENT_ISOLANT[[#Headers],[DATE REFERENCEMENT]])))=0,"",INDIRECT(NOM_FR&amp;ADDRESS('PR-tampon'!$E175,COLUMN(REFERENCEMENT_ISOLANT[[#Headers],[DATE REFERENCEMENT]]))))))</f>
        <v/>
      </c>
      <c r="C212" s="86" t="str">
        <f ca="1">IF('PR-tampon'!$E175="","",IF('PR-tampon'!$E175=0,"",IF(INDIRECT(NOM_FR&amp;ADDRESS('PR-tampon'!$E175,COLUMN(REFERENCEMENT_ISOLANT[[#Headers],[TYPE DE PROCEDE]])))=0,"",INDIRECT(NOM_FR&amp;ADDRESS('PR-tampon'!$E175,COLUMN(REFERENCEMENT_ISOLANT[[#Headers],[TYPE DE PROCEDE]]))))))</f>
        <v/>
      </c>
      <c r="D212" s="86" t="str">
        <f ca="1">IF('PR-tampon'!$E175="","",IF('PR-tampon'!$E175=0,"",IF(INDIRECT(NOM_FR&amp;ADDRESS('PR-tampon'!$E175,COLUMN(REFERENCEMENT_ISOLANT[[#Headers],[MATIERE]])))=0,"",INDIRECT(NOM_FR&amp;ADDRESS('PR-tampon'!$E175,COLUMN(REFERENCEMENT_ISOLANT[[#Headers],[MATIERE]]))))))</f>
        <v/>
      </c>
      <c r="E212" s="3" t="str">
        <f ca="1">IF('PR-tampon'!$E175="","",IF('PR-tampon'!$E175=0,"",IF(INDIRECT(NOM_FR&amp;ADDRESS('PR-tampon'!$E175,COLUMN(REFERENCEMENT_ISOLANT[[#Headers],[NOM COMMERCIAL DU PROCEDE]])))=0,"",INDIRECT(NOM_FR&amp;ADDRESS('PR-tampon'!$E175,COLUMN(REFERENCEMENT_ISOLANT[[#Headers],[NOM COMMERCIAL DU PROCEDE]]))))))</f>
        <v/>
      </c>
      <c r="F212" s="3" t="str">
        <f ca="1">IF('PR-tampon'!$E175="","",IF('PR-tampon'!$E175=0,"",IF(INDIRECT(NOM_FR&amp;ADDRESS('PR-tampon'!$E175,COLUMN(REFERENCEMENT_ISOLANT[[#Headers],[FABRICANT / TITULAIRE / DISTRIBUTEUR]])))=0,"",INDIRECT(NOM_FR&amp;ADDRESS('PR-tampon'!$E175,COLUMN(REFERENCEMENT_ISOLANT[[#Headers],[FABRICANT / TITULAIRE / DISTRIBUTEUR]]))))))</f>
        <v/>
      </c>
      <c r="G212" s="3" t="str">
        <f ca="1">IF('PR-tampon'!$E175="","",IF('PR-tampon'!$E175=0,"",IF(INDIRECT(NOM_FR&amp;ADDRESS('PR-tampon'!$E175,COLUMN(REFERENCEMENT_ISOLANT[[#Headers],[TYPE DE DOCUMENT DE REFERENCE]])))=0,"",INDIRECT(NOM_FR&amp;ADDRESS('PR-tampon'!$E175,COLUMN(REFERENCEMENT_ISOLANT[[#Headers],[TYPE DE DOCUMENT DE REFERENCE]]))))))</f>
        <v/>
      </c>
      <c r="H212" s="3" t="str">
        <f ca="1">IF('PR-tampon'!$E175="","",IF('PR-tampon'!$E175=0,"",IF(INDIRECT(NOM_FR&amp;ADDRESS('PR-tampon'!$E175,COLUMN(REFERENCEMENT_ISOLANT[[#Headers],[REF]])))=0,"",INDIRECT(NOM_FR&amp;ADDRESS('PR-tampon'!$E175,COLUMN(REFERENCEMENT_ISOLANT[[#Headers],[REF]]))))))</f>
        <v/>
      </c>
      <c r="I212" s="80" t="str">
        <f ca="1">IF('PR-tampon'!$E175="","",IF('PR-tampon'!$E175=0,"",IF(INDIRECT(NOM_FR&amp;ADDRESS('PR-tampon'!$E175,COLUMN(REFERENCEMENT_ISOLANT[[#Headers],[AVIS LIMITE AU / VALIDITE]])))=0,"",INDIRECT(NOM_FR&amp;ADDRESS('PR-tampon'!$E175,COLUMN(REFERENCEMENT_ISOLANT[[#Headers],[AVIS LIMITE AU / VALIDITE]]))))))</f>
        <v/>
      </c>
      <c r="J212" s="3" t="str">
        <f ca="1">IF('PR-tampon'!$E175="","",IF('PR-tampon'!$E175=0,"",IF(INDIRECT(NOM_FR&amp;ADDRESS('PR-tampon'!$E175,COLUMN(REFERENCEMENT_ISOLANT[[#Headers],[TC/TNC
dans le domaine d''emploi visé]])))=0,"",INDIRECT(NOM_FR&amp;ADDRESS('PR-tampon'!$E175,COLUMN(REFERENCEMENT_ISOLANT[[#Headers],[TC/TNC
dans le domaine d''emploi visé]]))))))</f>
        <v/>
      </c>
      <c r="K212" s="110" t="str">
        <f ca="1">IF('PR-tampon'!$E175="","",IF('PR-tampon'!$E175=0,"",IF(INDIRECT(NOM_FR&amp;ADDRESS('PR-tampon'!$E175,COLUMN(REFERENCEMENT_ISOLANT[[#Headers],[SYNTHESE DES APPLICATIONS VISEES]])))=0,"",INDIRECT(NOM_FR&amp;ADDRESS('PR-tampon'!$E175,COLUMN(REFERENCEMENT_ISOLANT[[#Headers],[SYNTHESE DES APPLICATIONS VISEES]]))))))</f>
        <v/>
      </c>
      <c r="L212" s="82" t="str">
        <f ca="1">IF('PR-tampon'!$E175="","",IF('PR-tampon'!$E175=0,"",IF(INDIRECT(NOM_FR&amp;ADDRESS('PR-tampon'!$E175,COLUMN(REFERENCEMENT_ISOLANT[[#Headers],[CONCATENATION DES OBSERVATIONS]])))=0,"",INDIRECT(NOM_FR&amp;ADDRESS('PR-tampon'!$E175,COLUMN(REFERENCEMENT_ISOLANT[[#Headers],[CONCATENATION DES OBSERVATIONS]]))))))</f>
        <v/>
      </c>
      <c r="M212" s="3" t="str">
        <f ca="1">IF('PR-tampon'!$E175="","",IF('PR-tampon'!$E175=0,"",IF(INDIRECT(NOM_FR&amp;ADDRESS('PR-tampon'!$E175,COLUMN(REFERENCEMENT_ISOLANT[[#Headers],[Hygrométrie des locaux]])))=0,"",INDIRECT(NOM_FR&amp;ADDRESS('PR-tampon'!$E175,COLUMN(REFERENCEMENT_ISOLANT[[#Headers],[Hygrométrie des locaux]]))))))</f>
        <v/>
      </c>
      <c r="N212" s="3" t="str">
        <f ca="1">IF('PR-tampon'!$E175="","",IF('PR-tampon'!$E175=0,"",IF(INDIRECT(NOM_FR&amp;ADDRESS('PR-tampon'!$E175,COLUMN(REFERENCEMENT_ISOLANT[[#Headers],[classement locaux au sens 20.1 P3]])))=0,"",INDIRECT(NOM_FR&amp;ADDRESS('PR-tampon'!$E175,COLUMN(REFERENCEMENT_ISOLANT[[#Headers],[classement locaux au sens 20.1 P3]]))))))</f>
        <v/>
      </c>
      <c r="O212" s="3" t="str">
        <f ca="1">IF('PR-tampon'!$E175="","",IF('PR-tampon'!$E175=0,"",IF(INDIRECT(NOM_FR&amp;ADDRESS('PR-tampon'!$E175,COLUMN(REFERENCEMENT_ISOLANT[[#Headers],[Climat max]])))=0,"",INDIRECT(NOM_FR&amp;ADDRESS('PR-tampon'!$E175,COLUMN(REFERENCEMENT_ISOLANT[[#Headers],[Climat max]]))))))</f>
        <v/>
      </c>
      <c r="P212" s="3" t="str">
        <f ca="1">IF('PR-tampon'!$E175="","",IF('PR-tampon'!$E175=0,"",IF(INDIRECT(NOM_FR&amp;ADDRESS('PR-tampon'!$E175,COLUMN(REFERENCEMENT_ISOLANT[[#Headers],[Locaux climatisés ou raffraichis]])))=0,"",INDIRECT(NOM_FR&amp;ADDRESS('PR-tampon'!$E175,COLUMN(REFERENCEMENT_ISOLANT[[#Headers],[Locaux climatisés ou raffraichis]]))))))</f>
        <v/>
      </c>
    </row>
    <row r="213" spans="1:16" ht="130.19999999999999" customHeight="1" x14ac:dyDescent="0.3">
      <c r="A213" s="3" t="e">
        <v>#VALUE!</v>
      </c>
      <c r="B213" s="86" t="str">
        <f ca="1">IF('PR-tampon'!$E176="","",IF('PR-tampon'!$E176=0,"",IF(INDIRECT(NOM_FR&amp;ADDRESS('PR-tampon'!$E176,COLUMN(REFERENCEMENT_ISOLANT[[#Headers],[DATE REFERENCEMENT]])))=0,"",INDIRECT(NOM_FR&amp;ADDRESS('PR-tampon'!$E176,COLUMN(REFERENCEMENT_ISOLANT[[#Headers],[DATE REFERENCEMENT]]))))))</f>
        <v/>
      </c>
      <c r="C213" s="86" t="str">
        <f ca="1">IF('PR-tampon'!$E176="","",IF('PR-tampon'!$E176=0,"",IF(INDIRECT(NOM_FR&amp;ADDRESS('PR-tampon'!$E176,COLUMN(REFERENCEMENT_ISOLANT[[#Headers],[TYPE DE PROCEDE]])))=0,"",INDIRECT(NOM_FR&amp;ADDRESS('PR-tampon'!$E176,COLUMN(REFERENCEMENT_ISOLANT[[#Headers],[TYPE DE PROCEDE]]))))))</f>
        <v/>
      </c>
      <c r="D213" s="86" t="str">
        <f ca="1">IF('PR-tampon'!$E176="","",IF('PR-tampon'!$E176=0,"",IF(INDIRECT(NOM_FR&amp;ADDRESS('PR-tampon'!$E176,COLUMN(REFERENCEMENT_ISOLANT[[#Headers],[MATIERE]])))=0,"",INDIRECT(NOM_FR&amp;ADDRESS('PR-tampon'!$E176,COLUMN(REFERENCEMENT_ISOLANT[[#Headers],[MATIERE]]))))))</f>
        <v/>
      </c>
      <c r="E213" s="3" t="str">
        <f ca="1">IF('PR-tampon'!$E176="","",IF('PR-tampon'!$E176=0,"",IF(INDIRECT(NOM_FR&amp;ADDRESS('PR-tampon'!$E176,COLUMN(REFERENCEMENT_ISOLANT[[#Headers],[NOM COMMERCIAL DU PROCEDE]])))=0,"",INDIRECT(NOM_FR&amp;ADDRESS('PR-tampon'!$E176,COLUMN(REFERENCEMENT_ISOLANT[[#Headers],[NOM COMMERCIAL DU PROCEDE]]))))))</f>
        <v/>
      </c>
      <c r="F213" s="3" t="str">
        <f ca="1">IF('PR-tampon'!$E176="","",IF('PR-tampon'!$E176=0,"",IF(INDIRECT(NOM_FR&amp;ADDRESS('PR-tampon'!$E176,COLUMN(REFERENCEMENT_ISOLANT[[#Headers],[FABRICANT / TITULAIRE / DISTRIBUTEUR]])))=0,"",INDIRECT(NOM_FR&amp;ADDRESS('PR-tampon'!$E176,COLUMN(REFERENCEMENT_ISOLANT[[#Headers],[FABRICANT / TITULAIRE / DISTRIBUTEUR]]))))))</f>
        <v/>
      </c>
      <c r="G213" s="3" t="str">
        <f ca="1">IF('PR-tampon'!$E176="","",IF('PR-tampon'!$E176=0,"",IF(INDIRECT(NOM_FR&amp;ADDRESS('PR-tampon'!$E176,COLUMN(REFERENCEMENT_ISOLANT[[#Headers],[TYPE DE DOCUMENT DE REFERENCE]])))=0,"",INDIRECT(NOM_FR&amp;ADDRESS('PR-tampon'!$E176,COLUMN(REFERENCEMENT_ISOLANT[[#Headers],[TYPE DE DOCUMENT DE REFERENCE]]))))))</f>
        <v/>
      </c>
      <c r="H213" s="3" t="str">
        <f ca="1">IF('PR-tampon'!$E176="","",IF('PR-tampon'!$E176=0,"",IF(INDIRECT(NOM_FR&amp;ADDRESS('PR-tampon'!$E176,COLUMN(REFERENCEMENT_ISOLANT[[#Headers],[REF]])))=0,"",INDIRECT(NOM_FR&amp;ADDRESS('PR-tampon'!$E176,COLUMN(REFERENCEMENT_ISOLANT[[#Headers],[REF]]))))))</f>
        <v/>
      </c>
      <c r="I213" s="80" t="str">
        <f ca="1">IF('PR-tampon'!$E176="","",IF('PR-tampon'!$E176=0,"",IF(INDIRECT(NOM_FR&amp;ADDRESS('PR-tampon'!$E176,COLUMN(REFERENCEMENT_ISOLANT[[#Headers],[AVIS LIMITE AU / VALIDITE]])))=0,"",INDIRECT(NOM_FR&amp;ADDRESS('PR-tampon'!$E176,COLUMN(REFERENCEMENT_ISOLANT[[#Headers],[AVIS LIMITE AU / VALIDITE]]))))))</f>
        <v/>
      </c>
      <c r="J213" s="3" t="str">
        <f ca="1">IF('PR-tampon'!$E176="","",IF('PR-tampon'!$E176=0,"",IF(INDIRECT(NOM_FR&amp;ADDRESS('PR-tampon'!$E176,COLUMN(REFERENCEMENT_ISOLANT[[#Headers],[TC/TNC
dans le domaine d''emploi visé]])))=0,"",INDIRECT(NOM_FR&amp;ADDRESS('PR-tampon'!$E176,COLUMN(REFERENCEMENT_ISOLANT[[#Headers],[TC/TNC
dans le domaine d''emploi visé]]))))))</f>
        <v/>
      </c>
      <c r="K213" s="110" t="str">
        <f ca="1">IF('PR-tampon'!$E176="","",IF('PR-tampon'!$E176=0,"",IF(INDIRECT(NOM_FR&amp;ADDRESS('PR-tampon'!$E176,COLUMN(REFERENCEMENT_ISOLANT[[#Headers],[SYNTHESE DES APPLICATIONS VISEES]])))=0,"",INDIRECT(NOM_FR&amp;ADDRESS('PR-tampon'!$E176,COLUMN(REFERENCEMENT_ISOLANT[[#Headers],[SYNTHESE DES APPLICATIONS VISEES]]))))))</f>
        <v/>
      </c>
      <c r="L213" s="82" t="str">
        <f ca="1">IF('PR-tampon'!$E176="","",IF('PR-tampon'!$E176=0,"",IF(INDIRECT(NOM_FR&amp;ADDRESS('PR-tampon'!$E176,COLUMN(REFERENCEMENT_ISOLANT[[#Headers],[CONCATENATION DES OBSERVATIONS]])))=0,"",INDIRECT(NOM_FR&amp;ADDRESS('PR-tampon'!$E176,COLUMN(REFERENCEMENT_ISOLANT[[#Headers],[CONCATENATION DES OBSERVATIONS]]))))))</f>
        <v/>
      </c>
      <c r="M213" s="3" t="str">
        <f ca="1">IF('PR-tampon'!$E176="","",IF('PR-tampon'!$E176=0,"",IF(INDIRECT(NOM_FR&amp;ADDRESS('PR-tampon'!$E176,COLUMN(REFERENCEMENT_ISOLANT[[#Headers],[Hygrométrie des locaux]])))=0,"",INDIRECT(NOM_FR&amp;ADDRESS('PR-tampon'!$E176,COLUMN(REFERENCEMENT_ISOLANT[[#Headers],[Hygrométrie des locaux]]))))))</f>
        <v/>
      </c>
      <c r="N213" s="3" t="str">
        <f ca="1">IF('PR-tampon'!$E176="","",IF('PR-tampon'!$E176=0,"",IF(INDIRECT(NOM_FR&amp;ADDRESS('PR-tampon'!$E176,COLUMN(REFERENCEMENT_ISOLANT[[#Headers],[classement locaux au sens 20.1 P3]])))=0,"",INDIRECT(NOM_FR&amp;ADDRESS('PR-tampon'!$E176,COLUMN(REFERENCEMENT_ISOLANT[[#Headers],[classement locaux au sens 20.1 P3]]))))))</f>
        <v/>
      </c>
      <c r="O213" s="3" t="str">
        <f ca="1">IF('PR-tampon'!$E176="","",IF('PR-tampon'!$E176=0,"",IF(INDIRECT(NOM_FR&amp;ADDRESS('PR-tampon'!$E176,COLUMN(REFERENCEMENT_ISOLANT[[#Headers],[Climat max]])))=0,"",INDIRECT(NOM_FR&amp;ADDRESS('PR-tampon'!$E176,COLUMN(REFERENCEMENT_ISOLANT[[#Headers],[Climat max]]))))))</f>
        <v/>
      </c>
      <c r="P213" s="3" t="str">
        <f ca="1">IF('PR-tampon'!$E176="","",IF('PR-tampon'!$E176=0,"",IF(INDIRECT(NOM_FR&amp;ADDRESS('PR-tampon'!$E176,COLUMN(REFERENCEMENT_ISOLANT[[#Headers],[Locaux climatisés ou raffraichis]])))=0,"",INDIRECT(NOM_FR&amp;ADDRESS('PR-tampon'!$E176,COLUMN(REFERENCEMENT_ISOLANT[[#Headers],[Locaux climatisés ou raffraichis]]))))))</f>
        <v/>
      </c>
    </row>
    <row r="214" spans="1:16" ht="130.19999999999999" customHeight="1" x14ac:dyDescent="0.3">
      <c r="A214" s="3" t="e">
        <v>#VALUE!</v>
      </c>
      <c r="B214" s="86" t="str">
        <f ca="1">IF('PR-tampon'!$E177="","",IF('PR-tampon'!$E177=0,"",IF(INDIRECT(NOM_FR&amp;ADDRESS('PR-tampon'!$E177,COLUMN(REFERENCEMENT_ISOLANT[[#Headers],[DATE REFERENCEMENT]])))=0,"",INDIRECT(NOM_FR&amp;ADDRESS('PR-tampon'!$E177,COLUMN(REFERENCEMENT_ISOLANT[[#Headers],[DATE REFERENCEMENT]]))))))</f>
        <v/>
      </c>
      <c r="C214" s="86" t="str">
        <f ca="1">IF('PR-tampon'!$E177="","",IF('PR-tampon'!$E177=0,"",IF(INDIRECT(NOM_FR&amp;ADDRESS('PR-tampon'!$E177,COLUMN(REFERENCEMENT_ISOLANT[[#Headers],[TYPE DE PROCEDE]])))=0,"",INDIRECT(NOM_FR&amp;ADDRESS('PR-tampon'!$E177,COLUMN(REFERENCEMENT_ISOLANT[[#Headers],[TYPE DE PROCEDE]]))))))</f>
        <v/>
      </c>
      <c r="D214" s="86" t="str">
        <f ca="1">IF('PR-tampon'!$E177="","",IF('PR-tampon'!$E177=0,"",IF(INDIRECT(NOM_FR&amp;ADDRESS('PR-tampon'!$E177,COLUMN(REFERENCEMENT_ISOLANT[[#Headers],[MATIERE]])))=0,"",INDIRECT(NOM_FR&amp;ADDRESS('PR-tampon'!$E177,COLUMN(REFERENCEMENT_ISOLANT[[#Headers],[MATIERE]]))))))</f>
        <v/>
      </c>
      <c r="E214" s="3" t="str">
        <f ca="1">IF('PR-tampon'!$E177="","",IF('PR-tampon'!$E177=0,"",IF(INDIRECT(NOM_FR&amp;ADDRESS('PR-tampon'!$E177,COLUMN(REFERENCEMENT_ISOLANT[[#Headers],[NOM COMMERCIAL DU PROCEDE]])))=0,"",INDIRECT(NOM_FR&amp;ADDRESS('PR-tampon'!$E177,COLUMN(REFERENCEMENT_ISOLANT[[#Headers],[NOM COMMERCIAL DU PROCEDE]]))))))</f>
        <v/>
      </c>
      <c r="F214" s="3" t="str">
        <f ca="1">IF('PR-tampon'!$E177="","",IF('PR-tampon'!$E177=0,"",IF(INDIRECT(NOM_FR&amp;ADDRESS('PR-tampon'!$E177,COLUMN(REFERENCEMENT_ISOLANT[[#Headers],[FABRICANT / TITULAIRE / DISTRIBUTEUR]])))=0,"",INDIRECT(NOM_FR&amp;ADDRESS('PR-tampon'!$E177,COLUMN(REFERENCEMENT_ISOLANT[[#Headers],[FABRICANT / TITULAIRE / DISTRIBUTEUR]]))))))</f>
        <v/>
      </c>
      <c r="G214" s="3" t="str">
        <f ca="1">IF('PR-tampon'!$E177="","",IF('PR-tampon'!$E177=0,"",IF(INDIRECT(NOM_FR&amp;ADDRESS('PR-tampon'!$E177,COLUMN(REFERENCEMENT_ISOLANT[[#Headers],[TYPE DE DOCUMENT DE REFERENCE]])))=0,"",INDIRECT(NOM_FR&amp;ADDRESS('PR-tampon'!$E177,COLUMN(REFERENCEMENT_ISOLANT[[#Headers],[TYPE DE DOCUMENT DE REFERENCE]]))))))</f>
        <v/>
      </c>
      <c r="H214" s="3" t="str">
        <f ca="1">IF('PR-tampon'!$E177="","",IF('PR-tampon'!$E177=0,"",IF(INDIRECT(NOM_FR&amp;ADDRESS('PR-tampon'!$E177,COLUMN(REFERENCEMENT_ISOLANT[[#Headers],[REF]])))=0,"",INDIRECT(NOM_FR&amp;ADDRESS('PR-tampon'!$E177,COLUMN(REFERENCEMENT_ISOLANT[[#Headers],[REF]]))))))</f>
        <v/>
      </c>
      <c r="I214" s="80" t="str">
        <f ca="1">IF('PR-tampon'!$E177="","",IF('PR-tampon'!$E177=0,"",IF(INDIRECT(NOM_FR&amp;ADDRESS('PR-tampon'!$E177,COLUMN(REFERENCEMENT_ISOLANT[[#Headers],[AVIS LIMITE AU / VALIDITE]])))=0,"",INDIRECT(NOM_FR&amp;ADDRESS('PR-tampon'!$E177,COLUMN(REFERENCEMENT_ISOLANT[[#Headers],[AVIS LIMITE AU / VALIDITE]]))))))</f>
        <v/>
      </c>
      <c r="J214" s="3" t="str">
        <f ca="1">IF('PR-tampon'!$E177="","",IF('PR-tampon'!$E177=0,"",IF(INDIRECT(NOM_FR&amp;ADDRESS('PR-tampon'!$E177,COLUMN(REFERENCEMENT_ISOLANT[[#Headers],[TC/TNC
dans le domaine d''emploi visé]])))=0,"",INDIRECT(NOM_FR&amp;ADDRESS('PR-tampon'!$E177,COLUMN(REFERENCEMENT_ISOLANT[[#Headers],[TC/TNC
dans le domaine d''emploi visé]]))))))</f>
        <v/>
      </c>
      <c r="K214" s="110" t="str">
        <f ca="1">IF('PR-tampon'!$E177="","",IF('PR-tampon'!$E177=0,"",IF(INDIRECT(NOM_FR&amp;ADDRESS('PR-tampon'!$E177,COLUMN(REFERENCEMENT_ISOLANT[[#Headers],[SYNTHESE DES APPLICATIONS VISEES]])))=0,"",INDIRECT(NOM_FR&amp;ADDRESS('PR-tampon'!$E177,COLUMN(REFERENCEMENT_ISOLANT[[#Headers],[SYNTHESE DES APPLICATIONS VISEES]]))))))</f>
        <v/>
      </c>
      <c r="L214" s="82" t="str">
        <f ca="1">IF('PR-tampon'!$E177="","",IF('PR-tampon'!$E177=0,"",IF(INDIRECT(NOM_FR&amp;ADDRESS('PR-tampon'!$E177,COLUMN(REFERENCEMENT_ISOLANT[[#Headers],[CONCATENATION DES OBSERVATIONS]])))=0,"",INDIRECT(NOM_FR&amp;ADDRESS('PR-tampon'!$E177,COLUMN(REFERENCEMENT_ISOLANT[[#Headers],[CONCATENATION DES OBSERVATIONS]]))))))</f>
        <v/>
      </c>
      <c r="M214" s="3" t="str">
        <f ca="1">IF('PR-tampon'!$E177="","",IF('PR-tampon'!$E177=0,"",IF(INDIRECT(NOM_FR&amp;ADDRESS('PR-tampon'!$E177,COLUMN(REFERENCEMENT_ISOLANT[[#Headers],[Hygrométrie des locaux]])))=0,"",INDIRECT(NOM_FR&amp;ADDRESS('PR-tampon'!$E177,COLUMN(REFERENCEMENT_ISOLANT[[#Headers],[Hygrométrie des locaux]]))))))</f>
        <v/>
      </c>
      <c r="N214" s="3" t="str">
        <f ca="1">IF('PR-tampon'!$E177="","",IF('PR-tampon'!$E177=0,"",IF(INDIRECT(NOM_FR&amp;ADDRESS('PR-tampon'!$E177,COLUMN(REFERENCEMENT_ISOLANT[[#Headers],[classement locaux au sens 20.1 P3]])))=0,"",INDIRECT(NOM_FR&amp;ADDRESS('PR-tampon'!$E177,COLUMN(REFERENCEMENT_ISOLANT[[#Headers],[classement locaux au sens 20.1 P3]]))))))</f>
        <v/>
      </c>
      <c r="O214" s="3" t="str">
        <f ca="1">IF('PR-tampon'!$E177="","",IF('PR-tampon'!$E177=0,"",IF(INDIRECT(NOM_FR&amp;ADDRESS('PR-tampon'!$E177,COLUMN(REFERENCEMENT_ISOLANT[[#Headers],[Climat max]])))=0,"",INDIRECT(NOM_FR&amp;ADDRESS('PR-tampon'!$E177,COLUMN(REFERENCEMENT_ISOLANT[[#Headers],[Climat max]]))))))</f>
        <v/>
      </c>
      <c r="P214" s="3" t="str">
        <f ca="1">IF('PR-tampon'!$E177="","",IF('PR-tampon'!$E177=0,"",IF(INDIRECT(NOM_FR&amp;ADDRESS('PR-tampon'!$E177,COLUMN(REFERENCEMENT_ISOLANT[[#Headers],[Locaux climatisés ou raffraichis]])))=0,"",INDIRECT(NOM_FR&amp;ADDRESS('PR-tampon'!$E177,COLUMN(REFERENCEMENT_ISOLANT[[#Headers],[Locaux climatisés ou raffraichis]]))))))</f>
        <v/>
      </c>
    </row>
    <row r="215" spans="1:16" ht="130.19999999999999" customHeight="1" x14ac:dyDescent="0.3">
      <c r="A215" s="3" t="e">
        <v>#VALUE!</v>
      </c>
      <c r="B215" s="86" t="str">
        <f ca="1">IF('PR-tampon'!$E178="","",IF('PR-tampon'!$E178=0,"",IF(INDIRECT(NOM_FR&amp;ADDRESS('PR-tampon'!$E178,COLUMN(REFERENCEMENT_ISOLANT[[#Headers],[DATE REFERENCEMENT]])))=0,"",INDIRECT(NOM_FR&amp;ADDRESS('PR-tampon'!$E178,COLUMN(REFERENCEMENT_ISOLANT[[#Headers],[DATE REFERENCEMENT]]))))))</f>
        <v/>
      </c>
      <c r="C215" s="86" t="str">
        <f ca="1">IF('PR-tampon'!$E178="","",IF('PR-tampon'!$E178=0,"",IF(INDIRECT(NOM_FR&amp;ADDRESS('PR-tampon'!$E178,COLUMN(REFERENCEMENT_ISOLANT[[#Headers],[TYPE DE PROCEDE]])))=0,"",INDIRECT(NOM_FR&amp;ADDRESS('PR-tampon'!$E178,COLUMN(REFERENCEMENT_ISOLANT[[#Headers],[TYPE DE PROCEDE]]))))))</f>
        <v/>
      </c>
      <c r="D215" s="86" t="str">
        <f ca="1">IF('PR-tampon'!$E178="","",IF('PR-tampon'!$E178=0,"",IF(INDIRECT(NOM_FR&amp;ADDRESS('PR-tampon'!$E178,COLUMN(REFERENCEMENT_ISOLANT[[#Headers],[MATIERE]])))=0,"",INDIRECT(NOM_FR&amp;ADDRESS('PR-tampon'!$E178,COLUMN(REFERENCEMENT_ISOLANT[[#Headers],[MATIERE]]))))))</f>
        <v/>
      </c>
      <c r="E215" s="3" t="str">
        <f ca="1">IF('PR-tampon'!$E178="","",IF('PR-tampon'!$E178=0,"",IF(INDIRECT(NOM_FR&amp;ADDRESS('PR-tampon'!$E178,COLUMN(REFERENCEMENT_ISOLANT[[#Headers],[NOM COMMERCIAL DU PROCEDE]])))=0,"",INDIRECT(NOM_FR&amp;ADDRESS('PR-tampon'!$E178,COLUMN(REFERENCEMENT_ISOLANT[[#Headers],[NOM COMMERCIAL DU PROCEDE]]))))))</f>
        <v/>
      </c>
      <c r="F215" s="3" t="str">
        <f ca="1">IF('PR-tampon'!$E178="","",IF('PR-tampon'!$E178=0,"",IF(INDIRECT(NOM_FR&amp;ADDRESS('PR-tampon'!$E178,COLUMN(REFERENCEMENT_ISOLANT[[#Headers],[FABRICANT / TITULAIRE / DISTRIBUTEUR]])))=0,"",INDIRECT(NOM_FR&amp;ADDRESS('PR-tampon'!$E178,COLUMN(REFERENCEMENT_ISOLANT[[#Headers],[FABRICANT / TITULAIRE / DISTRIBUTEUR]]))))))</f>
        <v/>
      </c>
      <c r="G215" s="3" t="str">
        <f ca="1">IF('PR-tampon'!$E178="","",IF('PR-tampon'!$E178=0,"",IF(INDIRECT(NOM_FR&amp;ADDRESS('PR-tampon'!$E178,COLUMN(REFERENCEMENT_ISOLANT[[#Headers],[TYPE DE DOCUMENT DE REFERENCE]])))=0,"",INDIRECT(NOM_FR&amp;ADDRESS('PR-tampon'!$E178,COLUMN(REFERENCEMENT_ISOLANT[[#Headers],[TYPE DE DOCUMENT DE REFERENCE]]))))))</f>
        <v/>
      </c>
      <c r="H215" s="3" t="str">
        <f ca="1">IF('PR-tampon'!$E178="","",IF('PR-tampon'!$E178=0,"",IF(INDIRECT(NOM_FR&amp;ADDRESS('PR-tampon'!$E178,COLUMN(REFERENCEMENT_ISOLANT[[#Headers],[REF]])))=0,"",INDIRECT(NOM_FR&amp;ADDRESS('PR-tampon'!$E178,COLUMN(REFERENCEMENT_ISOLANT[[#Headers],[REF]]))))))</f>
        <v/>
      </c>
      <c r="I215" s="80" t="str">
        <f ca="1">IF('PR-tampon'!$E178="","",IF('PR-tampon'!$E178=0,"",IF(INDIRECT(NOM_FR&amp;ADDRESS('PR-tampon'!$E178,COLUMN(REFERENCEMENT_ISOLANT[[#Headers],[AVIS LIMITE AU / VALIDITE]])))=0,"",INDIRECT(NOM_FR&amp;ADDRESS('PR-tampon'!$E178,COLUMN(REFERENCEMENT_ISOLANT[[#Headers],[AVIS LIMITE AU / VALIDITE]]))))))</f>
        <v/>
      </c>
      <c r="J215" s="3" t="str">
        <f ca="1">IF('PR-tampon'!$E178="","",IF('PR-tampon'!$E178=0,"",IF(INDIRECT(NOM_FR&amp;ADDRESS('PR-tampon'!$E178,COLUMN(REFERENCEMENT_ISOLANT[[#Headers],[TC/TNC
dans le domaine d''emploi visé]])))=0,"",INDIRECT(NOM_FR&amp;ADDRESS('PR-tampon'!$E178,COLUMN(REFERENCEMENT_ISOLANT[[#Headers],[TC/TNC
dans le domaine d''emploi visé]]))))))</f>
        <v/>
      </c>
      <c r="K215" s="110" t="str">
        <f ca="1">IF('PR-tampon'!$E178="","",IF('PR-tampon'!$E178=0,"",IF(INDIRECT(NOM_FR&amp;ADDRESS('PR-tampon'!$E178,COLUMN(REFERENCEMENT_ISOLANT[[#Headers],[SYNTHESE DES APPLICATIONS VISEES]])))=0,"",INDIRECT(NOM_FR&amp;ADDRESS('PR-tampon'!$E178,COLUMN(REFERENCEMENT_ISOLANT[[#Headers],[SYNTHESE DES APPLICATIONS VISEES]]))))))</f>
        <v/>
      </c>
      <c r="L215" s="82" t="str">
        <f ca="1">IF('PR-tampon'!$E178="","",IF('PR-tampon'!$E178=0,"",IF(INDIRECT(NOM_FR&amp;ADDRESS('PR-tampon'!$E178,COLUMN(REFERENCEMENT_ISOLANT[[#Headers],[CONCATENATION DES OBSERVATIONS]])))=0,"",INDIRECT(NOM_FR&amp;ADDRESS('PR-tampon'!$E178,COLUMN(REFERENCEMENT_ISOLANT[[#Headers],[CONCATENATION DES OBSERVATIONS]]))))))</f>
        <v/>
      </c>
      <c r="M215" s="3" t="str">
        <f ca="1">IF('PR-tampon'!$E178="","",IF('PR-tampon'!$E178=0,"",IF(INDIRECT(NOM_FR&amp;ADDRESS('PR-tampon'!$E178,COLUMN(REFERENCEMENT_ISOLANT[[#Headers],[Hygrométrie des locaux]])))=0,"",INDIRECT(NOM_FR&amp;ADDRESS('PR-tampon'!$E178,COLUMN(REFERENCEMENT_ISOLANT[[#Headers],[Hygrométrie des locaux]]))))))</f>
        <v/>
      </c>
      <c r="N215" s="3" t="str">
        <f ca="1">IF('PR-tampon'!$E178="","",IF('PR-tampon'!$E178=0,"",IF(INDIRECT(NOM_FR&amp;ADDRESS('PR-tampon'!$E178,COLUMN(REFERENCEMENT_ISOLANT[[#Headers],[classement locaux au sens 20.1 P3]])))=0,"",INDIRECT(NOM_FR&amp;ADDRESS('PR-tampon'!$E178,COLUMN(REFERENCEMENT_ISOLANT[[#Headers],[classement locaux au sens 20.1 P3]]))))))</f>
        <v/>
      </c>
      <c r="O215" s="3" t="str">
        <f ca="1">IF('PR-tampon'!$E178="","",IF('PR-tampon'!$E178=0,"",IF(INDIRECT(NOM_FR&amp;ADDRESS('PR-tampon'!$E178,COLUMN(REFERENCEMENT_ISOLANT[[#Headers],[Climat max]])))=0,"",INDIRECT(NOM_FR&amp;ADDRESS('PR-tampon'!$E178,COLUMN(REFERENCEMENT_ISOLANT[[#Headers],[Climat max]]))))))</f>
        <v/>
      </c>
      <c r="P215" s="3" t="str">
        <f ca="1">IF('PR-tampon'!$E178="","",IF('PR-tampon'!$E178=0,"",IF(INDIRECT(NOM_FR&amp;ADDRESS('PR-tampon'!$E178,COLUMN(REFERENCEMENT_ISOLANT[[#Headers],[Locaux climatisés ou raffraichis]])))=0,"",INDIRECT(NOM_FR&amp;ADDRESS('PR-tampon'!$E178,COLUMN(REFERENCEMENT_ISOLANT[[#Headers],[Locaux climatisés ou raffraichis]]))))))</f>
        <v/>
      </c>
    </row>
    <row r="216" spans="1:16" ht="130.19999999999999" customHeight="1" x14ac:dyDescent="0.3">
      <c r="A216" s="3" t="e">
        <v>#VALUE!</v>
      </c>
      <c r="B216" s="86" t="str">
        <f ca="1">IF('PR-tampon'!$E179="","",IF('PR-tampon'!$E179=0,"",IF(INDIRECT(NOM_FR&amp;ADDRESS('PR-tampon'!$E179,COLUMN(REFERENCEMENT_ISOLANT[[#Headers],[DATE REFERENCEMENT]])))=0,"",INDIRECT(NOM_FR&amp;ADDRESS('PR-tampon'!$E179,COLUMN(REFERENCEMENT_ISOLANT[[#Headers],[DATE REFERENCEMENT]]))))))</f>
        <v/>
      </c>
      <c r="C216" s="86" t="str">
        <f ca="1">IF('PR-tampon'!$E179="","",IF('PR-tampon'!$E179=0,"",IF(INDIRECT(NOM_FR&amp;ADDRESS('PR-tampon'!$E179,COLUMN(REFERENCEMENT_ISOLANT[[#Headers],[TYPE DE PROCEDE]])))=0,"",INDIRECT(NOM_FR&amp;ADDRESS('PR-tampon'!$E179,COLUMN(REFERENCEMENT_ISOLANT[[#Headers],[TYPE DE PROCEDE]]))))))</f>
        <v/>
      </c>
      <c r="D216" s="86" t="str">
        <f ca="1">IF('PR-tampon'!$E179="","",IF('PR-tampon'!$E179=0,"",IF(INDIRECT(NOM_FR&amp;ADDRESS('PR-tampon'!$E179,COLUMN(REFERENCEMENT_ISOLANT[[#Headers],[MATIERE]])))=0,"",INDIRECT(NOM_FR&amp;ADDRESS('PR-tampon'!$E179,COLUMN(REFERENCEMENT_ISOLANT[[#Headers],[MATIERE]]))))))</f>
        <v/>
      </c>
      <c r="E216" s="3" t="str">
        <f ca="1">IF('PR-tampon'!$E179="","",IF('PR-tampon'!$E179=0,"",IF(INDIRECT(NOM_FR&amp;ADDRESS('PR-tampon'!$E179,COLUMN(REFERENCEMENT_ISOLANT[[#Headers],[NOM COMMERCIAL DU PROCEDE]])))=0,"",INDIRECT(NOM_FR&amp;ADDRESS('PR-tampon'!$E179,COLUMN(REFERENCEMENT_ISOLANT[[#Headers],[NOM COMMERCIAL DU PROCEDE]]))))))</f>
        <v/>
      </c>
      <c r="F216" s="3" t="str">
        <f ca="1">IF('PR-tampon'!$E179="","",IF('PR-tampon'!$E179=0,"",IF(INDIRECT(NOM_FR&amp;ADDRESS('PR-tampon'!$E179,COLUMN(REFERENCEMENT_ISOLANT[[#Headers],[FABRICANT / TITULAIRE / DISTRIBUTEUR]])))=0,"",INDIRECT(NOM_FR&amp;ADDRESS('PR-tampon'!$E179,COLUMN(REFERENCEMENT_ISOLANT[[#Headers],[FABRICANT / TITULAIRE / DISTRIBUTEUR]]))))))</f>
        <v/>
      </c>
      <c r="G216" s="3" t="str">
        <f ca="1">IF('PR-tampon'!$E179="","",IF('PR-tampon'!$E179=0,"",IF(INDIRECT(NOM_FR&amp;ADDRESS('PR-tampon'!$E179,COLUMN(REFERENCEMENT_ISOLANT[[#Headers],[TYPE DE DOCUMENT DE REFERENCE]])))=0,"",INDIRECT(NOM_FR&amp;ADDRESS('PR-tampon'!$E179,COLUMN(REFERENCEMENT_ISOLANT[[#Headers],[TYPE DE DOCUMENT DE REFERENCE]]))))))</f>
        <v/>
      </c>
      <c r="H216" s="3" t="str">
        <f ca="1">IF('PR-tampon'!$E179="","",IF('PR-tampon'!$E179=0,"",IF(INDIRECT(NOM_FR&amp;ADDRESS('PR-tampon'!$E179,COLUMN(REFERENCEMENT_ISOLANT[[#Headers],[REF]])))=0,"",INDIRECT(NOM_FR&amp;ADDRESS('PR-tampon'!$E179,COLUMN(REFERENCEMENT_ISOLANT[[#Headers],[REF]]))))))</f>
        <v/>
      </c>
      <c r="I216" s="80" t="str">
        <f ca="1">IF('PR-tampon'!$E179="","",IF('PR-tampon'!$E179=0,"",IF(INDIRECT(NOM_FR&amp;ADDRESS('PR-tampon'!$E179,COLUMN(REFERENCEMENT_ISOLANT[[#Headers],[AVIS LIMITE AU / VALIDITE]])))=0,"",INDIRECT(NOM_FR&amp;ADDRESS('PR-tampon'!$E179,COLUMN(REFERENCEMENT_ISOLANT[[#Headers],[AVIS LIMITE AU / VALIDITE]]))))))</f>
        <v/>
      </c>
      <c r="J216" s="3" t="str">
        <f ca="1">IF('PR-tampon'!$E179="","",IF('PR-tampon'!$E179=0,"",IF(INDIRECT(NOM_FR&amp;ADDRESS('PR-tampon'!$E179,COLUMN(REFERENCEMENT_ISOLANT[[#Headers],[TC/TNC
dans le domaine d''emploi visé]])))=0,"",INDIRECT(NOM_FR&amp;ADDRESS('PR-tampon'!$E179,COLUMN(REFERENCEMENT_ISOLANT[[#Headers],[TC/TNC
dans le domaine d''emploi visé]]))))))</f>
        <v/>
      </c>
      <c r="K216" s="110" t="str">
        <f ca="1">IF('PR-tampon'!$E179="","",IF('PR-tampon'!$E179=0,"",IF(INDIRECT(NOM_FR&amp;ADDRESS('PR-tampon'!$E179,COLUMN(REFERENCEMENT_ISOLANT[[#Headers],[SYNTHESE DES APPLICATIONS VISEES]])))=0,"",INDIRECT(NOM_FR&amp;ADDRESS('PR-tampon'!$E179,COLUMN(REFERENCEMENT_ISOLANT[[#Headers],[SYNTHESE DES APPLICATIONS VISEES]]))))))</f>
        <v/>
      </c>
      <c r="L216" s="82" t="str">
        <f ca="1">IF('PR-tampon'!$E179="","",IF('PR-tampon'!$E179=0,"",IF(INDIRECT(NOM_FR&amp;ADDRESS('PR-tampon'!$E179,COLUMN(REFERENCEMENT_ISOLANT[[#Headers],[CONCATENATION DES OBSERVATIONS]])))=0,"",INDIRECT(NOM_FR&amp;ADDRESS('PR-tampon'!$E179,COLUMN(REFERENCEMENT_ISOLANT[[#Headers],[CONCATENATION DES OBSERVATIONS]]))))))</f>
        <v/>
      </c>
      <c r="M216" s="3" t="str">
        <f ca="1">IF('PR-tampon'!$E179="","",IF('PR-tampon'!$E179=0,"",IF(INDIRECT(NOM_FR&amp;ADDRESS('PR-tampon'!$E179,COLUMN(REFERENCEMENT_ISOLANT[[#Headers],[Hygrométrie des locaux]])))=0,"",INDIRECT(NOM_FR&amp;ADDRESS('PR-tampon'!$E179,COLUMN(REFERENCEMENT_ISOLANT[[#Headers],[Hygrométrie des locaux]]))))))</f>
        <v/>
      </c>
      <c r="N216" s="3" t="str">
        <f ca="1">IF('PR-tampon'!$E179="","",IF('PR-tampon'!$E179=0,"",IF(INDIRECT(NOM_FR&amp;ADDRESS('PR-tampon'!$E179,COLUMN(REFERENCEMENT_ISOLANT[[#Headers],[classement locaux au sens 20.1 P3]])))=0,"",INDIRECT(NOM_FR&amp;ADDRESS('PR-tampon'!$E179,COLUMN(REFERENCEMENT_ISOLANT[[#Headers],[classement locaux au sens 20.1 P3]]))))))</f>
        <v/>
      </c>
      <c r="O216" s="3" t="str">
        <f ca="1">IF('PR-tampon'!$E179="","",IF('PR-tampon'!$E179=0,"",IF(INDIRECT(NOM_FR&amp;ADDRESS('PR-tampon'!$E179,COLUMN(REFERENCEMENT_ISOLANT[[#Headers],[Climat max]])))=0,"",INDIRECT(NOM_FR&amp;ADDRESS('PR-tampon'!$E179,COLUMN(REFERENCEMENT_ISOLANT[[#Headers],[Climat max]]))))))</f>
        <v/>
      </c>
      <c r="P216" s="3" t="str">
        <f ca="1">IF('PR-tampon'!$E179="","",IF('PR-tampon'!$E179=0,"",IF(INDIRECT(NOM_FR&amp;ADDRESS('PR-tampon'!$E179,COLUMN(REFERENCEMENT_ISOLANT[[#Headers],[Locaux climatisés ou raffraichis]])))=0,"",INDIRECT(NOM_FR&amp;ADDRESS('PR-tampon'!$E179,COLUMN(REFERENCEMENT_ISOLANT[[#Headers],[Locaux climatisés ou raffraichis]]))))))</f>
        <v/>
      </c>
    </row>
    <row r="217" spans="1:16" ht="130.19999999999999" customHeight="1" x14ac:dyDescent="0.3">
      <c r="A217" s="3" t="e">
        <v>#VALUE!</v>
      </c>
      <c r="B217" s="86" t="str">
        <f ca="1">IF('PR-tampon'!$E180="","",IF('PR-tampon'!$E180=0,"",IF(INDIRECT(NOM_FR&amp;ADDRESS('PR-tampon'!$E180,COLUMN(REFERENCEMENT_ISOLANT[[#Headers],[DATE REFERENCEMENT]])))=0,"",INDIRECT(NOM_FR&amp;ADDRESS('PR-tampon'!$E180,COLUMN(REFERENCEMENT_ISOLANT[[#Headers],[DATE REFERENCEMENT]]))))))</f>
        <v/>
      </c>
      <c r="C217" s="86" t="str">
        <f ca="1">IF('PR-tampon'!$E180="","",IF('PR-tampon'!$E180=0,"",IF(INDIRECT(NOM_FR&amp;ADDRESS('PR-tampon'!$E180,COLUMN(REFERENCEMENT_ISOLANT[[#Headers],[TYPE DE PROCEDE]])))=0,"",INDIRECT(NOM_FR&amp;ADDRESS('PR-tampon'!$E180,COLUMN(REFERENCEMENT_ISOLANT[[#Headers],[TYPE DE PROCEDE]]))))))</f>
        <v/>
      </c>
      <c r="D217" s="86" t="str">
        <f ca="1">IF('PR-tampon'!$E180="","",IF('PR-tampon'!$E180=0,"",IF(INDIRECT(NOM_FR&amp;ADDRESS('PR-tampon'!$E180,COLUMN(REFERENCEMENT_ISOLANT[[#Headers],[MATIERE]])))=0,"",INDIRECT(NOM_FR&amp;ADDRESS('PR-tampon'!$E180,COLUMN(REFERENCEMENT_ISOLANT[[#Headers],[MATIERE]]))))))</f>
        <v/>
      </c>
      <c r="E217" s="3" t="str">
        <f ca="1">IF('PR-tampon'!$E180="","",IF('PR-tampon'!$E180=0,"",IF(INDIRECT(NOM_FR&amp;ADDRESS('PR-tampon'!$E180,COLUMN(REFERENCEMENT_ISOLANT[[#Headers],[NOM COMMERCIAL DU PROCEDE]])))=0,"",INDIRECT(NOM_FR&amp;ADDRESS('PR-tampon'!$E180,COLUMN(REFERENCEMENT_ISOLANT[[#Headers],[NOM COMMERCIAL DU PROCEDE]]))))))</f>
        <v/>
      </c>
      <c r="F217" s="3" t="str">
        <f ca="1">IF('PR-tampon'!$E180="","",IF('PR-tampon'!$E180=0,"",IF(INDIRECT(NOM_FR&amp;ADDRESS('PR-tampon'!$E180,COLUMN(REFERENCEMENT_ISOLANT[[#Headers],[FABRICANT / TITULAIRE / DISTRIBUTEUR]])))=0,"",INDIRECT(NOM_FR&amp;ADDRESS('PR-tampon'!$E180,COLUMN(REFERENCEMENT_ISOLANT[[#Headers],[FABRICANT / TITULAIRE / DISTRIBUTEUR]]))))))</f>
        <v/>
      </c>
      <c r="G217" s="3" t="str">
        <f ca="1">IF('PR-tampon'!$E180="","",IF('PR-tampon'!$E180=0,"",IF(INDIRECT(NOM_FR&amp;ADDRESS('PR-tampon'!$E180,COLUMN(REFERENCEMENT_ISOLANT[[#Headers],[TYPE DE DOCUMENT DE REFERENCE]])))=0,"",INDIRECT(NOM_FR&amp;ADDRESS('PR-tampon'!$E180,COLUMN(REFERENCEMENT_ISOLANT[[#Headers],[TYPE DE DOCUMENT DE REFERENCE]]))))))</f>
        <v/>
      </c>
      <c r="H217" s="3" t="str">
        <f ca="1">IF('PR-tampon'!$E180="","",IF('PR-tampon'!$E180=0,"",IF(INDIRECT(NOM_FR&amp;ADDRESS('PR-tampon'!$E180,COLUMN(REFERENCEMENT_ISOLANT[[#Headers],[REF]])))=0,"",INDIRECT(NOM_FR&amp;ADDRESS('PR-tampon'!$E180,COLUMN(REFERENCEMENT_ISOLANT[[#Headers],[REF]]))))))</f>
        <v/>
      </c>
      <c r="I217" s="80" t="str">
        <f ca="1">IF('PR-tampon'!$E180="","",IF('PR-tampon'!$E180=0,"",IF(INDIRECT(NOM_FR&amp;ADDRESS('PR-tampon'!$E180,COLUMN(REFERENCEMENT_ISOLANT[[#Headers],[AVIS LIMITE AU / VALIDITE]])))=0,"",INDIRECT(NOM_FR&amp;ADDRESS('PR-tampon'!$E180,COLUMN(REFERENCEMENT_ISOLANT[[#Headers],[AVIS LIMITE AU / VALIDITE]]))))))</f>
        <v/>
      </c>
      <c r="J217" s="3" t="str">
        <f ca="1">IF('PR-tampon'!$E180="","",IF('PR-tampon'!$E180=0,"",IF(INDIRECT(NOM_FR&amp;ADDRESS('PR-tampon'!$E180,COLUMN(REFERENCEMENT_ISOLANT[[#Headers],[TC/TNC
dans le domaine d''emploi visé]])))=0,"",INDIRECT(NOM_FR&amp;ADDRESS('PR-tampon'!$E180,COLUMN(REFERENCEMENT_ISOLANT[[#Headers],[TC/TNC
dans le domaine d''emploi visé]]))))))</f>
        <v/>
      </c>
      <c r="K217" s="110" t="str">
        <f ca="1">IF('PR-tampon'!$E180="","",IF('PR-tampon'!$E180=0,"",IF(INDIRECT(NOM_FR&amp;ADDRESS('PR-tampon'!$E180,COLUMN(REFERENCEMENT_ISOLANT[[#Headers],[SYNTHESE DES APPLICATIONS VISEES]])))=0,"",INDIRECT(NOM_FR&amp;ADDRESS('PR-tampon'!$E180,COLUMN(REFERENCEMENT_ISOLANT[[#Headers],[SYNTHESE DES APPLICATIONS VISEES]]))))))</f>
        <v/>
      </c>
      <c r="L217" s="82" t="str">
        <f ca="1">IF('PR-tampon'!$E180="","",IF('PR-tampon'!$E180=0,"",IF(INDIRECT(NOM_FR&amp;ADDRESS('PR-tampon'!$E180,COLUMN(REFERENCEMENT_ISOLANT[[#Headers],[CONCATENATION DES OBSERVATIONS]])))=0,"",INDIRECT(NOM_FR&amp;ADDRESS('PR-tampon'!$E180,COLUMN(REFERENCEMENT_ISOLANT[[#Headers],[CONCATENATION DES OBSERVATIONS]]))))))</f>
        <v/>
      </c>
      <c r="M217" s="3" t="str">
        <f ca="1">IF('PR-tampon'!$E180="","",IF('PR-tampon'!$E180=0,"",IF(INDIRECT(NOM_FR&amp;ADDRESS('PR-tampon'!$E180,COLUMN(REFERENCEMENT_ISOLANT[[#Headers],[Hygrométrie des locaux]])))=0,"",INDIRECT(NOM_FR&amp;ADDRESS('PR-tampon'!$E180,COLUMN(REFERENCEMENT_ISOLANT[[#Headers],[Hygrométrie des locaux]]))))))</f>
        <v/>
      </c>
      <c r="N217" s="3" t="str">
        <f ca="1">IF('PR-tampon'!$E180="","",IF('PR-tampon'!$E180=0,"",IF(INDIRECT(NOM_FR&amp;ADDRESS('PR-tampon'!$E180,COLUMN(REFERENCEMENT_ISOLANT[[#Headers],[classement locaux au sens 20.1 P3]])))=0,"",INDIRECT(NOM_FR&amp;ADDRESS('PR-tampon'!$E180,COLUMN(REFERENCEMENT_ISOLANT[[#Headers],[classement locaux au sens 20.1 P3]]))))))</f>
        <v/>
      </c>
      <c r="O217" s="3" t="str">
        <f ca="1">IF('PR-tampon'!$E180="","",IF('PR-tampon'!$E180=0,"",IF(INDIRECT(NOM_FR&amp;ADDRESS('PR-tampon'!$E180,COLUMN(REFERENCEMENT_ISOLANT[[#Headers],[Climat max]])))=0,"",INDIRECT(NOM_FR&amp;ADDRESS('PR-tampon'!$E180,COLUMN(REFERENCEMENT_ISOLANT[[#Headers],[Climat max]]))))))</f>
        <v/>
      </c>
      <c r="P217" s="3" t="str">
        <f ca="1">IF('PR-tampon'!$E180="","",IF('PR-tampon'!$E180=0,"",IF(INDIRECT(NOM_FR&amp;ADDRESS('PR-tampon'!$E180,COLUMN(REFERENCEMENT_ISOLANT[[#Headers],[Locaux climatisés ou raffraichis]])))=0,"",INDIRECT(NOM_FR&amp;ADDRESS('PR-tampon'!$E180,COLUMN(REFERENCEMENT_ISOLANT[[#Headers],[Locaux climatisés ou raffraichis]]))))))</f>
        <v/>
      </c>
    </row>
    <row r="218" spans="1:16" ht="130.19999999999999" customHeight="1" x14ac:dyDescent="0.3">
      <c r="A218" s="3" t="e">
        <v>#VALUE!</v>
      </c>
      <c r="B218" s="86" t="str">
        <f ca="1">IF('PR-tampon'!$E181="","",IF('PR-tampon'!$E181=0,"",IF(INDIRECT(NOM_FR&amp;ADDRESS('PR-tampon'!$E181,COLUMN(REFERENCEMENT_ISOLANT[[#Headers],[DATE REFERENCEMENT]])))=0,"",INDIRECT(NOM_FR&amp;ADDRESS('PR-tampon'!$E181,COLUMN(REFERENCEMENT_ISOLANT[[#Headers],[DATE REFERENCEMENT]]))))))</f>
        <v/>
      </c>
      <c r="C218" s="86" t="str">
        <f ca="1">IF('PR-tampon'!$E181="","",IF('PR-tampon'!$E181=0,"",IF(INDIRECT(NOM_FR&amp;ADDRESS('PR-tampon'!$E181,COLUMN(REFERENCEMENT_ISOLANT[[#Headers],[TYPE DE PROCEDE]])))=0,"",INDIRECT(NOM_FR&amp;ADDRESS('PR-tampon'!$E181,COLUMN(REFERENCEMENT_ISOLANT[[#Headers],[TYPE DE PROCEDE]]))))))</f>
        <v/>
      </c>
      <c r="D218" s="86" t="str">
        <f ca="1">IF('PR-tampon'!$E181="","",IF('PR-tampon'!$E181=0,"",IF(INDIRECT(NOM_FR&amp;ADDRESS('PR-tampon'!$E181,COLUMN(REFERENCEMENT_ISOLANT[[#Headers],[MATIERE]])))=0,"",INDIRECT(NOM_FR&amp;ADDRESS('PR-tampon'!$E181,COLUMN(REFERENCEMENT_ISOLANT[[#Headers],[MATIERE]]))))))</f>
        <v/>
      </c>
      <c r="E218" s="3" t="str">
        <f ca="1">IF('PR-tampon'!$E181="","",IF('PR-tampon'!$E181=0,"",IF(INDIRECT(NOM_FR&amp;ADDRESS('PR-tampon'!$E181,COLUMN(REFERENCEMENT_ISOLANT[[#Headers],[NOM COMMERCIAL DU PROCEDE]])))=0,"",INDIRECT(NOM_FR&amp;ADDRESS('PR-tampon'!$E181,COLUMN(REFERENCEMENT_ISOLANT[[#Headers],[NOM COMMERCIAL DU PROCEDE]]))))))</f>
        <v/>
      </c>
      <c r="F218" s="3" t="str">
        <f ca="1">IF('PR-tampon'!$E181="","",IF('PR-tampon'!$E181=0,"",IF(INDIRECT(NOM_FR&amp;ADDRESS('PR-tampon'!$E181,COLUMN(REFERENCEMENT_ISOLANT[[#Headers],[FABRICANT / TITULAIRE / DISTRIBUTEUR]])))=0,"",INDIRECT(NOM_FR&amp;ADDRESS('PR-tampon'!$E181,COLUMN(REFERENCEMENT_ISOLANT[[#Headers],[FABRICANT / TITULAIRE / DISTRIBUTEUR]]))))))</f>
        <v/>
      </c>
      <c r="G218" s="3" t="str">
        <f ca="1">IF('PR-tampon'!$E181="","",IF('PR-tampon'!$E181=0,"",IF(INDIRECT(NOM_FR&amp;ADDRESS('PR-tampon'!$E181,COLUMN(REFERENCEMENT_ISOLANT[[#Headers],[TYPE DE DOCUMENT DE REFERENCE]])))=0,"",INDIRECT(NOM_FR&amp;ADDRESS('PR-tampon'!$E181,COLUMN(REFERENCEMENT_ISOLANT[[#Headers],[TYPE DE DOCUMENT DE REFERENCE]]))))))</f>
        <v/>
      </c>
      <c r="H218" s="3" t="str">
        <f ca="1">IF('PR-tampon'!$E181="","",IF('PR-tampon'!$E181=0,"",IF(INDIRECT(NOM_FR&amp;ADDRESS('PR-tampon'!$E181,COLUMN(REFERENCEMENT_ISOLANT[[#Headers],[REF]])))=0,"",INDIRECT(NOM_FR&amp;ADDRESS('PR-tampon'!$E181,COLUMN(REFERENCEMENT_ISOLANT[[#Headers],[REF]]))))))</f>
        <v/>
      </c>
      <c r="I218" s="80" t="str">
        <f ca="1">IF('PR-tampon'!$E181="","",IF('PR-tampon'!$E181=0,"",IF(INDIRECT(NOM_FR&amp;ADDRESS('PR-tampon'!$E181,COLUMN(REFERENCEMENT_ISOLANT[[#Headers],[AVIS LIMITE AU / VALIDITE]])))=0,"",INDIRECT(NOM_FR&amp;ADDRESS('PR-tampon'!$E181,COLUMN(REFERENCEMENT_ISOLANT[[#Headers],[AVIS LIMITE AU / VALIDITE]]))))))</f>
        <v/>
      </c>
      <c r="J218" s="3" t="str">
        <f ca="1">IF('PR-tampon'!$E181="","",IF('PR-tampon'!$E181=0,"",IF(INDIRECT(NOM_FR&amp;ADDRESS('PR-tampon'!$E181,COLUMN(REFERENCEMENT_ISOLANT[[#Headers],[TC/TNC
dans le domaine d''emploi visé]])))=0,"",INDIRECT(NOM_FR&amp;ADDRESS('PR-tampon'!$E181,COLUMN(REFERENCEMENT_ISOLANT[[#Headers],[TC/TNC
dans le domaine d''emploi visé]]))))))</f>
        <v/>
      </c>
      <c r="K218" s="110" t="str">
        <f ca="1">IF('PR-tampon'!$E181="","",IF('PR-tampon'!$E181=0,"",IF(INDIRECT(NOM_FR&amp;ADDRESS('PR-tampon'!$E181,COLUMN(REFERENCEMENT_ISOLANT[[#Headers],[SYNTHESE DES APPLICATIONS VISEES]])))=0,"",INDIRECT(NOM_FR&amp;ADDRESS('PR-tampon'!$E181,COLUMN(REFERENCEMENT_ISOLANT[[#Headers],[SYNTHESE DES APPLICATIONS VISEES]]))))))</f>
        <v/>
      </c>
      <c r="L218" s="82" t="str">
        <f ca="1">IF('PR-tampon'!$E181="","",IF('PR-tampon'!$E181=0,"",IF(INDIRECT(NOM_FR&amp;ADDRESS('PR-tampon'!$E181,COLUMN(REFERENCEMENT_ISOLANT[[#Headers],[CONCATENATION DES OBSERVATIONS]])))=0,"",INDIRECT(NOM_FR&amp;ADDRESS('PR-tampon'!$E181,COLUMN(REFERENCEMENT_ISOLANT[[#Headers],[CONCATENATION DES OBSERVATIONS]]))))))</f>
        <v/>
      </c>
      <c r="M218" s="3" t="str">
        <f ca="1">IF('PR-tampon'!$E181="","",IF('PR-tampon'!$E181=0,"",IF(INDIRECT(NOM_FR&amp;ADDRESS('PR-tampon'!$E181,COLUMN(REFERENCEMENT_ISOLANT[[#Headers],[Hygrométrie des locaux]])))=0,"",INDIRECT(NOM_FR&amp;ADDRESS('PR-tampon'!$E181,COLUMN(REFERENCEMENT_ISOLANT[[#Headers],[Hygrométrie des locaux]]))))))</f>
        <v/>
      </c>
      <c r="N218" s="3" t="str">
        <f ca="1">IF('PR-tampon'!$E181="","",IF('PR-tampon'!$E181=0,"",IF(INDIRECT(NOM_FR&amp;ADDRESS('PR-tampon'!$E181,COLUMN(REFERENCEMENT_ISOLANT[[#Headers],[classement locaux au sens 20.1 P3]])))=0,"",INDIRECT(NOM_FR&amp;ADDRESS('PR-tampon'!$E181,COLUMN(REFERENCEMENT_ISOLANT[[#Headers],[classement locaux au sens 20.1 P3]]))))))</f>
        <v/>
      </c>
      <c r="O218" s="3" t="str">
        <f ca="1">IF('PR-tampon'!$E181="","",IF('PR-tampon'!$E181=0,"",IF(INDIRECT(NOM_FR&amp;ADDRESS('PR-tampon'!$E181,COLUMN(REFERENCEMENT_ISOLANT[[#Headers],[Climat max]])))=0,"",INDIRECT(NOM_FR&amp;ADDRESS('PR-tampon'!$E181,COLUMN(REFERENCEMENT_ISOLANT[[#Headers],[Climat max]]))))))</f>
        <v/>
      </c>
      <c r="P218" s="3" t="str">
        <f ca="1">IF('PR-tampon'!$E181="","",IF('PR-tampon'!$E181=0,"",IF(INDIRECT(NOM_FR&amp;ADDRESS('PR-tampon'!$E181,COLUMN(REFERENCEMENT_ISOLANT[[#Headers],[Locaux climatisés ou raffraichis]])))=0,"",INDIRECT(NOM_FR&amp;ADDRESS('PR-tampon'!$E181,COLUMN(REFERENCEMENT_ISOLANT[[#Headers],[Locaux climatisés ou raffraichis]]))))))</f>
        <v/>
      </c>
    </row>
    <row r="219" spans="1:16" ht="130.19999999999999" customHeight="1" x14ac:dyDescent="0.3">
      <c r="A219" s="3" t="e">
        <v>#VALUE!</v>
      </c>
      <c r="B219" s="86" t="str">
        <f ca="1">IF('PR-tampon'!$E182="","",IF('PR-tampon'!$E182=0,"",IF(INDIRECT(NOM_FR&amp;ADDRESS('PR-tampon'!$E182,COLUMN(REFERENCEMENT_ISOLANT[[#Headers],[DATE REFERENCEMENT]])))=0,"",INDIRECT(NOM_FR&amp;ADDRESS('PR-tampon'!$E182,COLUMN(REFERENCEMENT_ISOLANT[[#Headers],[DATE REFERENCEMENT]]))))))</f>
        <v/>
      </c>
      <c r="C219" s="86" t="str">
        <f ca="1">IF('PR-tampon'!$E182="","",IF('PR-tampon'!$E182=0,"",IF(INDIRECT(NOM_FR&amp;ADDRESS('PR-tampon'!$E182,COLUMN(REFERENCEMENT_ISOLANT[[#Headers],[TYPE DE PROCEDE]])))=0,"",INDIRECT(NOM_FR&amp;ADDRESS('PR-tampon'!$E182,COLUMN(REFERENCEMENT_ISOLANT[[#Headers],[TYPE DE PROCEDE]]))))))</f>
        <v/>
      </c>
      <c r="D219" s="86" t="str">
        <f ca="1">IF('PR-tampon'!$E182="","",IF('PR-tampon'!$E182=0,"",IF(INDIRECT(NOM_FR&amp;ADDRESS('PR-tampon'!$E182,COLUMN(REFERENCEMENT_ISOLANT[[#Headers],[MATIERE]])))=0,"",INDIRECT(NOM_FR&amp;ADDRESS('PR-tampon'!$E182,COLUMN(REFERENCEMENT_ISOLANT[[#Headers],[MATIERE]]))))))</f>
        <v/>
      </c>
      <c r="E219" s="3" t="str">
        <f ca="1">IF('PR-tampon'!$E182="","",IF('PR-tampon'!$E182=0,"",IF(INDIRECT(NOM_FR&amp;ADDRESS('PR-tampon'!$E182,COLUMN(REFERENCEMENT_ISOLANT[[#Headers],[NOM COMMERCIAL DU PROCEDE]])))=0,"",INDIRECT(NOM_FR&amp;ADDRESS('PR-tampon'!$E182,COLUMN(REFERENCEMENT_ISOLANT[[#Headers],[NOM COMMERCIAL DU PROCEDE]]))))))</f>
        <v/>
      </c>
      <c r="F219" s="3" t="str">
        <f ca="1">IF('PR-tampon'!$E182="","",IF('PR-tampon'!$E182=0,"",IF(INDIRECT(NOM_FR&amp;ADDRESS('PR-tampon'!$E182,COLUMN(REFERENCEMENT_ISOLANT[[#Headers],[FABRICANT / TITULAIRE / DISTRIBUTEUR]])))=0,"",INDIRECT(NOM_FR&amp;ADDRESS('PR-tampon'!$E182,COLUMN(REFERENCEMENT_ISOLANT[[#Headers],[FABRICANT / TITULAIRE / DISTRIBUTEUR]]))))))</f>
        <v/>
      </c>
      <c r="G219" s="3" t="str">
        <f ca="1">IF('PR-tampon'!$E182="","",IF('PR-tampon'!$E182=0,"",IF(INDIRECT(NOM_FR&amp;ADDRESS('PR-tampon'!$E182,COLUMN(REFERENCEMENT_ISOLANT[[#Headers],[TYPE DE DOCUMENT DE REFERENCE]])))=0,"",INDIRECT(NOM_FR&amp;ADDRESS('PR-tampon'!$E182,COLUMN(REFERENCEMENT_ISOLANT[[#Headers],[TYPE DE DOCUMENT DE REFERENCE]]))))))</f>
        <v/>
      </c>
      <c r="H219" s="3" t="str">
        <f ca="1">IF('PR-tampon'!$E182="","",IF('PR-tampon'!$E182=0,"",IF(INDIRECT(NOM_FR&amp;ADDRESS('PR-tampon'!$E182,COLUMN(REFERENCEMENT_ISOLANT[[#Headers],[REF]])))=0,"",INDIRECT(NOM_FR&amp;ADDRESS('PR-tampon'!$E182,COLUMN(REFERENCEMENT_ISOLANT[[#Headers],[REF]]))))))</f>
        <v/>
      </c>
      <c r="I219" s="80" t="str">
        <f ca="1">IF('PR-tampon'!$E182="","",IF('PR-tampon'!$E182=0,"",IF(INDIRECT(NOM_FR&amp;ADDRESS('PR-tampon'!$E182,COLUMN(REFERENCEMENT_ISOLANT[[#Headers],[AVIS LIMITE AU / VALIDITE]])))=0,"",INDIRECT(NOM_FR&amp;ADDRESS('PR-tampon'!$E182,COLUMN(REFERENCEMENT_ISOLANT[[#Headers],[AVIS LIMITE AU / VALIDITE]]))))))</f>
        <v/>
      </c>
      <c r="J219" s="3" t="str">
        <f ca="1">IF('PR-tampon'!$E182="","",IF('PR-tampon'!$E182=0,"",IF(INDIRECT(NOM_FR&amp;ADDRESS('PR-tampon'!$E182,COLUMN(REFERENCEMENT_ISOLANT[[#Headers],[TC/TNC
dans le domaine d''emploi visé]])))=0,"",INDIRECT(NOM_FR&amp;ADDRESS('PR-tampon'!$E182,COLUMN(REFERENCEMENT_ISOLANT[[#Headers],[TC/TNC
dans le domaine d''emploi visé]]))))))</f>
        <v/>
      </c>
      <c r="K219" s="110" t="str">
        <f ca="1">IF('PR-tampon'!$E182="","",IF('PR-tampon'!$E182=0,"",IF(INDIRECT(NOM_FR&amp;ADDRESS('PR-tampon'!$E182,COLUMN(REFERENCEMENT_ISOLANT[[#Headers],[SYNTHESE DES APPLICATIONS VISEES]])))=0,"",INDIRECT(NOM_FR&amp;ADDRESS('PR-tampon'!$E182,COLUMN(REFERENCEMENT_ISOLANT[[#Headers],[SYNTHESE DES APPLICATIONS VISEES]]))))))</f>
        <v/>
      </c>
      <c r="L219" s="82" t="str">
        <f ca="1">IF('PR-tampon'!$E182="","",IF('PR-tampon'!$E182=0,"",IF(INDIRECT(NOM_FR&amp;ADDRESS('PR-tampon'!$E182,COLUMN(REFERENCEMENT_ISOLANT[[#Headers],[CONCATENATION DES OBSERVATIONS]])))=0,"",INDIRECT(NOM_FR&amp;ADDRESS('PR-tampon'!$E182,COLUMN(REFERENCEMENT_ISOLANT[[#Headers],[CONCATENATION DES OBSERVATIONS]]))))))</f>
        <v/>
      </c>
      <c r="M219" s="3" t="str">
        <f ca="1">IF('PR-tampon'!$E182="","",IF('PR-tampon'!$E182=0,"",IF(INDIRECT(NOM_FR&amp;ADDRESS('PR-tampon'!$E182,COLUMN(REFERENCEMENT_ISOLANT[[#Headers],[Hygrométrie des locaux]])))=0,"",INDIRECT(NOM_FR&amp;ADDRESS('PR-tampon'!$E182,COLUMN(REFERENCEMENT_ISOLANT[[#Headers],[Hygrométrie des locaux]]))))))</f>
        <v/>
      </c>
      <c r="N219" s="3" t="str">
        <f ca="1">IF('PR-tampon'!$E182="","",IF('PR-tampon'!$E182=0,"",IF(INDIRECT(NOM_FR&amp;ADDRESS('PR-tampon'!$E182,COLUMN(REFERENCEMENT_ISOLANT[[#Headers],[classement locaux au sens 20.1 P3]])))=0,"",INDIRECT(NOM_FR&amp;ADDRESS('PR-tampon'!$E182,COLUMN(REFERENCEMENT_ISOLANT[[#Headers],[classement locaux au sens 20.1 P3]]))))))</f>
        <v/>
      </c>
      <c r="O219" s="3" t="str">
        <f ca="1">IF('PR-tampon'!$E182="","",IF('PR-tampon'!$E182=0,"",IF(INDIRECT(NOM_FR&amp;ADDRESS('PR-tampon'!$E182,COLUMN(REFERENCEMENT_ISOLANT[[#Headers],[Climat max]])))=0,"",INDIRECT(NOM_FR&amp;ADDRESS('PR-tampon'!$E182,COLUMN(REFERENCEMENT_ISOLANT[[#Headers],[Climat max]]))))))</f>
        <v/>
      </c>
      <c r="P219" s="3" t="str">
        <f ca="1">IF('PR-tampon'!$E182="","",IF('PR-tampon'!$E182=0,"",IF(INDIRECT(NOM_FR&amp;ADDRESS('PR-tampon'!$E182,COLUMN(REFERENCEMENT_ISOLANT[[#Headers],[Locaux climatisés ou raffraichis]])))=0,"",INDIRECT(NOM_FR&amp;ADDRESS('PR-tampon'!$E182,COLUMN(REFERENCEMENT_ISOLANT[[#Headers],[Locaux climatisés ou raffraichis]]))))))</f>
        <v/>
      </c>
    </row>
    <row r="220" spans="1:16" ht="130.19999999999999" customHeight="1" x14ac:dyDescent="0.3">
      <c r="A220" s="3" t="e">
        <v>#VALUE!</v>
      </c>
      <c r="B220" s="86" t="str">
        <f ca="1">IF('PR-tampon'!$E183="","",IF('PR-tampon'!$E183=0,"",IF(INDIRECT(NOM_FR&amp;ADDRESS('PR-tampon'!$E183,COLUMN(REFERENCEMENT_ISOLANT[[#Headers],[DATE REFERENCEMENT]])))=0,"",INDIRECT(NOM_FR&amp;ADDRESS('PR-tampon'!$E183,COLUMN(REFERENCEMENT_ISOLANT[[#Headers],[DATE REFERENCEMENT]]))))))</f>
        <v/>
      </c>
      <c r="C220" s="86" t="str">
        <f ca="1">IF('PR-tampon'!$E183="","",IF('PR-tampon'!$E183=0,"",IF(INDIRECT(NOM_FR&amp;ADDRESS('PR-tampon'!$E183,COLUMN(REFERENCEMENT_ISOLANT[[#Headers],[TYPE DE PROCEDE]])))=0,"",INDIRECT(NOM_FR&amp;ADDRESS('PR-tampon'!$E183,COLUMN(REFERENCEMENT_ISOLANT[[#Headers],[TYPE DE PROCEDE]]))))))</f>
        <v/>
      </c>
      <c r="D220" s="86" t="str">
        <f ca="1">IF('PR-tampon'!$E183="","",IF('PR-tampon'!$E183=0,"",IF(INDIRECT(NOM_FR&amp;ADDRESS('PR-tampon'!$E183,COLUMN(REFERENCEMENT_ISOLANT[[#Headers],[MATIERE]])))=0,"",INDIRECT(NOM_FR&amp;ADDRESS('PR-tampon'!$E183,COLUMN(REFERENCEMENT_ISOLANT[[#Headers],[MATIERE]]))))))</f>
        <v/>
      </c>
      <c r="E220" s="3" t="str">
        <f ca="1">IF('PR-tampon'!$E183="","",IF('PR-tampon'!$E183=0,"",IF(INDIRECT(NOM_FR&amp;ADDRESS('PR-tampon'!$E183,COLUMN(REFERENCEMENT_ISOLANT[[#Headers],[NOM COMMERCIAL DU PROCEDE]])))=0,"",INDIRECT(NOM_FR&amp;ADDRESS('PR-tampon'!$E183,COLUMN(REFERENCEMENT_ISOLANT[[#Headers],[NOM COMMERCIAL DU PROCEDE]]))))))</f>
        <v/>
      </c>
      <c r="F220" s="3" t="str">
        <f ca="1">IF('PR-tampon'!$E183="","",IF('PR-tampon'!$E183=0,"",IF(INDIRECT(NOM_FR&amp;ADDRESS('PR-tampon'!$E183,COLUMN(REFERENCEMENT_ISOLANT[[#Headers],[FABRICANT / TITULAIRE / DISTRIBUTEUR]])))=0,"",INDIRECT(NOM_FR&amp;ADDRESS('PR-tampon'!$E183,COLUMN(REFERENCEMENT_ISOLANT[[#Headers],[FABRICANT / TITULAIRE / DISTRIBUTEUR]]))))))</f>
        <v/>
      </c>
      <c r="G220" s="3" t="str">
        <f ca="1">IF('PR-tampon'!$E183="","",IF('PR-tampon'!$E183=0,"",IF(INDIRECT(NOM_FR&amp;ADDRESS('PR-tampon'!$E183,COLUMN(REFERENCEMENT_ISOLANT[[#Headers],[TYPE DE DOCUMENT DE REFERENCE]])))=0,"",INDIRECT(NOM_FR&amp;ADDRESS('PR-tampon'!$E183,COLUMN(REFERENCEMENT_ISOLANT[[#Headers],[TYPE DE DOCUMENT DE REFERENCE]]))))))</f>
        <v/>
      </c>
      <c r="H220" s="3" t="str">
        <f ca="1">IF('PR-tampon'!$E183="","",IF('PR-tampon'!$E183=0,"",IF(INDIRECT(NOM_FR&amp;ADDRESS('PR-tampon'!$E183,COLUMN(REFERENCEMENT_ISOLANT[[#Headers],[REF]])))=0,"",INDIRECT(NOM_FR&amp;ADDRESS('PR-tampon'!$E183,COLUMN(REFERENCEMENT_ISOLANT[[#Headers],[REF]]))))))</f>
        <v/>
      </c>
      <c r="I220" s="80" t="str">
        <f ca="1">IF('PR-tampon'!$E183="","",IF('PR-tampon'!$E183=0,"",IF(INDIRECT(NOM_FR&amp;ADDRESS('PR-tampon'!$E183,COLUMN(REFERENCEMENT_ISOLANT[[#Headers],[AVIS LIMITE AU / VALIDITE]])))=0,"",INDIRECT(NOM_FR&amp;ADDRESS('PR-tampon'!$E183,COLUMN(REFERENCEMENT_ISOLANT[[#Headers],[AVIS LIMITE AU / VALIDITE]]))))))</f>
        <v/>
      </c>
      <c r="J220" s="3" t="str">
        <f ca="1">IF('PR-tampon'!$E183="","",IF('PR-tampon'!$E183=0,"",IF(INDIRECT(NOM_FR&amp;ADDRESS('PR-tampon'!$E183,COLUMN(REFERENCEMENT_ISOLANT[[#Headers],[TC/TNC
dans le domaine d''emploi visé]])))=0,"",INDIRECT(NOM_FR&amp;ADDRESS('PR-tampon'!$E183,COLUMN(REFERENCEMENT_ISOLANT[[#Headers],[TC/TNC
dans le domaine d''emploi visé]]))))))</f>
        <v/>
      </c>
      <c r="K220" s="110" t="str">
        <f ca="1">IF('PR-tampon'!$E183="","",IF('PR-tampon'!$E183=0,"",IF(INDIRECT(NOM_FR&amp;ADDRESS('PR-tampon'!$E183,COLUMN(REFERENCEMENT_ISOLANT[[#Headers],[SYNTHESE DES APPLICATIONS VISEES]])))=0,"",INDIRECT(NOM_FR&amp;ADDRESS('PR-tampon'!$E183,COLUMN(REFERENCEMENT_ISOLANT[[#Headers],[SYNTHESE DES APPLICATIONS VISEES]]))))))</f>
        <v/>
      </c>
      <c r="L220" s="82" t="str">
        <f ca="1">IF('PR-tampon'!$E183="","",IF('PR-tampon'!$E183=0,"",IF(INDIRECT(NOM_FR&amp;ADDRESS('PR-tampon'!$E183,COLUMN(REFERENCEMENT_ISOLANT[[#Headers],[CONCATENATION DES OBSERVATIONS]])))=0,"",INDIRECT(NOM_FR&amp;ADDRESS('PR-tampon'!$E183,COLUMN(REFERENCEMENT_ISOLANT[[#Headers],[CONCATENATION DES OBSERVATIONS]]))))))</f>
        <v/>
      </c>
      <c r="M220" s="3" t="str">
        <f ca="1">IF('PR-tampon'!$E183="","",IF('PR-tampon'!$E183=0,"",IF(INDIRECT(NOM_FR&amp;ADDRESS('PR-tampon'!$E183,COLUMN(REFERENCEMENT_ISOLANT[[#Headers],[Hygrométrie des locaux]])))=0,"",INDIRECT(NOM_FR&amp;ADDRESS('PR-tampon'!$E183,COLUMN(REFERENCEMENT_ISOLANT[[#Headers],[Hygrométrie des locaux]]))))))</f>
        <v/>
      </c>
      <c r="N220" s="3" t="str">
        <f ca="1">IF('PR-tampon'!$E183="","",IF('PR-tampon'!$E183=0,"",IF(INDIRECT(NOM_FR&amp;ADDRESS('PR-tampon'!$E183,COLUMN(REFERENCEMENT_ISOLANT[[#Headers],[classement locaux au sens 20.1 P3]])))=0,"",INDIRECT(NOM_FR&amp;ADDRESS('PR-tampon'!$E183,COLUMN(REFERENCEMENT_ISOLANT[[#Headers],[classement locaux au sens 20.1 P3]]))))))</f>
        <v/>
      </c>
      <c r="O220" s="3" t="str">
        <f ca="1">IF('PR-tampon'!$E183="","",IF('PR-tampon'!$E183=0,"",IF(INDIRECT(NOM_FR&amp;ADDRESS('PR-tampon'!$E183,COLUMN(REFERENCEMENT_ISOLANT[[#Headers],[Climat max]])))=0,"",INDIRECT(NOM_FR&amp;ADDRESS('PR-tampon'!$E183,COLUMN(REFERENCEMENT_ISOLANT[[#Headers],[Climat max]]))))))</f>
        <v/>
      </c>
      <c r="P220" s="3" t="str">
        <f ca="1">IF('PR-tampon'!$E183="","",IF('PR-tampon'!$E183=0,"",IF(INDIRECT(NOM_FR&amp;ADDRESS('PR-tampon'!$E183,COLUMN(REFERENCEMENT_ISOLANT[[#Headers],[Locaux climatisés ou raffraichis]])))=0,"",INDIRECT(NOM_FR&amp;ADDRESS('PR-tampon'!$E183,COLUMN(REFERENCEMENT_ISOLANT[[#Headers],[Locaux climatisés ou raffraichis]]))))))</f>
        <v/>
      </c>
    </row>
    <row r="221" spans="1:16" ht="130.19999999999999" customHeight="1" x14ac:dyDescent="0.3">
      <c r="A221" s="3" t="e">
        <v>#VALUE!</v>
      </c>
      <c r="B221" s="86" t="str">
        <f ca="1">IF('PR-tampon'!$E184="","",IF('PR-tampon'!$E184=0,"",IF(INDIRECT(NOM_FR&amp;ADDRESS('PR-tampon'!$E184,COLUMN(REFERENCEMENT_ISOLANT[[#Headers],[DATE REFERENCEMENT]])))=0,"",INDIRECT(NOM_FR&amp;ADDRESS('PR-tampon'!$E184,COLUMN(REFERENCEMENT_ISOLANT[[#Headers],[DATE REFERENCEMENT]]))))))</f>
        <v/>
      </c>
      <c r="C221" s="86" t="str">
        <f ca="1">IF('PR-tampon'!$E184="","",IF('PR-tampon'!$E184=0,"",IF(INDIRECT(NOM_FR&amp;ADDRESS('PR-tampon'!$E184,COLUMN(REFERENCEMENT_ISOLANT[[#Headers],[TYPE DE PROCEDE]])))=0,"",INDIRECT(NOM_FR&amp;ADDRESS('PR-tampon'!$E184,COLUMN(REFERENCEMENT_ISOLANT[[#Headers],[TYPE DE PROCEDE]]))))))</f>
        <v/>
      </c>
      <c r="D221" s="86" t="str">
        <f ca="1">IF('PR-tampon'!$E184="","",IF('PR-tampon'!$E184=0,"",IF(INDIRECT(NOM_FR&amp;ADDRESS('PR-tampon'!$E184,COLUMN(REFERENCEMENT_ISOLANT[[#Headers],[MATIERE]])))=0,"",INDIRECT(NOM_FR&amp;ADDRESS('PR-tampon'!$E184,COLUMN(REFERENCEMENT_ISOLANT[[#Headers],[MATIERE]]))))))</f>
        <v/>
      </c>
      <c r="E221" s="3" t="str">
        <f ca="1">IF('PR-tampon'!$E184="","",IF('PR-tampon'!$E184=0,"",IF(INDIRECT(NOM_FR&amp;ADDRESS('PR-tampon'!$E184,COLUMN(REFERENCEMENT_ISOLANT[[#Headers],[NOM COMMERCIAL DU PROCEDE]])))=0,"",INDIRECT(NOM_FR&amp;ADDRESS('PR-tampon'!$E184,COLUMN(REFERENCEMENT_ISOLANT[[#Headers],[NOM COMMERCIAL DU PROCEDE]]))))))</f>
        <v/>
      </c>
      <c r="F221" s="3" t="str">
        <f ca="1">IF('PR-tampon'!$E184="","",IF('PR-tampon'!$E184=0,"",IF(INDIRECT(NOM_FR&amp;ADDRESS('PR-tampon'!$E184,COLUMN(REFERENCEMENT_ISOLANT[[#Headers],[FABRICANT / TITULAIRE / DISTRIBUTEUR]])))=0,"",INDIRECT(NOM_FR&amp;ADDRESS('PR-tampon'!$E184,COLUMN(REFERENCEMENT_ISOLANT[[#Headers],[FABRICANT / TITULAIRE / DISTRIBUTEUR]]))))))</f>
        <v/>
      </c>
      <c r="G221" s="3" t="str">
        <f ca="1">IF('PR-tampon'!$E184="","",IF('PR-tampon'!$E184=0,"",IF(INDIRECT(NOM_FR&amp;ADDRESS('PR-tampon'!$E184,COLUMN(REFERENCEMENT_ISOLANT[[#Headers],[TYPE DE DOCUMENT DE REFERENCE]])))=0,"",INDIRECT(NOM_FR&amp;ADDRESS('PR-tampon'!$E184,COLUMN(REFERENCEMENT_ISOLANT[[#Headers],[TYPE DE DOCUMENT DE REFERENCE]]))))))</f>
        <v/>
      </c>
      <c r="H221" s="3" t="str">
        <f ca="1">IF('PR-tampon'!$E184="","",IF('PR-tampon'!$E184=0,"",IF(INDIRECT(NOM_FR&amp;ADDRESS('PR-tampon'!$E184,COLUMN(REFERENCEMENT_ISOLANT[[#Headers],[REF]])))=0,"",INDIRECT(NOM_FR&amp;ADDRESS('PR-tampon'!$E184,COLUMN(REFERENCEMENT_ISOLANT[[#Headers],[REF]]))))))</f>
        <v/>
      </c>
      <c r="I221" s="80" t="str">
        <f ca="1">IF('PR-tampon'!$E184="","",IF('PR-tampon'!$E184=0,"",IF(INDIRECT(NOM_FR&amp;ADDRESS('PR-tampon'!$E184,COLUMN(REFERENCEMENT_ISOLANT[[#Headers],[AVIS LIMITE AU / VALIDITE]])))=0,"",INDIRECT(NOM_FR&amp;ADDRESS('PR-tampon'!$E184,COLUMN(REFERENCEMENT_ISOLANT[[#Headers],[AVIS LIMITE AU / VALIDITE]]))))))</f>
        <v/>
      </c>
      <c r="J221" s="3" t="str">
        <f ca="1">IF('PR-tampon'!$E184="","",IF('PR-tampon'!$E184=0,"",IF(INDIRECT(NOM_FR&amp;ADDRESS('PR-tampon'!$E184,COLUMN(REFERENCEMENT_ISOLANT[[#Headers],[TC/TNC
dans le domaine d''emploi visé]])))=0,"",INDIRECT(NOM_FR&amp;ADDRESS('PR-tampon'!$E184,COLUMN(REFERENCEMENT_ISOLANT[[#Headers],[TC/TNC
dans le domaine d''emploi visé]]))))))</f>
        <v/>
      </c>
      <c r="K221" s="110" t="str">
        <f ca="1">IF('PR-tampon'!$E184="","",IF('PR-tampon'!$E184=0,"",IF(INDIRECT(NOM_FR&amp;ADDRESS('PR-tampon'!$E184,COLUMN(REFERENCEMENT_ISOLANT[[#Headers],[SYNTHESE DES APPLICATIONS VISEES]])))=0,"",INDIRECT(NOM_FR&amp;ADDRESS('PR-tampon'!$E184,COLUMN(REFERENCEMENT_ISOLANT[[#Headers],[SYNTHESE DES APPLICATIONS VISEES]]))))))</f>
        <v/>
      </c>
      <c r="L221" s="82" t="str">
        <f ca="1">IF('PR-tampon'!$E184="","",IF('PR-tampon'!$E184=0,"",IF(INDIRECT(NOM_FR&amp;ADDRESS('PR-tampon'!$E184,COLUMN(REFERENCEMENT_ISOLANT[[#Headers],[CONCATENATION DES OBSERVATIONS]])))=0,"",INDIRECT(NOM_FR&amp;ADDRESS('PR-tampon'!$E184,COLUMN(REFERENCEMENT_ISOLANT[[#Headers],[CONCATENATION DES OBSERVATIONS]]))))))</f>
        <v/>
      </c>
      <c r="M221" s="3" t="str">
        <f ca="1">IF('PR-tampon'!$E184="","",IF('PR-tampon'!$E184=0,"",IF(INDIRECT(NOM_FR&amp;ADDRESS('PR-tampon'!$E184,COLUMN(REFERENCEMENT_ISOLANT[[#Headers],[Hygrométrie des locaux]])))=0,"",INDIRECT(NOM_FR&amp;ADDRESS('PR-tampon'!$E184,COLUMN(REFERENCEMENT_ISOLANT[[#Headers],[Hygrométrie des locaux]]))))))</f>
        <v/>
      </c>
      <c r="N221" s="3" t="str">
        <f ca="1">IF('PR-tampon'!$E184="","",IF('PR-tampon'!$E184=0,"",IF(INDIRECT(NOM_FR&amp;ADDRESS('PR-tampon'!$E184,COLUMN(REFERENCEMENT_ISOLANT[[#Headers],[classement locaux au sens 20.1 P3]])))=0,"",INDIRECT(NOM_FR&amp;ADDRESS('PR-tampon'!$E184,COLUMN(REFERENCEMENT_ISOLANT[[#Headers],[classement locaux au sens 20.1 P3]]))))))</f>
        <v/>
      </c>
      <c r="O221" s="3" t="str">
        <f ca="1">IF('PR-tampon'!$E184="","",IF('PR-tampon'!$E184=0,"",IF(INDIRECT(NOM_FR&amp;ADDRESS('PR-tampon'!$E184,COLUMN(REFERENCEMENT_ISOLANT[[#Headers],[Climat max]])))=0,"",INDIRECT(NOM_FR&amp;ADDRESS('PR-tampon'!$E184,COLUMN(REFERENCEMENT_ISOLANT[[#Headers],[Climat max]]))))))</f>
        <v/>
      </c>
      <c r="P221" s="3" t="str">
        <f ca="1">IF('PR-tampon'!$E184="","",IF('PR-tampon'!$E184=0,"",IF(INDIRECT(NOM_FR&amp;ADDRESS('PR-tampon'!$E184,COLUMN(REFERENCEMENT_ISOLANT[[#Headers],[Locaux climatisés ou raffraichis]])))=0,"",INDIRECT(NOM_FR&amp;ADDRESS('PR-tampon'!$E184,COLUMN(REFERENCEMENT_ISOLANT[[#Headers],[Locaux climatisés ou raffraichis]]))))))</f>
        <v/>
      </c>
    </row>
    <row r="222" spans="1:16" ht="130.19999999999999" customHeight="1" x14ac:dyDescent="0.3">
      <c r="A222" s="3" t="e">
        <v>#VALUE!</v>
      </c>
      <c r="B222" s="86" t="str">
        <f ca="1">IF('PR-tampon'!$E185="","",IF('PR-tampon'!$E185=0,"",IF(INDIRECT(NOM_FR&amp;ADDRESS('PR-tampon'!$E185,COLUMN(REFERENCEMENT_ISOLANT[[#Headers],[DATE REFERENCEMENT]])))=0,"",INDIRECT(NOM_FR&amp;ADDRESS('PR-tampon'!$E185,COLUMN(REFERENCEMENT_ISOLANT[[#Headers],[DATE REFERENCEMENT]]))))))</f>
        <v/>
      </c>
      <c r="C222" s="86" t="str">
        <f ca="1">IF('PR-tampon'!$E185="","",IF('PR-tampon'!$E185=0,"",IF(INDIRECT(NOM_FR&amp;ADDRESS('PR-tampon'!$E185,COLUMN(REFERENCEMENT_ISOLANT[[#Headers],[TYPE DE PROCEDE]])))=0,"",INDIRECT(NOM_FR&amp;ADDRESS('PR-tampon'!$E185,COLUMN(REFERENCEMENT_ISOLANT[[#Headers],[TYPE DE PROCEDE]]))))))</f>
        <v/>
      </c>
      <c r="D222" s="86" t="str">
        <f ca="1">IF('PR-tampon'!$E185="","",IF('PR-tampon'!$E185=0,"",IF(INDIRECT(NOM_FR&amp;ADDRESS('PR-tampon'!$E185,COLUMN(REFERENCEMENT_ISOLANT[[#Headers],[MATIERE]])))=0,"",INDIRECT(NOM_FR&amp;ADDRESS('PR-tampon'!$E185,COLUMN(REFERENCEMENT_ISOLANT[[#Headers],[MATIERE]]))))))</f>
        <v/>
      </c>
      <c r="E222" s="3" t="str">
        <f ca="1">IF('PR-tampon'!$E185="","",IF('PR-tampon'!$E185=0,"",IF(INDIRECT(NOM_FR&amp;ADDRESS('PR-tampon'!$E185,COLUMN(REFERENCEMENT_ISOLANT[[#Headers],[NOM COMMERCIAL DU PROCEDE]])))=0,"",INDIRECT(NOM_FR&amp;ADDRESS('PR-tampon'!$E185,COLUMN(REFERENCEMENT_ISOLANT[[#Headers],[NOM COMMERCIAL DU PROCEDE]]))))))</f>
        <v/>
      </c>
      <c r="F222" s="3" t="str">
        <f ca="1">IF('PR-tampon'!$E185="","",IF('PR-tampon'!$E185=0,"",IF(INDIRECT(NOM_FR&amp;ADDRESS('PR-tampon'!$E185,COLUMN(REFERENCEMENT_ISOLANT[[#Headers],[FABRICANT / TITULAIRE / DISTRIBUTEUR]])))=0,"",INDIRECT(NOM_FR&amp;ADDRESS('PR-tampon'!$E185,COLUMN(REFERENCEMENT_ISOLANT[[#Headers],[FABRICANT / TITULAIRE / DISTRIBUTEUR]]))))))</f>
        <v/>
      </c>
      <c r="G222" s="3" t="str">
        <f ca="1">IF('PR-tampon'!$E185="","",IF('PR-tampon'!$E185=0,"",IF(INDIRECT(NOM_FR&amp;ADDRESS('PR-tampon'!$E185,COLUMN(REFERENCEMENT_ISOLANT[[#Headers],[TYPE DE DOCUMENT DE REFERENCE]])))=0,"",INDIRECT(NOM_FR&amp;ADDRESS('PR-tampon'!$E185,COLUMN(REFERENCEMENT_ISOLANT[[#Headers],[TYPE DE DOCUMENT DE REFERENCE]]))))))</f>
        <v/>
      </c>
      <c r="H222" s="3" t="str">
        <f ca="1">IF('PR-tampon'!$E185="","",IF('PR-tampon'!$E185=0,"",IF(INDIRECT(NOM_FR&amp;ADDRESS('PR-tampon'!$E185,COLUMN(REFERENCEMENT_ISOLANT[[#Headers],[REF]])))=0,"",INDIRECT(NOM_FR&amp;ADDRESS('PR-tampon'!$E185,COLUMN(REFERENCEMENT_ISOLANT[[#Headers],[REF]]))))))</f>
        <v/>
      </c>
      <c r="I222" s="80" t="str">
        <f ca="1">IF('PR-tampon'!$E185="","",IF('PR-tampon'!$E185=0,"",IF(INDIRECT(NOM_FR&amp;ADDRESS('PR-tampon'!$E185,COLUMN(REFERENCEMENT_ISOLANT[[#Headers],[AVIS LIMITE AU / VALIDITE]])))=0,"",INDIRECT(NOM_FR&amp;ADDRESS('PR-tampon'!$E185,COLUMN(REFERENCEMENT_ISOLANT[[#Headers],[AVIS LIMITE AU / VALIDITE]]))))))</f>
        <v/>
      </c>
      <c r="J222" s="3" t="str">
        <f ca="1">IF('PR-tampon'!$E185="","",IF('PR-tampon'!$E185=0,"",IF(INDIRECT(NOM_FR&amp;ADDRESS('PR-tampon'!$E185,COLUMN(REFERENCEMENT_ISOLANT[[#Headers],[TC/TNC
dans le domaine d''emploi visé]])))=0,"",INDIRECT(NOM_FR&amp;ADDRESS('PR-tampon'!$E185,COLUMN(REFERENCEMENT_ISOLANT[[#Headers],[TC/TNC
dans le domaine d''emploi visé]]))))))</f>
        <v/>
      </c>
      <c r="K222" s="110" t="str">
        <f ca="1">IF('PR-tampon'!$E185="","",IF('PR-tampon'!$E185=0,"",IF(INDIRECT(NOM_FR&amp;ADDRESS('PR-tampon'!$E185,COLUMN(REFERENCEMENT_ISOLANT[[#Headers],[SYNTHESE DES APPLICATIONS VISEES]])))=0,"",INDIRECT(NOM_FR&amp;ADDRESS('PR-tampon'!$E185,COLUMN(REFERENCEMENT_ISOLANT[[#Headers],[SYNTHESE DES APPLICATIONS VISEES]]))))))</f>
        <v/>
      </c>
      <c r="L222" s="82" t="str">
        <f ca="1">IF('PR-tampon'!$E185="","",IF('PR-tampon'!$E185=0,"",IF(INDIRECT(NOM_FR&amp;ADDRESS('PR-tampon'!$E185,COLUMN(REFERENCEMENT_ISOLANT[[#Headers],[CONCATENATION DES OBSERVATIONS]])))=0,"",INDIRECT(NOM_FR&amp;ADDRESS('PR-tampon'!$E185,COLUMN(REFERENCEMENT_ISOLANT[[#Headers],[CONCATENATION DES OBSERVATIONS]]))))))</f>
        <v/>
      </c>
      <c r="M222" s="3" t="str">
        <f ca="1">IF('PR-tampon'!$E185="","",IF('PR-tampon'!$E185=0,"",IF(INDIRECT(NOM_FR&amp;ADDRESS('PR-tampon'!$E185,COLUMN(REFERENCEMENT_ISOLANT[[#Headers],[Hygrométrie des locaux]])))=0,"",INDIRECT(NOM_FR&amp;ADDRESS('PR-tampon'!$E185,COLUMN(REFERENCEMENT_ISOLANT[[#Headers],[Hygrométrie des locaux]]))))))</f>
        <v/>
      </c>
      <c r="N222" s="3" t="str">
        <f ca="1">IF('PR-tampon'!$E185="","",IF('PR-tampon'!$E185=0,"",IF(INDIRECT(NOM_FR&amp;ADDRESS('PR-tampon'!$E185,COLUMN(REFERENCEMENT_ISOLANT[[#Headers],[classement locaux au sens 20.1 P3]])))=0,"",INDIRECT(NOM_FR&amp;ADDRESS('PR-tampon'!$E185,COLUMN(REFERENCEMENT_ISOLANT[[#Headers],[classement locaux au sens 20.1 P3]]))))))</f>
        <v/>
      </c>
      <c r="O222" s="3" t="str">
        <f ca="1">IF('PR-tampon'!$E185="","",IF('PR-tampon'!$E185=0,"",IF(INDIRECT(NOM_FR&amp;ADDRESS('PR-tampon'!$E185,COLUMN(REFERENCEMENT_ISOLANT[[#Headers],[Climat max]])))=0,"",INDIRECT(NOM_FR&amp;ADDRESS('PR-tampon'!$E185,COLUMN(REFERENCEMENT_ISOLANT[[#Headers],[Climat max]]))))))</f>
        <v/>
      </c>
      <c r="P222" s="3" t="str">
        <f ca="1">IF('PR-tampon'!$E185="","",IF('PR-tampon'!$E185=0,"",IF(INDIRECT(NOM_FR&amp;ADDRESS('PR-tampon'!$E185,COLUMN(REFERENCEMENT_ISOLANT[[#Headers],[Locaux climatisés ou raffraichis]])))=0,"",INDIRECT(NOM_FR&amp;ADDRESS('PR-tampon'!$E185,COLUMN(REFERENCEMENT_ISOLANT[[#Headers],[Locaux climatisés ou raffraichis]]))))))</f>
        <v/>
      </c>
    </row>
    <row r="223" spans="1:16" ht="130.19999999999999" customHeight="1" x14ac:dyDescent="0.3">
      <c r="A223" s="3" t="e">
        <v>#VALUE!</v>
      </c>
      <c r="B223" s="86" t="str">
        <f ca="1">IF('PR-tampon'!$E186="","",IF('PR-tampon'!$E186=0,"",IF(INDIRECT(NOM_FR&amp;ADDRESS('PR-tampon'!$E186,COLUMN(REFERENCEMENT_ISOLANT[[#Headers],[DATE REFERENCEMENT]])))=0,"",INDIRECT(NOM_FR&amp;ADDRESS('PR-tampon'!$E186,COLUMN(REFERENCEMENT_ISOLANT[[#Headers],[DATE REFERENCEMENT]]))))))</f>
        <v/>
      </c>
      <c r="C223" s="86" t="str">
        <f ca="1">IF('PR-tampon'!$E186="","",IF('PR-tampon'!$E186=0,"",IF(INDIRECT(NOM_FR&amp;ADDRESS('PR-tampon'!$E186,COLUMN(REFERENCEMENT_ISOLANT[[#Headers],[TYPE DE PROCEDE]])))=0,"",INDIRECT(NOM_FR&amp;ADDRESS('PR-tampon'!$E186,COLUMN(REFERENCEMENT_ISOLANT[[#Headers],[TYPE DE PROCEDE]]))))))</f>
        <v/>
      </c>
      <c r="D223" s="86" t="str">
        <f ca="1">IF('PR-tampon'!$E186="","",IF('PR-tampon'!$E186=0,"",IF(INDIRECT(NOM_FR&amp;ADDRESS('PR-tampon'!$E186,COLUMN(REFERENCEMENT_ISOLANT[[#Headers],[MATIERE]])))=0,"",INDIRECT(NOM_FR&amp;ADDRESS('PR-tampon'!$E186,COLUMN(REFERENCEMENT_ISOLANT[[#Headers],[MATIERE]]))))))</f>
        <v/>
      </c>
      <c r="E223" s="3" t="str">
        <f ca="1">IF('PR-tampon'!$E186="","",IF('PR-tampon'!$E186=0,"",IF(INDIRECT(NOM_FR&amp;ADDRESS('PR-tampon'!$E186,COLUMN(REFERENCEMENT_ISOLANT[[#Headers],[NOM COMMERCIAL DU PROCEDE]])))=0,"",INDIRECT(NOM_FR&amp;ADDRESS('PR-tampon'!$E186,COLUMN(REFERENCEMENT_ISOLANT[[#Headers],[NOM COMMERCIAL DU PROCEDE]]))))))</f>
        <v/>
      </c>
      <c r="F223" s="3" t="str">
        <f ca="1">IF('PR-tampon'!$E186="","",IF('PR-tampon'!$E186=0,"",IF(INDIRECT(NOM_FR&amp;ADDRESS('PR-tampon'!$E186,COLUMN(REFERENCEMENT_ISOLANT[[#Headers],[FABRICANT / TITULAIRE / DISTRIBUTEUR]])))=0,"",INDIRECT(NOM_FR&amp;ADDRESS('PR-tampon'!$E186,COLUMN(REFERENCEMENT_ISOLANT[[#Headers],[FABRICANT / TITULAIRE / DISTRIBUTEUR]]))))))</f>
        <v/>
      </c>
      <c r="G223" s="3" t="str">
        <f ca="1">IF('PR-tampon'!$E186="","",IF('PR-tampon'!$E186=0,"",IF(INDIRECT(NOM_FR&amp;ADDRESS('PR-tampon'!$E186,COLUMN(REFERENCEMENT_ISOLANT[[#Headers],[TYPE DE DOCUMENT DE REFERENCE]])))=0,"",INDIRECT(NOM_FR&amp;ADDRESS('PR-tampon'!$E186,COLUMN(REFERENCEMENT_ISOLANT[[#Headers],[TYPE DE DOCUMENT DE REFERENCE]]))))))</f>
        <v/>
      </c>
      <c r="H223" s="3" t="str">
        <f ca="1">IF('PR-tampon'!$E186="","",IF('PR-tampon'!$E186=0,"",IF(INDIRECT(NOM_FR&amp;ADDRESS('PR-tampon'!$E186,COLUMN(REFERENCEMENT_ISOLANT[[#Headers],[REF]])))=0,"",INDIRECT(NOM_FR&amp;ADDRESS('PR-tampon'!$E186,COLUMN(REFERENCEMENT_ISOLANT[[#Headers],[REF]]))))))</f>
        <v/>
      </c>
      <c r="I223" s="80" t="str">
        <f ca="1">IF('PR-tampon'!$E186="","",IF('PR-tampon'!$E186=0,"",IF(INDIRECT(NOM_FR&amp;ADDRESS('PR-tampon'!$E186,COLUMN(REFERENCEMENT_ISOLANT[[#Headers],[AVIS LIMITE AU / VALIDITE]])))=0,"",INDIRECT(NOM_FR&amp;ADDRESS('PR-tampon'!$E186,COLUMN(REFERENCEMENT_ISOLANT[[#Headers],[AVIS LIMITE AU / VALIDITE]]))))))</f>
        <v/>
      </c>
      <c r="J223" s="3" t="str">
        <f ca="1">IF('PR-tampon'!$E186="","",IF('PR-tampon'!$E186=0,"",IF(INDIRECT(NOM_FR&amp;ADDRESS('PR-tampon'!$E186,COLUMN(REFERENCEMENT_ISOLANT[[#Headers],[TC/TNC
dans le domaine d''emploi visé]])))=0,"",INDIRECT(NOM_FR&amp;ADDRESS('PR-tampon'!$E186,COLUMN(REFERENCEMENT_ISOLANT[[#Headers],[TC/TNC
dans le domaine d''emploi visé]]))))))</f>
        <v/>
      </c>
      <c r="K223" s="110" t="str">
        <f ca="1">IF('PR-tampon'!$E186="","",IF('PR-tampon'!$E186=0,"",IF(INDIRECT(NOM_FR&amp;ADDRESS('PR-tampon'!$E186,COLUMN(REFERENCEMENT_ISOLANT[[#Headers],[SYNTHESE DES APPLICATIONS VISEES]])))=0,"",INDIRECT(NOM_FR&amp;ADDRESS('PR-tampon'!$E186,COLUMN(REFERENCEMENT_ISOLANT[[#Headers],[SYNTHESE DES APPLICATIONS VISEES]]))))))</f>
        <v/>
      </c>
      <c r="L223" s="82" t="str">
        <f ca="1">IF('PR-tampon'!$E186="","",IF('PR-tampon'!$E186=0,"",IF(INDIRECT(NOM_FR&amp;ADDRESS('PR-tampon'!$E186,COLUMN(REFERENCEMENT_ISOLANT[[#Headers],[CONCATENATION DES OBSERVATIONS]])))=0,"",INDIRECT(NOM_FR&amp;ADDRESS('PR-tampon'!$E186,COLUMN(REFERENCEMENT_ISOLANT[[#Headers],[CONCATENATION DES OBSERVATIONS]]))))))</f>
        <v/>
      </c>
      <c r="M223" s="3" t="str">
        <f ca="1">IF('PR-tampon'!$E186="","",IF('PR-tampon'!$E186=0,"",IF(INDIRECT(NOM_FR&amp;ADDRESS('PR-tampon'!$E186,COLUMN(REFERENCEMENT_ISOLANT[[#Headers],[Hygrométrie des locaux]])))=0,"",INDIRECT(NOM_FR&amp;ADDRESS('PR-tampon'!$E186,COLUMN(REFERENCEMENT_ISOLANT[[#Headers],[Hygrométrie des locaux]]))))))</f>
        <v/>
      </c>
      <c r="N223" s="3" t="str">
        <f ca="1">IF('PR-tampon'!$E186="","",IF('PR-tampon'!$E186=0,"",IF(INDIRECT(NOM_FR&amp;ADDRESS('PR-tampon'!$E186,COLUMN(REFERENCEMENT_ISOLANT[[#Headers],[classement locaux au sens 20.1 P3]])))=0,"",INDIRECT(NOM_FR&amp;ADDRESS('PR-tampon'!$E186,COLUMN(REFERENCEMENT_ISOLANT[[#Headers],[classement locaux au sens 20.1 P3]]))))))</f>
        <v/>
      </c>
      <c r="O223" s="3" t="str">
        <f ca="1">IF('PR-tampon'!$E186="","",IF('PR-tampon'!$E186=0,"",IF(INDIRECT(NOM_FR&amp;ADDRESS('PR-tampon'!$E186,COLUMN(REFERENCEMENT_ISOLANT[[#Headers],[Climat max]])))=0,"",INDIRECT(NOM_FR&amp;ADDRESS('PR-tampon'!$E186,COLUMN(REFERENCEMENT_ISOLANT[[#Headers],[Climat max]]))))))</f>
        <v/>
      </c>
      <c r="P223" s="3" t="str">
        <f ca="1">IF('PR-tampon'!$E186="","",IF('PR-tampon'!$E186=0,"",IF(INDIRECT(NOM_FR&amp;ADDRESS('PR-tampon'!$E186,COLUMN(REFERENCEMENT_ISOLANT[[#Headers],[Locaux climatisés ou raffraichis]])))=0,"",INDIRECT(NOM_FR&amp;ADDRESS('PR-tampon'!$E186,COLUMN(REFERENCEMENT_ISOLANT[[#Headers],[Locaux climatisés ou raffraichis]]))))))</f>
        <v/>
      </c>
    </row>
    <row r="224" spans="1:16" ht="130.19999999999999" customHeight="1" x14ac:dyDescent="0.3">
      <c r="A224" s="3" t="e">
        <v>#VALUE!</v>
      </c>
      <c r="B224" s="86" t="str">
        <f ca="1">IF('PR-tampon'!$E187="","",IF('PR-tampon'!$E187=0,"",IF(INDIRECT(NOM_FR&amp;ADDRESS('PR-tampon'!$E187,COLUMN(REFERENCEMENT_ISOLANT[[#Headers],[DATE REFERENCEMENT]])))=0,"",INDIRECT(NOM_FR&amp;ADDRESS('PR-tampon'!$E187,COLUMN(REFERENCEMENT_ISOLANT[[#Headers],[DATE REFERENCEMENT]]))))))</f>
        <v/>
      </c>
      <c r="C224" s="86" t="str">
        <f ca="1">IF('PR-tampon'!$E187="","",IF('PR-tampon'!$E187=0,"",IF(INDIRECT(NOM_FR&amp;ADDRESS('PR-tampon'!$E187,COLUMN(REFERENCEMENT_ISOLANT[[#Headers],[TYPE DE PROCEDE]])))=0,"",INDIRECT(NOM_FR&amp;ADDRESS('PR-tampon'!$E187,COLUMN(REFERENCEMENT_ISOLANT[[#Headers],[TYPE DE PROCEDE]]))))))</f>
        <v/>
      </c>
      <c r="D224" s="86" t="str">
        <f ca="1">IF('PR-tampon'!$E187="","",IF('PR-tampon'!$E187=0,"",IF(INDIRECT(NOM_FR&amp;ADDRESS('PR-tampon'!$E187,COLUMN(REFERENCEMENT_ISOLANT[[#Headers],[MATIERE]])))=0,"",INDIRECT(NOM_FR&amp;ADDRESS('PR-tampon'!$E187,COLUMN(REFERENCEMENT_ISOLANT[[#Headers],[MATIERE]]))))))</f>
        <v/>
      </c>
      <c r="E224" s="3" t="str">
        <f ca="1">IF('PR-tampon'!$E187="","",IF('PR-tampon'!$E187=0,"",IF(INDIRECT(NOM_FR&amp;ADDRESS('PR-tampon'!$E187,COLUMN(REFERENCEMENT_ISOLANT[[#Headers],[NOM COMMERCIAL DU PROCEDE]])))=0,"",INDIRECT(NOM_FR&amp;ADDRESS('PR-tampon'!$E187,COLUMN(REFERENCEMENT_ISOLANT[[#Headers],[NOM COMMERCIAL DU PROCEDE]]))))))</f>
        <v/>
      </c>
      <c r="F224" s="3" t="str">
        <f ca="1">IF('PR-tampon'!$E187="","",IF('PR-tampon'!$E187=0,"",IF(INDIRECT(NOM_FR&amp;ADDRESS('PR-tampon'!$E187,COLUMN(REFERENCEMENT_ISOLANT[[#Headers],[FABRICANT / TITULAIRE / DISTRIBUTEUR]])))=0,"",INDIRECT(NOM_FR&amp;ADDRESS('PR-tampon'!$E187,COLUMN(REFERENCEMENT_ISOLANT[[#Headers],[FABRICANT / TITULAIRE / DISTRIBUTEUR]]))))))</f>
        <v/>
      </c>
      <c r="G224" s="3" t="str">
        <f ca="1">IF('PR-tampon'!$E187="","",IF('PR-tampon'!$E187=0,"",IF(INDIRECT(NOM_FR&amp;ADDRESS('PR-tampon'!$E187,COLUMN(REFERENCEMENT_ISOLANT[[#Headers],[TYPE DE DOCUMENT DE REFERENCE]])))=0,"",INDIRECT(NOM_FR&amp;ADDRESS('PR-tampon'!$E187,COLUMN(REFERENCEMENT_ISOLANT[[#Headers],[TYPE DE DOCUMENT DE REFERENCE]]))))))</f>
        <v/>
      </c>
      <c r="H224" s="3" t="str">
        <f ca="1">IF('PR-tampon'!$E187="","",IF('PR-tampon'!$E187=0,"",IF(INDIRECT(NOM_FR&amp;ADDRESS('PR-tampon'!$E187,COLUMN(REFERENCEMENT_ISOLANT[[#Headers],[REF]])))=0,"",INDIRECT(NOM_FR&amp;ADDRESS('PR-tampon'!$E187,COLUMN(REFERENCEMENT_ISOLANT[[#Headers],[REF]]))))))</f>
        <v/>
      </c>
      <c r="I224" s="80" t="str">
        <f ca="1">IF('PR-tampon'!$E187="","",IF('PR-tampon'!$E187=0,"",IF(INDIRECT(NOM_FR&amp;ADDRESS('PR-tampon'!$E187,COLUMN(REFERENCEMENT_ISOLANT[[#Headers],[AVIS LIMITE AU / VALIDITE]])))=0,"",INDIRECT(NOM_FR&amp;ADDRESS('PR-tampon'!$E187,COLUMN(REFERENCEMENT_ISOLANT[[#Headers],[AVIS LIMITE AU / VALIDITE]]))))))</f>
        <v/>
      </c>
      <c r="J224" s="3" t="str">
        <f ca="1">IF('PR-tampon'!$E187="","",IF('PR-tampon'!$E187=0,"",IF(INDIRECT(NOM_FR&amp;ADDRESS('PR-tampon'!$E187,COLUMN(REFERENCEMENT_ISOLANT[[#Headers],[TC/TNC
dans le domaine d''emploi visé]])))=0,"",INDIRECT(NOM_FR&amp;ADDRESS('PR-tampon'!$E187,COLUMN(REFERENCEMENT_ISOLANT[[#Headers],[TC/TNC
dans le domaine d''emploi visé]]))))))</f>
        <v/>
      </c>
      <c r="K224" s="110" t="str">
        <f ca="1">IF('PR-tampon'!$E187="","",IF('PR-tampon'!$E187=0,"",IF(INDIRECT(NOM_FR&amp;ADDRESS('PR-tampon'!$E187,COLUMN(REFERENCEMENT_ISOLANT[[#Headers],[SYNTHESE DES APPLICATIONS VISEES]])))=0,"",INDIRECT(NOM_FR&amp;ADDRESS('PR-tampon'!$E187,COLUMN(REFERENCEMENT_ISOLANT[[#Headers],[SYNTHESE DES APPLICATIONS VISEES]]))))))</f>
        <v/>
      </c>
      <c r="L224" s="82" t="str">
        <f ca="1">IF('PR-tampon'!$E187="","",IF('PR-tampon'!$E187=0,"",IF(INDIRECT(NOM_FR&amp;ADDRESS('PR-tampon'!$E187,COLUMN(REFERENCEMENT_ISOLANT[[#Headers],[CONCATENATION DES OBSERVATIONS]])))=0,"",INDIRECT(NOM_FR&amp;ADDRESS('PR-tampon'!$E187,COLUMN(REFERENCEMENT_ISOLANT[[#Headers],[CONCATENATION DES OBSERVATIONS]]))))))</f>
        <v/>
      </c>
      <c r="M224" s="3" t="str">
        <f ca="1">IF('PR-tampon'!$E187="","",IF('PR-tampon'!$E187=0,"",IF(INDIRECT(NOM_FR&amp;ADDRESS('PR-tampon'!$E187,COLUMN(REFERENCEMENT_ISOLANT[[#Headers],[Hygrométrie des locaux]])))=0,"",INDIRECT(NOM_FR&amp;ADDRESS('PR-tampon'!$E187,COLUMN(REFERENCEMENT_ISOLANT[[#Headers],[Hygrométrie des locaux]]))))))</f>
        <v/>
      </c>
      <c r="N224" s="3" t="str">
        <f ca="1">IF('PR-tampon'!$E187="","",IF('PR-tampon'!$E187=0,"",IF(INDIRECT(NOM_FR&amp;ADDRESS('PR-tampon'!$E187,COLUMN(REFERENCEMENT_ISOLANT[[#Headers],[classement locaux au sens 20.1 P3]])))=0,"",INDIRECT(NOM_FR&amp;ADDRESS('PR-tampon'!$E187,COLUMN(REFERENCEMENT_ISOLANT[[#Headers],[classement locaux au sens 20.1 P3]]))))))</f>
        <v/>
      </c>
      <c r="O224" s="3" t="str">
        <f ca="1">IF('PR-tampon'!$E187="","",IF('PR-tampon'!$E187=0,"",IF(INDIRECT(NOM_FR&amp;ADDRESS('PR-tampon'!$E187,COLUMN(REFERENCEMENT_ISOLANT[[#Headers],[Climat max]])))=0,"",INDIRECT(NOM_FR&amp;ADDRESS('PR-tampon'!$E187,COLUMN(REFERENCEMENT_ISOLANT[[#Headers],[Climat max]]))))))</f>
        <v/>
      </c>
      <c r="P224" s="3" t="str">
        <f ca="1">IF('PR-tampon'!$E187="","",IF('PR-tampon'!$E187=0,"",IF(INDIRECT(NOM_FR&amp;ADDRESS('PR-tampon'!$E187,COLUMN(REFERENCEMENT_ISOLANT[[#Headers],[Locaux climatisés ou raffraichis]])))=0,"",INDIRECT(NOM_FR&amp;ADDRESS('PR-tampon'!$E187,COLUMN(REFERENCEMENT_ISOLANT[[#Headers],[Locaux climatisés ou raffraichis]]))))))</f>
        <v/>
      </c>
    </row>
    <row r="225" spans="1:16" ht="130.19999999999999" customHeight="1" x14ac:dyDescent="0.3">
      <c r="A225" s="3" t="e">
        <v>#VALUE!</v>
      </c>
      <c r="B225" s="86" t="str">
        <f ca="1">IF('PR-tampon'!$E188="","",IF('PR-tampon'!$E188=0,"",IF(INDIRECT(NOM_FR&amp;ADDRESS('PR-tampon'!$E188,COLUMN(REFERENCEMENT_ISOLANT[[#Headers],[DATE REFERENCEMENT]])))=0,"",INDIRECT(NOM_FR&amp;ADDRESS('PR-tampon'!$E188,COLUMN(REFERENCEMENT_ISOLANT[[#Headers],[DATE REFERENCEMENT]]))))))</f>
        <v/>
      </c>
      <c r="C225" s="86" t="str">
        <f ca="1">IF('PR-tampon'!$E188="","",IF('PR-tampon'!$E188=0,"",IF(INDIRECT(NOM_FR&amp;ADDRESS('PR-tampon'!$E188,COLUMN(REFERENCEMENT_ISOLANT[[#Headers],[TYPE DE PROCEDE]])))=0,"",INDIRECT(NOM_FR&amp;ADDRESS('PR-tampon'!$E188,COLUMN(REFERENCEMENT_ISOLANT[[#Headers],[TYPE DE PROCEDE]]))))))</f>
        <v/>
      </c>
      <c r="D225" s="86" t="str">
        <f ca="1">IF('PR-tampon'!$E188="","",IF('PR-tampon'!$E188=0,"",IF(INDIRECT(NOM_FR&amp;ADDRESS('PR-tampon'!$E188,COLUMN(REFERENCEMENT_ISOLANT[[#Headers],[MATIERE]])))=0,"",INDIRECT(NOM_FR&amp;ADDRESS('PR-tampon'!$E188,COLUMN(REFERENCEMENT_ISOLANT[[#Headers],[MATIERE]]))))))</f>
        <v/>
      </c>
      <c r="E225" s="3" t="str">
        <f ca="1">IF('PR-tampon'!$E188="","",IF('PR-tampon'!$E188=0,"",IF(INDIRECT(NOM_FR&amp;ADDRESS('PR-tampon'!$E188,COLUMN(REFERENCEMENT_ISOLANT[[#Headers],[NOM COMMERCIAL DU PROCEDE]])))=0,"",INDIRECT(NOM_FR&amp;ADDRESS('PR-tampon'!$E188,COLUMN(REFERENCEMENT_ISOLANT[[#Headers],[NOM COMMERCIAL DU PROCEDE]]))))))</f>
        <v/>
      </c>
      <c r="F225" s="3" t="str">
        <f ca="1">IF('PR-tampon'!$E188="","",IF('PR-tampon'!$E188=0,"",IF(INDIRECT(NOM_FR&amp;ADDRESS('PR-tampon'!$E188,COLUMN(REFERENCEMENT_ISOLANT[[#Headers],[FABRICANT / TITULAIRE / DISTRIBUTEUR]])))=0,"",INDIRECT(NOM_FR&amp;ADDRESS('PR-tampon'!$E188,COLUMN(REFERENCEMENT_ISOLANT[[#Headers],[FABRICANT / TITULAIRE / DISTRIBUTEUR]]))))))</f>
        <v/>
      </c>
      <c r="G225" s="3" t="str">
        <f ca="1">IF('PR-tampon'!$E188="","",IF('PR-tampon'!$E188=0,"",IF(INDIRECT(NOM_FR&amp;ADDRESS('PR-tampon'!$E188,COLUMN(REFERENCEMENT_ISOLANT[[#Headers],[TYPE DE DOCUMENT DE REFERENCE]])))=0,"",INDIRECT(NOM_FR&amp;ADDRESS('PR-tampon'!$E188,COLUMN(REFERENCEMENT_ISOLANT[[#Headers],[TYPE DE DOCUMENT DE REFERENCE]]))))))</f>
        <v/>
      </c>
      <c r="H225" s="3" t="str">
        <f ca="1">IF('PR-tampon'!$E188="","",IF('PR-tampon'!$E188=0,"",IF(INDIRECT(NOM_FR&amp;ADDRESS('PR-tampon'!$E188,COLUMN(REFERENCEMENT_ISOLANT[[#Headers],[REF]])))=0,"",INDIRECT(NOM_FR&amp;ADDRESS('PR-tampon'!$E188,COLUMN(REFERENCEMENT_ISOLANT[[#Headers],[REF]]))))))</f>
        <v/>
      </c>
      <c r="I225" s="80" t="str">
        <f ca="1">IF('PR-tampon'!$E188="","",IF('PR-tampon'!$E188=0,"",IF(INDIRECT(NOM_FR&amp;ADDRESS('PR-tampon'!$E188,COLUMN(REFERENCEMENT_ISOLANT[[#Headers],[AVIS LIMITE AU / VALIDITE]])))=0,"",INDIRECT(NOM_FR&amp;ADDRESS('PR-tampon'!$E188,COLUMN(REFERENCEMENT_ISOLANT[[#Headers],[AVIS LIMITE AU / VALIDITE]]))))))</f>
        <v/>
      </c>
      <c r="J225" s="3" t="str">
        <f ca="1">IF('PR-tampon'!$E188="","",IF('PR-tampon'!$E188=0,"",IF(INDIRECT(NOM_FR&amp;ADDRESS('PR-tampon'!$E188,COLUMN(REFERENCEMENT_ISOLANT[[#Headers],[TC/TNC
dans le domaine d''emploi visé]])))=0,"",INDIRECT(NOM_FR&amp;ADDRESS('PR-tampon'!$E188,COLUMN(REFERENCEMENT_ISOLANT[[#Headers],[TC/TNC
dans le domaine d''emploi visé]]))))))</f>
        <v/>
      </c>
      <c r="K225" s="110" t="str">
        <f ca="1">IF('PR-tampon'!$E188="","",IF('PR-tampon'!$E188=0,"",IF(INDIRECT(NOM_FR&amp;ADDRESS('PR-tampon'!$E188,COLUMN(REFERENCEMENT_ISOLANT[[#Headers],[SYNTHESE DES APPLICATIONS VISEES]])))=0,"",INDIRECT(NOM_FR&amp;ADDRESS('PR-tampon'!$E188,COLUMN(REFERENCEMENT_ISOLANT[[#Headers],[SYNTHESE DES APPLICATIONS VISEES]]))))))</f>
        <v/>
      </c>
      <c r="L225" s="82" t="str">
        <f ca="1">IF('PR-tampon'!$E188="","",IF('PR-tampon'!$E188=0,"",IF(INDIRECT(NOM_FR&amp;ADDRESS('PR-tampon'!$E188,COLUMN(REFERENCEMENT_ISOLANT[[#Headers],[CONCATENATION DES OBSERVATIONS]])))=0,"",INDIRECT(NOM_FR&amp;ADDRESS('PR-tampon'!$E188,COLUMN(REFERENCEMENT_ISOLANT[[#Headers],[CONCATENATION DES OBSERVATIONS]]))))))</f>
        <v/>
      </c>
      <c r="M225" s="3" t="str">
        <f ca="1">IF('PR-tampon'!$E188="","",IF('PR-tampon'!$E188=0,"",IF(INDIRECT(NOM_FR&amp;ADDRESS('PR-tampon'!$E188,COLUMN(REFERENCEMENT_ISOLANT[[#Headers],[Hygrométrie des locaux]])))=0,"",INDIRECT(NOM_FR&amp;ADDRESS('PR-tampon'!$E188,COLUMN(REFERENCEMENT_ISOLANT[[#Headers],[Hygrométrie des locaux]]))))))</f>
        <v/>
      </c>
      <c r="N225" s="3" t="str">
        <f ca="1">IF('PR-tampon'!$E188="","",IF('PR-tampon'!$E188=0,"",IF(INDIRECT(NOM_FR&amp;ADDRESS('PR-tampon'!$E188,COLUMN(REFERENCEMENT_ISOLANT[[#Headers],[classement locaux au sens 20.1 P3]])))=0,"",INDIRECT(NOM_FR&amp;ADDRESS('PR-tampon'!$E188,COLUMN(REFERENCEMENT_ISOLANT[[#Headers],[classement locaux au sens 20.1 P3]]))))))</f>
        <v/>
      </c>
      <c r="O225" s="3" t="str">
        <f ca="1">IF('PR-tampon'!$E188="","",IF('PR-tampon'!$E188=0,"",IF(INDIRECT(NOM_FR&amp;ADDRESS('PR-tampon'!$E188,COLUMN(REFERENCEMENT_ISOLANT[[#Headers],[Climat max]])))=0,"",INDIRECT(NOM_FR&amp;ADDRESS('PR-tampon'!$E188,COLUMN(REFERENCEMENT_ISOLANT[[#Headers],[Climat max]]))))))</f>
        <v/>
      </c>
      <c r="P225" s="3" t="str">
        <f ca="1">IF('PR-tampon'!$E188="","",IF('PR-tampon'!$E188=0,"",IF(INDIRECT(NOM_FR&amp;ADDRESS('PR-tampon'!$E188,COLUMN(REFERENCEMENT_ISOLANT[[#Headers],[Locaux climatisés ou raffraichis]])))=0,"",INDIRECT(NOM_FR&amp;ADDRESS('PR-tampon'!$E188,COLUMN(REFERENCEMENT_ISOLANT[[#Headers],[Locaux climatisés ou raffraichis]]))))))</f>
        <v/>
      </c>
    </row>
    <row r="226" spans="1:16" ht="130.19999999999999" customHeight="1" x14ac:dyDescent="0.3">
      <c r="A226" s="3" t="e">
        <v>#VALUE!</v>
      </c>
      <c r="B226" s="86" t="str">
        <f ca="1">IF('PR-tampon'!$E189="","",IF('PR-tampon'!$E189=0,"",IF(INDIRECT(NOM_FR&amp;ADDRESS('PR-tampon'!$E189,COLUMN(REFERENCEMENT_ISOLANT[[#Headers],[DATE REFERENCEMENT]])))=0,"",INDIRECT(NOM_FR&amp;ADDRESS('PR-tampon'!$E189,COLUMN(REFERENCEMENT_ISOLANT[[#Headers],[DATE REFERENCEMENT]]))))))</f>
        <v/>
      </c>
      <c r="C226" s="86" t="str">
        <f ca="1">IF('PR-tampon'!$E189="","",IF('PR-tampon'!$E189=0,"",IF(INDIRECT(NOM_FR&amp;ADDRESS('PR-tampon'!$E189,COLUMN(REFERENCEMENT_ISOLANT[[#Headers],[TYPE DE PROCEDE]])))=0,"",INDIRECT(NOM_FR&amp;ADDRESS('PR-tampon'!$E189,COLUMN(REFERENCEMENT_ISOLANT[[#Headers],[TYPE DE PROCEDE]]))))))</f>
        <v/>
      </c>
      <c r="D226" s="86" t="str">
        <f ca="1">IF('PR-tampon'!$E189="","",IF('PR-tampon'!$E189=0,"",IF(INDIRECT(NOM_FR&amp;ADDRESS('PR-tampon'!$E189,COLUMN(REFERENCEMENT_ISOLANT[[#Headers],[MATIERE]])))=0,"",INDIRECT(NOM_FR&amp;ADDRESS('PR-tampon'!$E189,COLUMN(REFERENCEMENT_ISOLANT[[#Headers],[MATIERE]]))))))</f>
        <v/>
      </c>
      <c r="E226" s="3" t="str">
        <f ca="1">IF('PR-tampon'!$E189="","",IF('PR-tampon'!$E189=0,"",IF(INDIRECT(NOM_FR&amp;ADDRESS('PR-tampon'!$E189,COLUMN(REFERENCEMENT_ISOLANT[[#Headers],[NOM COMMERCIAL DU PROCEDE]])))=0,"",INDIRECT(NOM_FR&amp;ADDRESS('PR-tampon'!$E189,COLUMN(REFERENCEMENT_ISOLANT[[#Headers],[NOM COMMERCIAL DU PROCEDE]]))))))</f>
        <v/>
      </c>
      <c r="F226" s="3" t="str">
        <f ca="1">IF('PR-tampon'!$E189="","",IF('PR-tampon'!$E189=0,"",IF(INDIRECT(NOM_FR&amp;ADDRESS('PR-tampon'!$E189,COLUMN(REFERENCEMENT_ISOLANT[[#Headers],[FABRICANT / TITULAIRE / DISTRIBUTEUR]])))=0,"",INDIRECT(NOM_FR&amp;ADDRESS('PR-tampon'!$E189,COLUMN(REFERENCEMENT_ISOLANT[[#Headers],[FABRICANT / TITULAIRE / DISTRIBUTEUR]]))))))</f>
        <v/>
      </c>
      <c r="G226" s="3" t="str">
        <f ca="1">IF('PR-tampon'!$E189="","",IF('PR-tampon'!$E189=0,"",IF(INDIRECT(NOM_FR&amp;ADDRESS('PR-tampon'!$E189,COLUMN(REFERENCEMENT_ISOLANT[[#Headers],[TYPE DE DOCUMENT DE REFERENCE]])))=0,"",INDIRECT(NOM_FR&amp;ADDRESS('PR-tampon'!$E189,COLUMN(REFERENCEMENT_ISOLANT[[#Headers],[TYPE DE DOCUMENT DE REFERENCE]]))))))</f>
        <v/>
      </c>
      <c r="H226" s="3" t="str">
        <f ca="1">IF('PR-tampon'!$E189="","",IF('PR-tampon'!$E189=0,"",IF(INDIRECT(NOM_FR&amp;ADDRESS('PR-tampon'!$E189,COLUMN(REFERENCEMENT_ISOLANT[[#Headers],[REF]])))=0,"",INDIRECT(NOM_FR&amp;ADDRESS('PR-tampon'!$E189,COLUMN(REFERENCEMENT_ISOLANT[[#Headers],[REF]]))))))</f>
        <v/>
      </c>
      <c r="I226" s="80" t="str">
        <f ca="1">IF('PR-tampon'!$E189="","",IF('PR-tampon'!$E189=0,"",IF(INDIRECT(NOM_FR&amp;ADDRESS('PR-tampon'!$E189,COLUMN(REFERENCEMENT_ISOLANT[[#Headers],[AVIS LIMITE AU / VALIDITE]])))=0,"",INDIRECT(NOM_FR&amp;ADDRESS('PR-tampon'!$E189,COLUMN(REFERENCEMENT_ISOLANT[[#Headers],[AVIS LIMITE AU / VALIDITE]]))))))</f>
        <v/>
      </c>
      <c r="J226" s="3" t="str">
        <f ca="1">IF('PR-tampon'!$E189="","",IF('PR-tampon'!$E189=0,"",IF(INDIRECT(NOM_FR&amp;ADDRESS('PR-tampon'!$E189,COLUMN(REFERENCEMENT_ISOLANT[[#Headers],[TC/TNC
dans le domaine d''emploi visé]])))=0,"",INDIRECT(NOM_FR&amp;ADDRESS('PR-tampon'!$E189,COLUMN(REFERENCEMENT_ISOLANT[[#Headers],[TC/TNC
dans le domaine d''emploi visé]]))))))</f>
        <v/>
      </c>
      <c r="K226" s="110" t="str">
        <f ca="1">IF('PR-tampon'!$E189="","",IF('PR-tampon'!$E189=0,"",IF(INDIRECT(NOM_FR&amp;ADDRESS('PR-tampon'!$E189,COLUMN(REFERENCEMENT_ISOLANT[[#Headers],[SYNTHESE DES APPLICATIONS VISEES]])))=0,"",INDIRECT(NOM_FR&amp;ADDRESS('PR-tampon'!$E189,COLUMN(REFERENCEMENT_ISOLANT[[#Headers],[SYNTHESE DES APPLICATIONS VISEES]]))))))</f>
        <v/>
      </c>
      <c r="L226" s="82" t="str">
        <f ca="1">IF('PR-tampon'!$E189="","",IF('PR-tampon'!$E189=0,"",IF(INDIRECT(NOM_FR&amp;ADDRESS('PR-tampon'!$E189,COLUMN(REFERENCEMENT_ISOLANT[[#Headers],[CONCATENATION DES OBSERVATIONS]])))=0,"",INDIRECT(NOM_FR&amp;ADDRESS('PR-tampon'!$E189,COLUMN(REFERENCEMENT_ISOLANT[[#Headers],[CONCATENATION DES OBSERVATIONS]]))))))</f>
        <v/>
      </c>
      <c r="M226" s="3" t="str">
        <f ca="1">IF('PR-tampon'!$E189="","",IF('PR-tampon'!$E189=0,"",IF(INDIRECT(NOM_FR&amp;ADDRESS('PR-tampon'!$E189,COLUMN(REFERENCEMENT_ISOLANT[[#Headers],[Hygrométrie des locaux]])))=0,"",INDIRECT(NOM_FR&amp;ADDRESS('PR-tampon'!$E189,COLUMN(REFERENCEMENT_ISOLANT[[#Headers],[Hygrométrie des locaux]]))))))</f>
        <v/>
      </c>
      <c r="N226" s="3" t="str">
        <f ca="1">IF('PR-tampon'!$E189="","",IF('PR-tampon'!$E189=0,"",IF(INDIRECT(NOM_FR&amp;ADDRESS('PR-tampon'!$E189,COLUMN(REFERENCEMENT_ISOLANT[[#Headers],[classement locaux au sens 20.1 P3]])))=0,"",INDIRECT(NOM_FR&amp;ADDRESS('PR-tampon'!$E189,COLUMN(REFERENCEMENT_ISOLANT[[#Headers],[classement locaux au sens 20.1 P3]]))))))</f>
        <v/>
      </c>
      <c r="O226" s="3" t="str">
        <f ca="1">IF('PR-tampon'!$E189="","",IF('PR-tampon'!$E189=0,"",IF(INDIRECT(NOM_FR&amp;ADDRESS('PR-tampon'!$E189,COLUMN(REFERENCEMENT_ISOLANT[[#Headers],[Climat max]])))=0,"",INDIRECT(NOM_FR&amp;ADDRESS('PR-tampon'!$E189,COLUMN(REFERENCEMENT_ISOLANT[[#Headers],[Climat max]]))))))</f>
        <v/>
      </c>
      <c r="P226" s="3" t="str">
        <f ca="1">IF('PR-tampon'!$E189="","",IF('PR-tampon'!$E189=0,"",IF(INDIRECT(NOM_FR&amp;ADDRESS('PR-tampon'!$E189,COLUMN(REFERENCEMENT_ISOLANT[[#Headers],[Locaux climatisés ou raffraichis]])))=0,"",INDIRECT(NOM_FR&amp;ADDRESS('PR-tampon'!$E189,COLUMN(REFERENCEMENT_ISOLANT[[#Headers],[Locaux climatisés ou raffraichis]]))))))</f>
        <v/>
      </c>
    </row>
    <row r="227" spans="1:16" ht="130.19999999999999" customHeight="1" x14ac:dyDescent="0.3">
      <c r="A227" s="3" t="e">
        <v>#VALUE!</v>
      </c>
      <c r="B227" s="86" t="str">
        <f ca="1">IF('PR-tampon'!$E190="","",IF('PR-tampon'!$E190=0,"",IF(INDIRECT(NOM_FR&amp;ADDRESS('PR-tampon'!$E190,COLUMN(REFERENCEMENT_ISOLANT[[#Headers],[DATE REFERENCEMENT]])))=0,"",INDIRECT(NOM_FR&amp;ADDRESS('PR-tampon'!$E190,COLUMN(REFERENCEMENT_ISOLANT[[#Headers],[DATE REFERENCEMENT]]))))))</f>
        <v/>
      </c>
      <c r="C227" s="86" t="str">
        <f ca="1">IF('PR-tampon'!$E190="","",IF('PR-tampon'!$E190=0,"",IF(INDIRECT(NOM_FR&amp;ADDRESS('PR-tampon'!$E190,COLUMN(REFERENCEMENT_ISOLANT[[#Headers],[TYPE DE PROCEDE]])))=0,"",INDIRECT(NOM_FR&amp;ADDRESS('PR-tampon'!$E190,COLUMN(REFERENCEMENT_ISOLANT[[#Headers],[TYPE DE PROCEDE]]))))))</f>
        <v/>
      </c>
      <c r="D227" s="86" t="str">
        <f ca="1">IF('PR-tampon'!$E190="","",IF('PR-tampon'!$E190=0,"",IF(INDIRECT(NOM_FR&amp;ADDRESS('PR-tampon'!$E190,COLUMN(REFERENCEMENT_ISOLANT[[#Headers],[MATIERE]])))=0,"",INDIRECT(NOM_FR&amp;ADDRESS('PR-tampon'!$E190,COLUMN(REFERENCEMENT_ISOLANT[[#Headers],[MATIERE]]))))))</f>
        <v/>
      </c>
      <c r="E227" s="3" t="str">
        <f ca="1">IF('PR-tampon'!$E190="","",IF('PR-tampon'!$E190=0,"",IF(INDIRECT(NOM_FR&amp;ADDRESS('PR-tampon'!$E190,COLUMN(REFERENCEMENT_ISOLANT[[#Headers],[NOM COMMERCIAL DU PROCEDE]])))=0,"",INDIRECT(NOM_FR&amp;ADDRESS('PR-tampon'!$E190,COLUMN(REFERENCEMENT_ISOLANT[[#Headers],[NOM COMMERCIAL DU PROCEDE]]))))))</f>
        <v/>
      </c>
      <c r="F227" s="3" t="str">
        <f ca="1">IF('PR-tampon'!$E190="","",IF('PR-tampon'!$E190=0,"",IF(INDIRECT(NOM_FR&amp;ADDRESS('PR-tampon'!$E190,COLUMN(REFERENCEMENT_ISOLANT[[#Headers],[FABRICANT / TITULAIRE / DISTRIBUTEUR]])))=0,"",INDIRECT(NOM_FR&amp;ADDRESS('PR-tampon'!$E190,COLUMN(REFERENCEMENT_ISOLANT[[#Headers],[FABRICANT / TITULAIRE / DISTRIBUTEUR]]))))))</f>
        <v/>
      </c>
      <c r="G227" s="3" t="str">
        <f ca="1">IF('PR-tampon'!$E190="","",IF('PR-tampon'!$E190=0,"",IF(INDIRECT(NOM_FR&amp;ADDRESS('PR-tampon'!$E190,COLUMN(REFERENCEMENT_ISOLANT[[#Headers],[TYPE DE DOCUMENT DE REFERENCE]])))=0,"",INDIRECT(NOM_FR&amp;ADDRESS('PR-tampon'!$E190,COLUMN(REFERENCEMENT_ISOLANT[[#Headers],[TYPE DE DOCUMENT DE REFERENCE]]))))))</f>
        <v/>
      </c>
      <c r="H227" s="3" t="str">
        <f ca="1">IF('PR-tampon'!$E190="","",IF('PR-tampon'!$E190=0,"",IF(INDIRECT(NOM_FR&amp;ADDRESS('PR-tampon'!$E190,COLUMN(REFERENCEMENT_ISOLANT[[#Headers],[REF]])))=0,"",INDIRECT(NOM_FR&amp;ADDRESS('PR-tampon'!$E190,COLUMN(REFERENCEMENT_ISOLANT[[#Headers],[REF]]))))))</f>
        <v/>
      </c>
      <c r="I227" s="80" t="str">
        <f ca="1">IF('PR-tampon'!$E190="","",IF('PR-tampon'!$E190=0,"",IF(INDIRECT(NOM_FR&amp;ADDRESS('PR-tampon'!$E190,COLUMN(REFERENCEMENT_ISOLANT[[#Headers],[AVIS LIMITE AU / VALIDITE]])))=0,"",INDIRECT(NOM_FR&amp;ADDRESS('PR-tampon'!$E190,COLUMN(REFERENCEMENT_ISOLANT[[#Headers],[AVIS LIMITE AU / VALIDITE]]))))))</f>
        <v/>
      </c>
      <c r="J227" s="3" t="str">
        <f ca="1">IF('PR-tampon'!$E190="","",IF('PR-tampon'!$E190=0,"",IF(INDIRECT(NOM_FR&amp;ADDRESS('PR-tampon'!$E190,COLUMN(REFERENCEMENT_ISOLANT[[#Headers],[TC/TNC
dans le domaine d''emploi visé]])))=0,"",INDIRECT(NOM_FR&amp;ADDRESS('PR-tampon'!$E190,COLUMN(REFERENCEMENT_ISOLANT[[#Headers],[TC/TNC
dans le domaine d''emploi visé]]))))))</f>
        <v/>
      </c>
      <c r="K227" s="110" t="str">
        <f ca="1">IF('PR-tampon'!$E190="","",IF('PR-tampon'!$E190=0,"",IF(INDIRECT(NOM_FR&amp;ADDRESS('PR-tampon'!$E190,COLUMN(REFERENCEMENT_ISOLANT[[#Headers],[SYNTHESE DES APPLICATIONS VISEES]])))=0,"",INDIRECT(NOM_FR&amp;ADDRESS('PR-tampon'!$E190,COLUMN(REFERENCEMENT_ISOLANT[[#Headers],[SYNTHESE DES APPLICATIONS VISEES]]))))))</f>
        <v/>
      </c>
      <c r="L227" s="82" t="str">
        <f ca="1">IF('PR-tampon'!$E190="","",IF('PR-tampon'!$E190=0,"",IF(INDIRECT(NOM_FR&amp;ADDRESS('PR-tampon'!$E190,COLUMN(REFERENCEMENT_ISOLANT[[#Headers],[CONCATENATION DES OBSERVATIONS]])))=0,"",INDIRECT(NOM_FR&amp;ADDRESS('PR-tampon'!$E190,COLUMN(REFERENCEMENT_ISOLANT[[#Headers],[CONCATENATION DES OBSERVATIONS]]))))))</f>
        <v/>
      </c>
      <c r="M227" s="3" t="str">
        <f ca="1">IF('PR-tampon'!$E190="","",IF('PR-tampon'!$E190=0,"",IF(INDIRECT(NOM_FR&amp;ADDRESS('PR-tampon'!$E190,COLUMN(REFERENCEMENT_ISOLANT[[#Headers],[Hygrométrie des locaux]])))=0,"",INDIRECT(NOM_FR&amp;ADDRESS('PR-tampon'!$E190,COLUMN(REFERENCEMENT_ISOLANT[[#Headers],[Hygrométrie des locaux]]))))))</f>
        <v/>
      </c>
      <c r="N227" s="3" t="str">
        <f ca="1">IF('PR-tampon'!$E190="","",IF('PR-tampon'!$E190=0,"",IF(INDIRECT(NOM_FR&amp;ADDRESS('PR-tampon'!$E190,COLUMN(REFERENCEMENT_ISOLANT[[#Headers],[classement locaux au sens 20.1 P3]])))=0,"",INDIRECT(NOM_FR&amp;ADDRESS('PR-tampon'!$E190,COLUMN(REFERENCEMENT_ISOLANT[[#Headers],[classement locaux au sens 20.1 P3]]))))))</f>
        <v/>
      </c>
      <c r="O227" s="3" t="str">
        <f ca="1">IF('PR-tampon'!$E190="","",IF('PR-tampon'!$E190=0,"",IF(INDIRECT(NOM_FR&amp;ADDRESS('PR-tampon'!$E190,COLUMN(REFERENCEMENT_ISOLANT[[#Headers],[Climat max]])))=0,"",INDIRECT(NOM_FR&amp;ADDRESS('PR-tampon'!$E190,COLUMN(REFERENCEMENT_ISOLANT[[#Headers],[Climat max]]))))))</f>
        <v/>
      </c>
      <c r="P227" s="3" t="str">
        <f ca="1">IF('PR-tampon'!$E190="","",IF('PR-tampon'!$E190=0,"",IF(INDIRECT(NOM_FR&amp;ADDRESS('PR-tampon'!$E190,COLUMN(REFERENCEMENT_ISOLANT[[#Headers],[Locaux climatisés ou raffraichis]])))=0,"",INDIRECT(NOM_FR&amp;ADDRESS('PR-tampon'!$E190,COLUMN(REFERENCEMENT_ISOLANT[[#Headers],[Locaux climatisés ou raffraichis]]))))))</f>
        <v/>
      </c>
    </row>
    <row r="228" spans="1:16" ht="130.19999999999999" customHeight="1" x14ac:dyDescent="0.3">
      <c r="A228" s="3" t="e">
        <v>#VALUE!</v>
      </c>
      <c r="B228" s="86" t="str">
        <f ca="1">IF('PR-tampon'!$E191="","",IF('PR-tampon'!$E191=0,"",IF(INDIRECT(NOM_FR&amp;ADDRESS('PR-tampon'!$E191,COLUMN(REFERENCEMENT_ISOLANT[[#Headers],[DATE REFERENCEMENT]])))=0,"",INDIRECT(NOM_FR&amp;ADDRESS('PR-tampon'!$E191,COLUMN(REFERENCEMENT_ISOLANT[[#Headers],[DATE REFERENCEMENT]]))))))</f>
        <v/>
      </c>
      <c r="C228" s="86" t="str">
        <f ca="1">IF('PR-tampon'!$E191="","",IF('PR-tampon'!$E191=0,"",IF(INDIRECT(NOM_FR&amp;ADDRESS('PR-tampon'!$E191,COLUMN(REFERENCEMENT_ISOLANT[[#Headers],[TYPE DE PROCEDE]])))=0,"",INDIRECT(NOM_FR&amp;ADDRESS('PR-tampon'!$E191,COLUMN(REFERENCEMENT_ISOLANT[[#Headers],[TYPE DE PROCEDE]]))))))</f>
        <v/>
      </c>
      <c r="D228" s="86" t="str">
        <f ca="1">IF('PR-tampon'!$E191="","",IF('PR-tampon'!$E191=0,"",IF(INDIRECT(NOM_FR&amp;ADDRESS('PR-tampon'!$E191,COLUMN(REFERENCEMENT_ISOLANT[[#Headers],[MATIERE]])))=0,"",INDIRECT(NOM_FR&amp;ADDRESS('PR-tampon'!$E191,COLUMN(REFERENCEMENT_ISOLANT[[#Headers],[MATIERE]]))))))</f>
        <v/>
      </c>
      <c r="E228" s="3" t="str">
        <f ca="1">IF('PR-tampon'!$E191="","",IF('PR-tampon'!$E191=0,"",IF(INDIRECT(NOM_FR&amp;ADDRESS('PR-tampon'!$E191,COLUMN(REFERENCEMENT_ISOLANT[[#Headers],[NOM COMMERCIAL DU PROCEDE]])))=0,"",INDIRECT(NOM_FR&amp;ADDRESS('PR-tampon'!$E191,COLUMN(REFERENCEMENT_ISOLANT[[#Headers],[NOM COMMERCIAL DU PROCEDE]]))))))</f>
        <v/>
      </c>
      <c r="F228" s="3" t="str">
        <f ca="1">IF('PR-tampon'!$E191="","",IF('PR-tampon'!$E191=0,"",IF(INDIRECT(NOM_FR&amp;ADDRESS('PR-tampon'!$E191,COLUMN(REFERENCEMENT_ISOLANT[[#Headers],[FABRICANT / TITULAIRE / DISTRIBUTEUR]])))=0,"",INDIRECT(NOM_FR&amp;ADDRESS('PR-tampon'!$E191,COLUMN(REFERENCEMENT_ISOLANT[[#Headers],[FABRICANT / TITULAIRE / DISTRIBUTEUR]]))))))</f>
        <v/>
      </c>
      <c r="G228" s="3" t="str">
        <f ca="1">IF('PR-tampon'!$E191="","",IF('PR-tampon'!$E191=0,"",IF(INDIRECT(NOM_FR&amp;ADDRESS('PR-tampon'!$E191,COLUMN(REFERENCEMENT_ISOLANT[[#Headers],[TYPE DE DOCUMENT DE REFERENCE]])))=0,"",INDIRECT(NOM_FR&amp;ADDRESS('PR-tampon'!$E191,COLUMN(REFERENCEMENT_ISOLANT[[#Headers],[TYPE DE DOCUMENT DE REFERENCE]]))))))</f>
        <v/>
      </c>
      <c r="H228" s="3" t="str">
        <f ca="1">IF('PR-tampon'!$E191="","",IF('PR-tampon'!$E191=0,"",IF(INDIRECT(NOM_FR&amp;ADDRESS('PR-tampon'!$E191,COLUMN(REFERENCEMENT_ISOLANT[[#Headers],[REF]])))=0,"",INDIRECT(NOM_FR&amp;ADDRESS('PR-tampon'!$E191,COLUMN(REFERENCEMENT_ISOLANT[[#Headers],[REF]]))))))</f>
        <v/>
      </c>
      <c r="I228" s="80" t="str">
        <f ca="1">IF('PR-tampon'!$E191="","",IF('PR-tampon'!$E191=0,"",IF(INDIRECT(NOM_FR&amp;ADDRESS('PR-tampon'!$E191,COLUMN(REFERENCEMENT_ISOLANT[[#Headers],[AVIS LIMITE AU / VALIDITE]])))=0,"",INDIRECT(NOM_FR&amp;ADDRESS('PR-tampon'!$E191,COLUMN(REFERENCEMENT_ISOLANT[[#Headers],[AVIS LIMITE AU / VALIDITE]]))))))</f>
        <v/>
      </c>
      <c r="J228" s="3" t="str">
        <f ca="1">IF('PR-tampon'!$E191="","",IF('PR-tampon'!$E191=0,"",IF(INDIRECT(NOM_FR&amp;ADDRESS('PR-tampon'!$E191,COLUMN(REFERENCEMENT_ISOLANT[[#Headers],[TC/TNC
dans le domaine d''emploi visé]])))=0,"",INDIRECT(NOM_FR&amp;ADDRESS('PR-tampon'!$E191,COLUMN(REFERENCEMENT_ISOLANT[[#Headers],[TC/TNC
dans le domaine d''emploi visé]]))))))</f>
        <v/>
      </c>
      <c r="K228" s="110" t="str">
        <f ca="1">IF('PR-tampon'!$E191="","",IF('PR-tampon'!$E191=0,"",IF(INDIRECT(NOM_FR&amp;ADDRESS('PR-tampon'!$E191,COLUMN(REFERENCEMENT_ISOLANT[[#Headers],[SYNTHESE DES APPLICATIONS VISEES]])))=0,"",INDIRECT(NOM_FR&amp;ADDRESS('PR-tampon'!$E191,COLUMN(REFERENCEMENT_ISOLANT[[#Headers],[SYNTHESE DES APPLICATIONS VISEES]]))))))</f>
        <v/>
      </c>
      <c r="L228" s="82" t="str">
        <f ca="1">IF('PR-tampon'!$E191="","",IF('PR-tampon'!$E191=0,"",IF(INDIRECT(NOM_FR&amp;ADDRESS('PR-tampon'!$E191,COLUMN(REFERENCEMENT_ISOLANT[[#Headers],[CONCATENATION DES OBSERVATIONS]])))=0,"",INDIRECT(NOM_FR&amp;ADDRESS('PR-tampon'!$E191,COLUMN(REFERENCEMENT_ISOLANT[[#Headers],[CONCATENATION DES OBSERVATIONS]]))))))</f>
        <v/>
      </c>
      <c r="M228" s="3" t="str">
        <f ca="1">IF('PR-tampon'!$E191="","",IF('PR-tampon'!$E191=0,"",IF(INDIRECT(NOM_FR&amp;ADDRESS('PR-tampon'!$E191,COLUMN(REFERENCEMENT_ISOLANT[[#Headers],[Hygrométrie des locaux]])))=0,"",INDIRECT(NOM_FR&amp;ADDRESS('PR-tampon'!$E191,COLUMN(REFERENCEMENT_ISOLANT[[#Headers],[Hygrométrie des locaux]]))))))</f>
        <v/>
      </c>
      <c r="N228" s="3" t="str">
        <f ca="1">IF('PR-tampon'!$E191="","",IF('PR-tampon'!$E191=0,"",IF(INDIRECT(NOM_FR&amp;ADDRESS('PR-tampon'!$E191,COLUMN(REFERENCEMENT_ISOLANT[[#Headers],[classement locaux au sens 20.1 P3]])))=0,"",INDIRECT(NOM_FR&amp;ADDRESS('PR-tampon'!$E191,COLUMN(REFERENCEMENT_ISOLANT[[#Headers],[classement locaux au sens 20.1 P3]]))))))</f>
        <v/>
      </c>
      <c r="O228" s="3" t="str">
        <f ca="1">IF('PR-tampon'!$E191="","",IF('PR-tampon'!$E191=0,"",IF(INDIRECT(NOM_FR&amp;ADDRESS('PR-tampon'!$E191,COLUMN(REFERENCEMENT_ISOLANT[[#Headers],[Climat max]])))=0,"",INDIRECT(NOM_FR&amp;ADDRESS('PR-tampon'!$E191,COLUMN(REFERENCEMENT_ISOLANT[[#Headers],[Climat max]]))))))</f>
        <v/>
      </c>
      <c r="P228" s="3" t="str">
        <f ca="1">IF('PR-tampon'!$E191="","",IF('PR-tampon'!$E191=0,"",IF(INDIRECT(NOM_FR&amp;ADDRESS('PR-tampon'!$E191,COLUMN(REFERENCEMENT_ISOLANT[[#Headers],[Locaux climatisés ou raffraichis]])))=0,"",INDIRECT(NOM_FR&amp;ADDRESS('PR-tampon'!$E191,COLUMN(REFERENCEMENT_ISOLANT[[#Headers],[Locaux climatisés ou raffraichis]]))))))</f>
        <v/>
      </c>
    </row>
    <row r="229" spans="1:16" ht="130.19999999999999" customHeight="1" x14ac:dyDescent="0.3">
      <c r="A229" s="3" t="e">
        <v>#VALUE!</v>
      </c>
      <c r="B229" s="86" t="str">
        <f ca="1">IF('PR-tampon'!$E192="","",IF('PR-tampon'!$E192=0,"",IF(INDIRECT(NOM_FR&amp;ADDRESS('PR-tampon'!$E192,COLUMN(REFERENCEMENT_ISOLANT[[#Headers],[DATE REFERENCEMENT]])))=0,"",INDIRECT(NOM_FR&amp;ADDRESS('PR-tampon'!$E192,COLUMN(REFERENCEMENT_ISOLANT[[#Headers],[DATE REFERENCEMENT]]))))))</f>
        <v/>
      </c>
      <c r="C229" s="86" t="str">
        <f ca="1">IF('PR-tampon'!$E192="","",IF('PR-tampon'!$E192=0,"",IF(INDIRECT(NOM_FR&amp;ADDRESS('PR-tampon'!$E192,COLUMN(REFERENCEMENT_ISOLANT[[#Headers],[TYPE DE PROCEDE]])))=0,"",INDIRECT(NOM_FR&amp;ADDRESS('PR-tampon'!$E192,COLUMN(REFERENCEMENT_ISOLANT[[#Headers],[TYPE DE PROCEDE]]))))))</f>
        <v/>
      </c>
      <c r="D229" s="86" t="str">
        <f ca="1">IF('PR-tampon'!$E192="","",IF('PR-tampon'!$E192=0,"",IF(INDIRECT(NOM_FR&amp;ADDRESS('PR-tampon'!$E192,COLUMN(REFERENCEMENT_ISOLANT[[#Headers],[MATIERE]])))=0,"",INDIRECT(NOM_FR&amp;ADDRESS('PR-tampon'!$E192,COLUMN(REFERENCEMENT_ISOLANT[[#Headers],[MATIERE]]))))))</f>
        <v/>
      </c>
      <c r="E229" s="3" t="str">
        <f ca="1">IF('PR-tampon'!$E192="","",IF('PR-tampon'!$E192=0,"",IF(INDIRECT(NOM_FR&amp;ADDRESS('PR-tampon'!$E192,COLUMN(REFERENCEMENT_ISOLANT[[#Headers],[NOM COMMERCIAL DU PROCEDE]])))=0,"",INDIRECT(NOM_FR&amp;ADDRESS('PR-tampon'!$E192,COLUMN(REFERENCEMENT_ISOLANT[[#Headers],[NOM COMMERCIAL DU PROCEDE]]))))))</f>
        <v/>
      </c>
      <c r="F229" s="3" t="str">
        <f ca="1">IF('PR-tampon'!$E192="","",IF('PR-tampon'!$E192=0,"",IF(INDIRECT(NOM_FR&amp;ADDRESS('PR-tampon'!$E192,COLUMN(REFERENCEMENT_ISOLANT[[#Headers],[FABRICANT / TITULAIRE / DISTRIBUTEUR]])))=0,"",INDIRECT(NOM_FR&amp;ADDRESS('PR-tampon'!$E192,COLUMN(REFERENCEMENT_ISOLANT[[#Headers],[FABRICANT / TITULAIRE / DISTRIBUTEUR]]))))))</f>
        <v/>
      </c>
      <c r="G229" s="3" t="str">
        <f ca="1">IF('PR-tampon'!$E192="","",IF('PR-tampon'!$E192=0,"",IF(INDIRECT(NOM_FR&amp;ADDRESS('PR-tampon'!$E192,COLUMN(REFERENCEMENT_ISOLANT[[#Headers],[TYPE DE DOCUMENT DE REFERENCE]])))=0,"",INDIRECT(NOM_FR&amp;ADDRESS('PR-tampon'!$E192,COLUMN(REFERENCEMENT_ISOLANT[[#Headers],[TYPE DE DOCUMENT DE REFERENCE]]))))))</f>
        <v/>
      </c>
      <c r="H229" s="3" t="str">
        <f ca="1">IF('PR-tampon'!$E192="","",IF('PR-tampon'!$E192=0,"",IF(INDIRECT(NOM_FR&amp;ADDRESS('PR-tampon'!$E192,COLUMN(REFERENCEMENT_ISOLANT[[#Headers],[REF]])))=0,"",INDIRECT(NOM_FR&amp;ADDRESS('PR-tampon'!$E192,COLUMN(REFERENCEMENT_ISOLANT[[#Headers],[REF]]))))))</f>
        <v/>
      </c>
      <c r="I229" s="80" t="str">
        <f ca="1">IF('PR-tampon'!$E192="","",IF('PR-tampon'!$E192=0,"",IF(INDIRECT(NOM_FR&amp;ADDRESS('PR-tampon'!$E192,COLUMN(REFERENCEMENT_ISOLANT[[#Headers],[AVIS LIMITE AU / VALIDITE]])))=0,"",INDIRECT(NOM_FR&amp;ADDRESS('PR-tampon'!$E192,COLUMN(REFERENCEMENT_ISOLANT[[#Headers],[AVIS LIMITE AU / VALIDITE]]))))))</f>
        <v/>
      </c>
      <c r="J229" s="3" t="str">
        <f ca="1">IF('PR-tampon'!$E192="","",IF('PR-tampon'!$E192=0,"",IF(INDIRECT(NOM_FR&amp;ADDRESS('PR-tampon'!$E192,COLUMN(REFERENCEMENT_ISOLANT[[#Headers],[TC/TNC
dans le domaine d''emploi visé]])))=0,"",INDIRECT(NOM_FR&amp;ADDRESS('PR-tampon'!$E192,COLUMN(REFERENCEMENT_ISOLANT[[#Headers],[TC/TNC
dans le domaine d''emploi visé]]))))))</f>
        <v/>
      </c>
      <c r="K229" s="110" t="str">
        <f ca="1">IF('PR-tampon'!$E192="","",IF('PR-tampon'!$E192=0,"",IF(INDIRECT(NOM_FR&amp;ADDRESS('PR-tampon'!$E192,COLUMN(REFERENCEMENT_ISOLANT[[#Headers],[SYNTHESE DES APPLICATIONS VISEES]])))=0,"",INDIRECT(NOM_FR&amp;ADDRESS('PR-tampon'!$E192,COLUMN(REFERENCEMENT_ISOLANT[[#Headers],[SYNTHESE DES APPLICATIONS VISEES]]))))))</f>
        <v/>
      </c>
      <c r="L229" s="82" t="str">
        <f ca="1">IF('PR-tampon'!$E192="","",IF('PR-tampon'!$E192=0,"",IF(INDIRECT(NOM_FR&amp;ADDRESS('PR-tampon'!$E192,COLUMN(REFERENCEMENT_ISOLANT[[#Headers],[CONCATENATION DES OBSERVATIONS]])))=0,"",INDIRECT(NOM_FR&amp;ADDRESS('PR-tampon'!$E192,COLUMN(REFERENCEMENT_ISOLANT[[#Headers],[CONCATENATION DES OBSERVATIONS]]))))))</f>
        <v/>
      </c>
      <c r="M229" s="3" t="str">
        <f ca="1">IF('PR-tampon'!$E192="","",IF('PR-tampon'!$E192=0,"",IF(INDIRECT(NOM_FR&amp;ADDRESS('PR-tampon'!$E192,COLUMN(REFERENCEMENT_ISOLANT[[#Headers],[Hygrométrie des locaux]])))=0,"",INDIRECT(NOM_FR&amp;ADDRESS('PR-tampon'!$E192,COLUMN(REFERENCEMENT_ISOLANT[[#Headers],[Hygrométrie des locaux]]))))))</f>
        <v/>
      </c>
      <c r="N229" s="3" t="str">
        <f ca="1">IF('PR-tampon'!$E192="","",IF('PR-tampon'!$E192=0,"",IF(INDIRECT(NOM_FR&amp;ADDRESS('PR-tampon'!$E192,COLUMN(REFERENCEMENT_ISOLANT[[#Headers],[classement locaux au sens 20.1 P3]])))=0,"",INDIRECT(NOM_FR&amp;ADDRESS('PR-tampon'!$E192,COLUMN(REFERENCEMENT_ISOLANT[[#Headers],[classement locaux au sens 20.1 P3]]))))))</f>
        <v/>
      </c>
      <c r="O229" s="3" t="str">
        <f ca="1">IF('PR-tampon'!$E192="","",IF('PR-tampon'!$E192=0,"",IF(INDIRECT(NOM_FR&amp;ADDRESS('PR-tampon'!$E192,COLUMN(REFERENCEMENT_ISOLANT[[#Headers],[Climat max]])))=0,"",INDIRECT(NOM_FR&amp;ADDRESS('PR-tampon'!$E192,COLUMN(REFERENCEMENT_ISOLANT[[#Headers],[Climat max]]))))))</f>
        <v/>
      </c>
      <c r="P229" s="3" t="str">
        <f ca="1">IF('PR-tampon'!$E192="","",IF('PR-tampon'!$E192=0,"",IF(INDIRECT(NOM_FR&amp;ADDRESS('PR-tampon'!$E192,COLUMN(REFERENCEMENT_ISOLANT[[#Headers],[Locaux climatisés ou raffraichis]])))=0,"",INDIRECT(NOM_FR&amp;ADDRESS('PR-tampon'!$E192,COLUMN(REFERENCEMENT_ISOLANT[[#Headers],[Locaux climatisés ou raffraichis]]))))))</f>
        <v/>
      </c>
    </row>
    <row r="230" spans="1:16" ht="130.19999999999999" customHeight="1" x14ac:dyDescent="0.3">
      <c r="A230" s="3" t="e">
        <v>#VALUE!</v>
      </c>
      <c r="B230" s="86" t="str">
        <f ca="1">IF('PR-tampon'!$E193="","",IF('PR-tampon'!$E193=0,"",IF(INDIRECT(NOM_FR&amp;ADDRESS('PR-tampon'!$E193,COLUMN(REFERENCEMENT_ISOLANT[[#Headers],[DATE REFERENCEMENT]])))=0,"",INDIRECT(NOM_FR&amp;ADDRESS('PR-tampon'!$E193,COLUMN(REFERENCEMENT_ISOLANT[[#Headers],[DATE REFERENCEMENT]]))))))</f>
        <v/>
      </c>
      <c r="C230" s="86" t="str">
        <f ca="1">IF('PR-tampon'!$E193="","",IF('PR-tampon'!$E193=0,"",IF(INDIRECT(NOM_FR&amp;ADDRESS('PR-tampon'!$E193,COLUMN(REFERENCEMENT_ISOLANT[[#Headers],[TYPE DE PROCEDE]])))=0,"",INDIRECT(NOM_FR&amp;ADDRESS('PR-tampon'!$E193,COLUMN(REFERENCEMENT_ISOLANT[[#Headers],[TYPE DE PROCEDE]]))))))</f>
        <v/>
      </c>
      <c r="D230" s="86" t="str">
        <f ca="1">IF('PR-tampon'!$E193="","",IF('PR-tampon'!$E193=0,"",IF(INDIRECT(NOM_FR&amp;ADDRESS('PR-tampon'!$E193,COLUMN(REFERENCEMENT_ISOLANT[[#Headers],[MATIERE]])))=0,"",INDIRECT(NOM_FR&amp;ADDRESS('PR-tampon'!$E193,COLUMN(REFERENCEMENT_ISOLANT[[#Headers],[MATIERE]]))))))</f>
        <v/>
      </c>
      <c r="E230" s="3" t="str">
        <f ca="1">IF('PR-tampon'!$E193="","",IF('PR-tampon'!$E193=0,"",IF(INDIRECT(NOM_FR&amp;ADDRESS('PR-tampon'!$E193,COLUMN(REFERENCEMENT_ISOLANT[[#Headers],[NOM COMMERCIAL DU PROCEDE]])))=0,"",INDIRECT(NOM_FR&amp;ADDRESS('PR-tampon'!$E193,COLUMN(REFERENCEMENT_ISOLANT[[#Headers],[NOM COMMERCIAL DU PROCEDE]]))))))</f>
        <v/>
      </c>
      <c r="F230" s="3" t="str">
        <f ca="1">IF('PR-tampon'!$E193="","",IF('PR-tampon'!$E193=0,"",IF(INDIRECT(NOM_FR&amp;ADDRESS('PR-tampon'!$E193,COLUMN(REFERENCEMENT_ISOLANT[[#Headers],[FABRICANT / TITULAIRE / DISTRIBUTEUR]])))=0,"",INDIRECT(NOM_FR&amp;ADDRESS('PR-tampon'!$E193,COLUMN(REFERENCEMENT_ISOLANT[[#Headers],[FABRICANT / TITULAIRE / DISTRIBUTEUR]]))))))</f>
        <v/>
      </c>
      <c r="G230" s="3" t="str">
        <f ca="1">IF('PR-tampon'!$E193="","",IF('PR-tampon'!$E193=0,"",IF(INDIRECT(NOM_FR&amp;ADDRESS('PR-tampon'!$E193,COLUMN(REFERENCEMENT_ISOLANT[[#Headers],[TYPE DE DOCUMENT DE REFERENCE]])))=0,"",INDIRECT(NOM_FR&amp;ADDRESS('PR-tampon'!$E193,COLUMN(REFERENCEMENT_ISOLANT[[#Headers],[TYPE DE DOCUMENT DE REFERENCE]]))))))</f>
        <v/>
      </c>
      <c r="H230" s="3" t="str">
        <f ca="1">IF('PR-tampon'!$E193="","",IF('PR-tampon'!$E193=0,"",IF(INDIRECT(NOM_FR&amp;ADDRESS('PR-tampon'!$E193,COLUMN(REFERENCEMENT_ISOLANT[[#Headers],[REF]])))=0,"",INDIRECT(NOM_FR&amp;ADDRESS('PR-tampon'!$E193,COLUMN(REFERENCEMENT_ISOLANT[[#Headers],[REF]]))))))</f>
        <v/>
      </c>
      <c r="I230" s="80" t="str">
        <f ca="1">IF('PR-tampon'!$E193="","",IF('PR-tampon'!$E193=0,"",IF(INDIRECT(NOM_FR&amp;ADDRESS('PR-tampon'!$E193,COLUMN(REFERENCEMENT_ISOLANT[[#Headers],[AVIS LIMITE AU / VALIDITE]])))=0,"",INDIRECT(NOM_FR&amp;ADDRESS('PR-tampon'!$E193,COLUMN(REFERENCEMENT_ISOLANT[[#Headers],[AVIS LIMITE AU / VALIDITE]]))))))</f>
        <v/>
      </c>
      <c r="J230" s="3" t="str">
        <f ca="1">IF('PR-tampon'!$E193="","",IF('PR-tampon'!$E193=0,"",IF(INDIRECT(NOM_FR&amp;ADDRESS('PR-tampon'!$E193,COLUMN(REFERENCEMENT_ISOLANT[[#Headers],[TC/TNC
dans le domaine d''emploi visé]])))=0,"",INDIRECT(NOM_FR&amp;ADDRESS('PR-tampon'!$E193,COLUMN(REFERENCEMENT_ISOLANT[[#Headers],[TC/TNC
dans le domaine d''emploi visé]]))))))</f>
        <v/>
      </c>
      <c r="K230" s="110" t="str">
        <f ca="1">IF('PR-tampon'!$E193="","",IF('PR-tampon'!$E193=0,"",IF(INDIRECT(NOM_FR&amp;ADDRESS('PR-tampon'!$E193,COLUMN(REFERENCEMENT_ISOLANT[[#Headers],[SYNTHESE DES APPLICATIONS VISEES]])))=0,"",INDIRECT(NOM_FR&amp;ADDRESS('PR-tampon'!$E193,COLUMN(REFERENCEMENT_ISOLANT[[#Headers],[SYNTHESE DES APPLICATIONS VISEES]]))))))</f>
        <v/>
      </c>
      <c r="L230" s="82" t="str">
        <f ca="1">IF('PR-tampon'!$E193="","",IF('PR-tampon'!$E193=0,"",IF(INDIRECT(NOM_FR&amp;ADDRESS('PR-tampon'!$E193,COLUMN(REFERENCEMENT_ISOLANT[[#Headers],[CONCATENATION DES OBSERVATIONS]])))=0,"",INDIRECT(NOM_FR&amp;ADDRESS('PR-tampon'!$E193,COLUMN(REFERENCEMENT_ISOLANT[[#Headers],[CONCATENATION DES OBSERVATIONS]]))))))</f>
        <v/>
      </c>
      <c r="M230" s="3" t="str">
        <f ca="1">IF('PR-tampon'!$E193="","",IF('PR-tampon'!$E193=0,"",IF(INDIRECT(NOM_FR&amp;ADDRESS('PR-tampon'!$E193,COLUMN(REFERENCEMENT_ISOLANT[[#Headers],[Hygrométrie des locaux]])))=0,"",INDIRECT(NOM_FR&amp;ADDRESS('PR-tampon'!$E193,COLUMN(REFERENCEMENT_ISOLANT[[#Headers],[Hygrométrie des locaux]]))))))</f>
        <v/>
      </c>
      <c r="N230" s="3" t="str">
        <f ca="1">IF('PR-tampon'!$E193="","",IF('PR-tampon'!$E193=0,"",IF(INDIRECT(NOM_FR&amp;ADDRESS('PR-tampon'!$E193,COLUMN(REFERENCEMENT_ISOLANT[[#Headers],[classement locaux au sens 20.1 P3]])))=0,"",INDIRECT(NOM_FR&amp;ADDRESS('PR-tampon'!$E193,COLUMN(REFERENCEMENT_ISOLANT[[#Headers],[classement locaux au sens 20.1 P3]]))))))</f>
        <v/>
      </c>
      <c r="O230" s="3" t="str">
        <f ca="1">IF('PR-tampon'!$E193="","",IF('PR-tampon'!$E193=0,"",IF(INDIRECT(NOM_FR&amp;ADDRESS('PR-tampon'!$E193,COLUMN(REFERENCEMENT_ISOLANT[[#Headers],[Climat max]])))=0,"",INDIRECT(NOM_FR&amp;ADDRESS('PR-tampon'!$E193,COLUMN(REFERENCEMENT_ISOLANT[[#Headers],[Climat max]]))))))</f>
        <v/>
      </c>
      <c r="P230" s="3" t="str">
        <f ca="1">IF('PR-tampon'!$E193="","",IF('PR-tampon'!$E193=0,"",IF(INDIRECT(NOM_FR&amp;ADDRESS('PR-tampon'!$E193,COLUMN(REFERENCEMENT_ISOLANT[[#Headers],[Locaux climatisés ou raffraichis]])))=0,"",INDIRECT(NOM_FR&amp;ADDRESS('PR-tampon'!$E193,COLUMN(REFERENCEMENT_ISOLANT[[#Headers],[Locaux climatisés ou raffraichis]]))))))</f>
        <v/>
      </c>
    </row>
    <row r="231" spans="1:16" ht="130.19999999999999" customHeight="1" x14ac:dyDescent="0.3">
      <c r="A231" s="3" t="e">
        <v>#VALUE!</v>
      </c>
      <c r="B231" s="86" t="str">
        <f ca="1">IF('PR-tampon'!$E194="","",IF('PR-tampon'!$E194=0,"",IF(INDIRECT(NOM_FR&amp;ADDRESS('PR-tampon'!$E194,COLUMN(REFERENCEMENT_ISOLANT[[#Headers],[DATE REFERENCEMENT]])))=0,"",INDIRECT(NOM_FR&amp;ADDRESS('PR-tampon'!$E194,COLUMN(REFERENCEMENT_ISOLANT[[#Headers],[DATE REFERENCEMENT]]))))))</f>
        <v/>
      </c>
      <c r="C231" s="86" t="str">
        <f ca="1">IF('PR-tampon'!$E194="","",IF('PR-tampon'!$E194=0,"",IF(INDIRECT(NOM_FR&amp;ADDRESS('PR-tampon'!$E194,COLUMN(REFERENCEMENT_ISOLANT[[#Headers],[TYPE DE PROCEDE]])))=0,"",INDIRECT(NOM_FR&amp;ADDRESS('PR-tampon'!$E194,COLUMN(REFERENCEMENT_ISOLANT[[#Headers],[TYPE DE PROCEDE]]))))))</f>
        <v/>
      </c>
      <c r="D231" s="86" t="str">
        <f ca="1">IF('PR-tampon'!$E194="","",IF('PR-tampon'!$E194=0,"",IF(INDIRECT(NOM_FR&amp;ADDRESS('PR-tampon'!$E194,COLUMN(REFERENCEMENT_ISOLANT[[#Headers],[MATIERE]])))=0,"",INDIRECT(NOM_FR&amp;ADDRESS('PR-tampon'!$E194,COLUMN(REFERENCEMENT_ISOLANT[[#Headers],[MATIERE]]))))))</f>
        <v/>
      </c>
      <c r="E231" s="3" t="str">
        <f ca="1">IF('PR-tampon'!$E194="","",IF('PR-tampon'!$E194=0,"",IF(INDIRECT(NOM_FR&amp;ADDRESS('PR-tampon'!$E194,COLUMN(REFERENCEMENT_ISOLANT[[#Headers],[NOM COMMERCIAL DU PROCEDE]])))=0,"",INDIRECT(NOM_FR&amp;ADDRESS('PR-tampon'!$E194,COLUMN(REFERENCEMENT_ISOLANT[[#Headers],[NOM COMMERCIAL DU PROCEDE]]))))))</f>
        <v/>
      </c>
      <c r="F231" s="3" t="str">
        <f ca="1">IF('PR-tampon'!$E194="","",IF('PR-tampon'!$E194=0,"",IF(INDIRECT(NOM_FR&amp;ADDRESS('PR-tampon'!$E194,COLUMN(REFERENCEMENT_ISOLANT[[#Headers],[FABRICANT / TITULAIRE / DISTRIBUTEUR]])))=0,"",INDIRECT(NOM_FR&amp;ADDRESS('PR-tampon'!$E194,COLUMN(REFERENCEMENT_ISOLANT[[#Headers],[FABRICANT / TITULAIRE / DISTRIBUTEUR]]))))))</f>
        <v/>
      </c>
      <c r="G231" s="3" t="str">
        <f ca="1">IF('PR-tampon'!$E194="","",IF('PR-tampon'!$E194=0,"",IF(INDIRECT(NOM_FR&amp;ADDRESS('PR-tampon'!$E194,COLUMN(REFERENCEMENT_ISOLANT[[#Headers],[TYPE DE DOCUMENT DE REFERENCE]])))=0,"",INDIRECT(NOM_FR&amp;ADDRESS('PR-tampon'!$E194,COLUMN(REFERENCEMENT_ISOLANT[[#Headers],[TYPE DE DOCUMENT DE REFERENCE]]))))))</f>
        <v/>
      </c>
      <c r="H231" s="3" t="str">
        <f ca="1">IF('PR-tampon'!$E194="","",IF('PR-tampon'!$E194=0,"",IF(INDIRECT(NOM_FR&amp;ADDRESS('PR-tampon'!$E194,COLUMN(REFERENCEMENT_ISOLANT[[#Headers],[REF]])))=0,"",INDIRECT(NOM_FR&amp;ADDRESS('PR-tampon'!$E194,COLUMN(REFERENCEMENT_ISOLANT[[#Headers],[REF]]))))))</f>
        <v/>
      </c>
      <c r="I231" s="80" t="str">
        <f ca="1">IF('PR-tampon'!$E194="","",IF('PR-tampon'!$E194=0,"",IF(INDIRECT(NOM_FR&amp;ADDRESS('PR-tampon'!$E194,COLUMN(REFERENCEMENT_ISOLANT[[#Headers],[AVIS LIMITE AU / VALIDITE]])))=0,"",INDIRECT(NOM_FR&amp;ADDRESS('PR-tampon'!$E194,COLUMN(REFERENCEMENT_ISOLANT[[#Headers],[AVIS LIMITE AU / VALIDITE]]))))))</f>
        <v/>
      </c>
      <c r="J231" s="3" t="str">
        <f ca="1">IF('PR-tampon'!$E194="","",IF('PR-tampon'!$E194=0,"",IF(INDIRECT(NOM_FR&amp;ADDRESS('PR-tampon'!$E194,COLUMN(REFERENCEMENT_ISOLANT[[#Headers],[TC/TNC
dans le domaine d''emploi visé]])))=0,"",INDIRECT(NOM_FR&amp;ADDRESS('PR-tampon'!$E194,COLUMN(REFERENCEMENT_ISOLANT[[#Headers],[TC/TNC
dans le domaine d''emploi visé]]))))))</f>
        <v/>
      </c>
      <c r="K231" s="110" t="str">
        <f ca="1">IF('PR-tampon'!$E194="","",IF('PR-tampon'!$E194=0,"",IF(INDIRECT(NOM_FR&amp;ADDRESS('PR-tampon'!$E194,COLUMN(REFERENCEMENT_ISOLANT[[#Headers],[SYNTHESE DES APPLICATIONS VISEES]])))=0,"",INDIRECT(NOM_FR&amp;ADDRESS('PR-tampon'!$E194,COLUMN(REFERENCEMENT_ISOLANT[[#Headers],[SYNTHESE DES APPLICATIONS VISEES]]))))))</f>
        <v/>
      </c>
      <c r="L231" s="82" t="str">
        <f ca="1">IF('PR-tampon'!$E194="","",IF('PR-tampon'!$E194=0,"",IF(INDIRECT(NOM_FR&amp;ADDRESS('PR-tampon'!$E194,COLUMN(REFERENCEMENT_ISOLANT[[#Headers],[CONCATENATION DES OBSERVATIONS]])))=0,"",INDIRECT(NOM_FR&amp;ADDRESS('PR-tampon'!$E194,COLUMN(REFERENCEMENT_ISOLANT[[#Headers],[CONCATENATION DES OBSERVATIONS]]))))))</f>
        <v/>
      </c>
      <c r="M231" s="3" t="str">
        <f ca="1">IF('PR-tampon'!$E194="","",IF('PR-tampon'!$E194=0,"",IF(INDIRECT(NOM_FR&amp;ADDRESS('PR-tampon'!$E194,COLUMN(REFERENCEMENT_ISOLANT[[#Headers],[Hygrométrie des locaux]])))=0,"",INDIRECT(NOM_FR&amp;ADDRESS('PR-tampon'!$E194,COLUMN(REFERENCEMENT_ISOLANT[[#Headers],[Hygrométrie des locaux]]))))))</f>
        <v/>
      </c>
      <c r="N231" s="3" t="str">
        <f ca="1">IF('PR-tampon'!$E194="","",IF('PR-tampon'!$E194=0,"",IF(INDIRECT(NOM_FR&amp;ADDRESS('PR-tampon'!$E194,COLUMN(REFERENCEMENT_ISOLANT[[#Headers],[classement locaux au sens 20.1 P3]])))=0,"",INDIRECT(NOM_FR&amp;ADDRESS('PR-tampon'!$E194,COLUMN(REFERENCEMENT_ISOLANT[[#Headers],[classement locaux au sens 20.1 P3]]))))))</f>
        <v/>
      </c>
      <c r="O231" s="3" t="str">
        <f ca="1">IF('PR-tampon'!$E194="","",IF('PR-tampon'!$E194=0,"",IF(INDIRECT(NOM_FR&amp;ADDRESS('PR-tampon'!$E194,COLUMN(REFERENCEMENT_ISOLANT[[#Headers],[Climat max]])))=0,"",INDIRECT(NOM_FR&amp;ADDRESS('PR-tampon'!$E194,COLUMN(REFERENCEMENT_ISOLANT[[#Headers],[Climat max]]))))))</f>
        <v/>
      </c>
      <c r="P231" s="3" t="str">
        <f ca="1">IF('PR-tampon'!$E194="","",IF('PR-tampon'!$E194=0,"",IF(INDIRECT(NOM_FR&amp;ADDRESS('PR-tampon'!$E194,COLUMN(REFERENCEMENT_ISOLANT[[#Headers],[Locaux climatisés ou raffraichis]])))=0,"",INDIRECT(NOM_FR&amp;ADDRESS('PR-tampon'!$E194,COLUMN(REFERENCEMENT_ISOLANT[[#Headers],[Locaux climatisés ou raffraichis]]))))))</f>
        <v/>
      </c>
    </row>
    <row r="232" spans="1:16" ht="130.19999999999999" customHeight="1" x14ac:dyDescent="0.3">
      <c r="A232" s="3" t="e">
        <v>#VALUE!</v>
      </c>
      <c r="B232" s="86" t="str">
        <f ca="1">IF('PR-tampon'!$E195="","",IF('PR-tampon'!$E195=0,"",IF(INDIRECT(NOM_FR&amp;ADDRESS('PR-tampon'!$E195,COLUMN(REFERENCEMENT_ISOLANT[[#Headers],[DATE REFERENCEMENT]])))=0,"",INDIRECT(NOM_FR&amp;ADDRESS('PR-tampon'!$E195,COLUMN(REFERENCEMENT_ISOLANT[[#Headers],[DATE REFERENCEMENT]]))))))</f>
        <v/>
      </c>
      <c r="C232" s="86" t="str">
        <f ca="1">IF('PR-tampon'!$E195="","",IF('PR-tampon'!$E195=0,"",IF(INDIRECT(NOM_FR&amp;ADDRESS('PR-tampon'!$E195,COLUMN(REFERENCEMENT_ISOLANT[[#Headers],[TYPE DE PROCEDE]])))=0,"",INDIRECT(NOM_FR&amp;ADDRESS('PR-tampon'!$E195,COLUMN(REFERENCEMENT_ISOLANT[[#Headers],[TYPE DE PROCEDE]]))))))</f>
        <v/>
      </c>
      <c r="D232" s="86" t="str">
        <f ca="1">IF('PR-tampon'!$E195="","",IF('PR-tampon'!$E195=0,"",IF(INDIRECT(NOM_FR&amp;ADDRESS('PR-tampon'!$E195,COLUMN(REFERENCEMENT_ISOLANT[[#Headers],[MATIERE]])))=0,"",INDIRECT(NOM_FR&amp;ADDRESS('PR-tampon'!$E195,COLUMN(REFERENCEMENT_ISOLANT[[#Headers],[MATIERE]]))))))</f>
        <v/>
      </c>
      <c r="E232" s="3" t="str">
        <f ca="1">IF('PR-tampon'!$E195="","",IF('PR-tampon'!$E195=0,"",IF(INDIRECT(NOM_FR&amp;ADDRESS('PR-tampon'!$E195,COLUMN(REFERENCEMENT_ISOLANT[[#Headers],[NOM COMMERCIAL DU PROCEDE]])))=0,"",INDIRECT(NOM_FR&amp;ADDRESS('PR-tampon'!$E195,COLUMN(REFERENCEMENT_ISOLANT[[#Headers],[NOM COMMERCIAL DU PROCEDE]]))))))</f>
        <v/>
      </c>
      <c r="F232" s="3" t="str">
        <f ca="1">IF('PR-tampon'!$E195="","",IF('PR-tampon'!$E195=0,"",IF(INDIRECT(NOM_FR&amp;ADDRESS('PR-tampon'!$E195,COLUMN(REFERENCEMENT_ISOLANT[[#Headers],[FABRICANT / TITULAIRE / DISTRIBUTEUR]])))=0,"",INDIRECT(NOM_FR&amp;ADDRESS('PR-tampon'!$E195,COLUMN(REFERENCEMENT_ISOLANT[[#Headers],[FABRICANT / TITULAIRE / DISTRIBUTEUR]]))))))</f>
        <v/>
      </c>
      <c r="G232" s="3" t="str">
        <f ca="1">IF('PR-tampon'!$E195="","",IF('PR-tampon'!$E195=0,"",IF(INDIRECT(NOM_FR&amp;ADDRESS('PR-tampon'!$E195,COLUMN(REFERENCEMENT_ISOLANT[[#Headers],[TYPE DE DOCUMENT DE REFERENCE]])))=0,"",INDIRECT(NOM_FR&amp;ADDRESS('PR-tampon'!$E195,COLUMN(REFERENCEMENT_ISOLANT[[#Headers],[TYPE DE DOCUMENT DE REFERENCE]]))))))</f>
        <v/>
      </c>
      <c r="H232" s="3" t="str">
        <f ca="1">IF('PR-tampon'!$E195="","",IF('PR-tampon'!$E195=0,"",IF(INDIRECT(NOM_FR&amp;ADDRESS('PR-tampon'!$E195,COLUMN(REFERENCEMENT_ISOLANT[[#Headers],[REF]])))=0,"",INDIRECT(NOM_FR&amp;ADDRESS('PR-tampon'!$E195,COLUMN(REFERENCEMENT_ISOLANT[[#Headers],[REF]]))))))</f>
        <v/>
      </c>
      <c r="I232" s="80" t="str">
        <f ca="1">IF('PR-tampon'!$E195="","",IF('PR-tampon'!$E195=0,"",IF(INDIRECT(NOM_FR&amp;ADDRESS('PR-tampon'!$E195,COLUMN(REFERENCEMENT_ISOLANT[[#Headers],[AVIS LIMITE AU / VALIDITE]])))=0,"",INDIRECT(NOM_FR&amp;ADDRESS('PR-tampon'!$E195,COLUMN(REFERENCEMENT_ISOLANT[[#Headers],[AVIS LIMITE AU / VALIDITE]]))))))</f>
        <v/>
      </c>
      <c r="J232" s="3" t="str">
        <f ca="1">IF('PR-tampon'!$E195="","",IF('PR-tampon'!$E195=0,"",IF(INDIRECT(NOM_FR&amp;ADDRESS('PR-tampon'!$E195,COLUMN(REFERENCEMENT_ISOLANT[[#Headers],[TC/TNC
dans le domaine d''emploi visé]])))=0,"",INDIRECT(NOM_FR&amp;ADDRESS('PR-tampon'!$E195,COLUMN(REFERENCEMENT_ISOLANT[[#Headers],[TC/TNC
dans le domaine d''emploi visé]]))))))</f>
        <v/>
      </c>
      <c r="K232" s="110" t="str">
        <f ca="1">IF('PR-tampon'!$E195="","",IF('PR-tampon'!$E195=0,"",IF(INDIRECT(NOM_FR&amp;ADDRESS('PR-tampon'!$E195,COLUMN(REFERENCEMENT_ISOLANT[[#Headers],[SYNTHESE DES APPLICATIONS VISEES]])))=0,"",INDIRECT(NOM_FR&amp;ADDRESS('PR-tampon'!$E195,COLUMN(REFERENCEMENT_ISOLANT[[#Headers],[SYNTHESE DES APPLICATIONS VISEES]]))))))</f>
        <v/>
      </c>
      <c r="L232" s="82" t="str">
        <f ca="1">IF('PR-tampon'!$E195="","",IF('PR-tampon'!$E195=0,"",IF(INDIRECT(NOM_FR&amp;ADDRESS('PR-tampon'!$E195,COLUMN(REFERENCEMENT_ISOLANT[[#Headers],[CONCATENATION DES OBSERVATIONS]])))=0,"",INDIRECT(NOM_FR&amp;ADDRESS('PR-tampon'!$E195,COLUMN(REFERENCEMENT_ISOLANT[[#Headers],[CONCATENATION DES OBSERVATIONS]]))))))</f>
        <v/>
      </c>
      <c r="M232" s="3" t="str">
        <f ca="1">IF('PR-tampon'!$E195="","",IF('PR-tampon'!$E195=0,"",IF(INDIRECT(NOM_FR&amp;ADDRESS('PR-tampon'!$E195,COLUMN(REFERENCEMENT_ISOLANT[[#Headers],[Hygrométrie des locaux]])))=0,"",INDIRECT(NOM_FR&amp;ADDRESS('PR-tampon'!$E195,COLUMN(REFERENCEMENT_ISOLANT[[#Headers],[Hygrométrie des locaux]]))))))</f>
        <v/>
      </c>
      <c r="N232" s="3" t="str">
        <f ca="1">IF('PR-tampon'!$E195="","",IF('PR-tampon'!$E195=0,"",IF(INDIRECT(NOM_FR&amp;ADDRESS('PR-tampon'!$E195,COLUMN(REFERENCEMENT_ISOLANT[[#Headers],[classement locaux au sens 20.1 P3]])))=0,"",INDIRECT(NOM_FR&amp;ADDRESS('PR-tampon'!$E195,COLUMN(REFERENCEMENT_ISOLANT[[#Headers],[classement locaux au sens 20.1 P3]]))))))</f>
        <v/>
      </c>
      <c r="O232" s="3" t="str">
        <f ca="1">IF('PR-tampon'!$E195="","",IF('PR-tampon'!$E195=0,"",IF(INDIRECT(NOM_FR&amp;ADDRESS('PR-tampon'!$E195,COLUMN(REFERENCEMENT_ISOLANT[[#Headers],[Climat max]])))=0,"",INDIRECT(NOM_FR&amp;ADDRESS('PR-tampon'!$E195,COLUMN(REFERENCEMENT_ISOLANT[[#Headers],[Climat max]]))))))</f>
        <v/>
      </c>
      <c r="P232" s="3" t="str">
        <f ca="1">IF('PR-tampon'!$E195="","",IF('PR-tampon'!$E195=0,"",IF(INDIRECT(NOM_FR&amp;ADDRESS('PR-tampon'!$E195,COLUMN(REFERENCEMENT_ISOLANT[[#Headers],[Locaux climatisés ou raffraichis]])))=0,"",INDIRECT(NOM_FR&amp;ADDRESS('PR-tampon'!$E195,COLUMN(REFERENCEMENT_ISOLANT[[#Headers],[Locaux climatisés ou raffraichis]]))))))</f>
        <v/>
      </c>
    </row>
    <row r="233" spans="1:16" ht="130.19999999999999" customHeight="1" x14ac:dyDescent="0.3">
      <c r="A233" s="3" t="e">
        <v>#VALUE!</v>
      </c>
      <c r="B233" s="86" t="str">
        <f ca="1">IF('PR-tampon'!$E196="","",IF('PR-tampon'!$E196=0,"",IF(INDIRECT(NOM_FR&amp;ADDRESS('PR-tampon'!$E196,COLUMN(REFERENCEMENT_ISOLANT[[#Headers],[DATE REFERENCEMENT]])))=0,"",INDIRECT(NOM_FR&amp;ADDRESS('PR-tampon'!$E196,COLUMN(REFERENCEMENT_ISOLANT[[#Headers],[DATE REFERENCEMENT]]))))))</f>
        <v/>
      </c>
      <c r="C233" s="86" t="str">
        <f ca="1">IF('PR-tampon'!$E196="","",IF('PR-tampon'!$E196=0,"",IF(INDIRECT(NOM_FR&amp;ADDRESS('PR-tampon'!$E196,COLUMN(REFERENCEMENT_ISOLANT[[#Headers],[TYPE DE PROCEDE]])))=0,"",INDIRECT(NOM_FR&amp;ADDRESS('PR-tampon'!$E196,COLUMN(REFERENCEMENT_ISOLANT[[#Headers],[TYPE DE PROCEDE]]))))))</f>
        <v/>
      </c>
      <c r="D233" s="86" t="str">
        <f ca="1">IF('PR-tampon'!$E196="","",IF('PR-tampon'!$E196=0,"",IF(INDIRECT(NOM_FR&amp;ADDRESS('PR-tampon'!$E196,COLUMN(REFERENCEMENT_ISOLANT[[#Headers],[MATIERE]])))=0,"",INDIRECT(NOM_FR&amp;ADDRESS('PR-tampon'!$E196,COLUMN(REFERENCEMENT_ISOLANT[[#Headers],[MATIERE]]))))))</f>
        <v/>
      </c>
      <c r="E233" s="3" t="str">
        <f ca="1">IF('PR-tampon'!$E196="","",IF('PR-tampon'!$E196=0,"",IF(INDIRECT(NOM_FR&amp;ADDRESS('PR-tampon'!$E196,COLUMN(REFERENCEMENT_ISOLANT[[#Headers],[NOM COMMERCIAL DU PROCEDE]])))=0,"",INDIRECT(NOM_FR&amp;ADDRESS('PR-tampon'!$E196,COLUMN(REFERENCEMENT_ISOLANT[[#Headers],[NOM COMMERCIAL DU PROCEDE]]))))))</f>
        <v/>
      </c>
      <c r="F233" s="3" t="str">
        <f ca="1">IF('PR-tampon'!$E196="","",IF('PR-tampon'!$E196=0,"",IF(INDIRECT(NOM_FR&amp;ADDRESS('PR-tampon'!$E196,COLUMN(REFERENCEMENT_ISOLANT[[#Headers],[FABRICANT / TITULAIRE / DISTRIBUTEUR]])))=0,"",INDIRECT(NOM_FR&amp;ADDRESS('PR-tampon'!$E196,COLUMN(REFERENCEMENT_ISOLANT[[#Headers],[FABRICANT / TITULAIRE / DISTRIBUTEUR]]))))))</f>
        <v/>
      </c>
      <c r="G233" s="3" t="str">
        <f ca="1">IF('PR-tampon'!$E196="","",IF('PR-tampon'!$E196=0,"",IF(INDIRECT(NOM_FR&amp;ADDRESS('PR-tampon'!$E196,COLUMN(REFERENCEMENT_ISOLANT[[#Headers],[TYPE DE DOCUMENT DE REFERENCE]])))=0,"",INDIRECT(NOM_FR&amp;ADDRESS('PR-tampon'!$E196,COLUMN(REFERENCEMENT_ISOLANT[[#Headers],[TYPE DE DOCUMENT DE REFERENCE]]))))))</f>
        <v/>
      </c>
      <c r="H233" s="3" t="str">
        <f ca="1">IF('PR-tampon'!$E196="","",IF('PR-tampon'!$E196=0,"",IF(INDIRECT(NOM_FR&amp;ADDRESS('PR-tampon'!$E196,COLUMN(REFERENCEMENT_ISOLANT[[#Headers],[REF]])))=0,"",INDIRECT(NOM_FR&amp;ADDRESS('PR-tampon'!$E196,COLUMN(REFERENCEMENT_ISOLANT[[#Headers],[REF]]))))))</f>
        <v/>
      </c>
      <c r="I233" s="80" t="str">
        <f ca="1">IF('PR-tampon'!$E196="","",IF('PR-tampon'!$E196=0,"",IF(INDIRECT(NOM_FR&amp;ADDRESS('PR-tampon'!$E196,COLUMN(REFERENCEMENT_ISOLANT[[#Headers],[AVIS LIMITE AU / VALIDITE]])))=0,"",INDIRECT(NOM_FR&amp;ADDRESS('PR-tampon'!$E196,COLUMN(REFERENCEMENT_ISOLANT[[#Headers],[AVIS LIMITE AU / VALIDITE]]))))))</f>
        <v/>
      </c>
      <c r="J233" s="3" t="str">
        <f ca="1">IF('PR-tampon'!$E196="","",IF('PR-tampon'!$E196=0,"",IF(INDIRECT(NOM_FR&amp;ADDRESS('PR-tampon'!$E196,COLUMN(REFERENCEMENT_ISOLANT[[#Headers],[TC/TNC
dans le domaine d''emploi visé]])))=0,"",INDIRECT(NOM_FR&amp;ADDRESS('PR-tampon'!$E196,COLUMN(REFERENCEMENT_ISOLANT[[#Headers],[TC/TNC
dans le domaine d''emploi visé]]))))))</f>
        <v/>
      </c>
      <c r="K233" s="110" t="str">
        <f ca="1">IF('PR-tampon'!$E196="","",IF('PR-tampon'!$E196=0,"",IF(INDIRECT(NOM_FR&amp;ADDRESS('PR-tampon'!$E196,COLUMN(REFERENCEMENT_ISOLANT[[#Headers],[SYNTHESE DES APPLICATIONS VISEES]])))=0,"",INDIRECT(NOM_FR&amp;ADDRESS('PR-tampon'!$E196,COLUMN(REFERENCEMENT_ISOLANT[[#Headers],[SYNTHESE DES APPLICATIONS VISEES]]))))))</f>
        <v/>
      </c>
      <c r="L233" s="82" t="str">
        <f ca="1">IF('PR-tampon'!$E196="","",IF('PR-tampon'!$E196=0,"",IF(INDIRECT(NOM_FR&amp;ADDRESS('PR-tampon'!$E196,COLUMN(REFERENCEMENT_ISOLANT[[#Headers],[CONCATENATION DES OBSERVATIONS]])))=0,"",INDIRECT(NOM_FR&amp;ADDRESS('PR-tampon'!$E196,COLUMN(REFERENCEMENT_ISOLANT[[#Headers],[CONCATENATION DES OBSERVATIONS]]))))))</f>
        <v/>
      </c>
      <c r="M233" s="3" t="str">
        <f ca="1">IF('PR-tampon'!$E196="","",IF('PR-tampon'!$E196=0,"",IF(INDIRECT(NOM_FR&amp;ADDRESS('PR-tampon'!$E196,COLUMN(REFERENCEMENT_ISOLANT[[#Headers],[Hygrométrie des locaux]])))=0,"",INDIRECT(NOM_FR&amp;ADDRESS('PR-tampon'!$E196,COLUMN(REFERENCEMENT_ISOLANT[[#Headers],[Hygrométrie des locaux]]))))))</f>
        <v/>
      </c>
      <c r="N233" s="3" t="str">
        <f ca="1">IF('PR-tampon'!$E196="","",IF('PR-tampon'!$E196=0,"",IF(INDIRECT(NOM_FR&amp;ADDRESS('PR-tampon'!$E196,COLUMN(REFERENCEMENT_ISOLANT[[#Headers],[classement locaux au sens 20.1 P3]])))=0,"",INDIRECT(NOM_FR&amp;ADDRESS('PR-tampon'!$E196,COLUMN(REFERENCEMENT_ISOLANT[[#Headers],[classement locaux au sens 20.1 P3]]))))))</f>
        <v/>
      </c>
      <c r="O233" s="3" t="str">
        <f ca="1">IF('PR-tampon'!$E196="","",IF('PR-tampon'!$E196=0,"",IF(INDIRECT(NOM_FR&amp;ADDRESS('PR-tampon'!$E196,COLUMN(REFERENCEMENT_ISOLANT[[#Headers],[Climat max]])))=0,"",INDIRECT(NOM_FR&amp;ADDRESS('PR-tampon'!$E196,COLUMN(REFERENCEMENT_ISOLANT[[#Headers],[Climat max]]))))))</f>
        <v/>
      </c>
      <c r="P233" s="3" t="str">
        <f ca="1">IF('PR-tampon'!$E196="","",IF('PR-tampon'!$E196=0,"",IF(INDIRECT(NOM_FR&amp;ADDRESS('PR-tampon'!$E196,COLUMN(REFERENCEMENT_ISOLANT[[#Headers],[Locaux climatisés ou raffraichis]])))=0,"",INDIRECT(NOM_FR&amp;ADDRESS('PR-tampon'!$E196,COLUMN(REFERENCEMENT_ISOLANT[[#Headers],[Locaux climatisés ou raffraichis]]))))))</f>
        <v/>
      </c>
    </row>
    <row r="234" spans="1:16" ht="130.19999999999999" customHeight="1" x14ac:dyDescent="0.3">
      <c r="A234" s="3" t="e">
        <v>#VALUE!</v>
      </c>
      <c r="B234" s="86" t="str">
        <f ca="1">IF('PR-tampon'!$E197="","",IF('PR-tampon'!$E197=0,"",IF(INDIRECT(NOM_FR&amp;ADDRESS('PR-tampon'!$E197,COLUMN(REFERENCEMENT_ISOLANT[[#Headers],[DATE REFERENCEMENT]])))=0,"",INDIRECT(NOM_FR&amp;ADDRESS('PR-tampon'!$E197,COLUMN(REFERENCEMENT_ISOLANT[[#Headers],[DATE REFERENCEMENT]]))))))</f>
        <v/>
      </c>
      <c r="C234" s="86" t="str">
        <f ca="1">IF('PR-tampon'!$E197="","",IF('PR-tampon'!$E197=0,"",IF(INDIRECT(NOM_FR&amp;ADDRESS('PR-tampon'!$E197,COLUMN(REFERENCEMENT_ISOLANT[[#Headers],[TYPE DE PROCEDE]])))=0,"",INDIRECT(NOM_FR&amp;ADDRESS('PR-tampon'!$E197,COLUMN(REFERENCEMENT_ISOLANT[[#Headers],[TYPE DE PROCEDE]]))))))</f>
        <v/>
      </c>
      <c r="D234" s="86" t="str">
        <f ca="1">IF('PR-tampon'!$E197="","",IF('PR-tampon'!$E197=0,"",IF(INDIRECT(NOM_FR&amp;ADDRESS('PR-tampon'!$E197,COLUMN(REFERENCEMENT_ISOLANT[[#Headers],[MATIERE]])))=0,"",INDIRECT(NOM_FR&amp;ADDRESS('PR-tampon'!$E197,COLUMN(REFERENCEMENT_ISOLANT[[#Headers],[MATIERE]]))))))</f>
        <v/>
      </c>
      <c r="E234" s="3" t="str">
        <f ca="1">IF('PR-tampon'!$E197="","",IF('PR-tampon'!$E197=0,"",IF(INDIRECT(NOM_FR&amp;ADDRESS('PR-tampon'!$E197,COLUMN(REFERENCEMENT_ISOLANT[[#Headers],[NOM COMMERCIAL DU PROCEDE]])))=0,"",INDIRECT(NOM_FR&amp;ADDRESS('PR-tampon'!$E197,COLUMN(REFERENCEMENT_ISOLANT[[#Headers],[NOM COMMERCIAL DU PROCEDE]]))))))</f>
        <v/>
      </c>
      <c r="F234" s="3" t="str">
        <f ca="1">IF('PR-tampon'!$E197="","",IF('PR-tampon'!$E197=0,"",IF(INDIRECT(NOM_FR&amp;ADDRESS('PR-tampon'!$E197,COLUMN(REFERENCEMENT_ISOLANT[[#Headers],[FABRICANT / TITULAIRE / DISTRIBUTEUR]])))=0,"",INDIRECT(NOM_FR&amp;ADDRESS('PR-tampon'!$E197,COLUMN(REFERENCEMENT_ISOLANT[[#Headers],[FABRICANT / TITULAIRE / DISTRIBUTEUR]]))))))</f>
        <v/>
      </c>
      <c r="G234" s="3" t="str">
        <f ca="1">IF('PR-tampon'!$E197="","",IF('PR-tampon'!$E197=0,"",IF(INDIRECT(NOM_FR&amp;ADDRESS('PR-tampon'!$E197,COLUMN(REFERENCEMENT_ISOLANT[[#Headers],[TYPE DE DOCUMENT DE REFERENCE]])))=0,"",INDIRECT(NOM_FR&amp;ADDRESS('PR-tampon'!$E197,COLUMN(REFERENCEMENT_ISOLANT[[#Headers],[TYPE DE DOCUMENT DE REFERENCE]]))))))</f>
        <v/>
      </c>
      <c r="H234" s="3" t="str">
        <f ca="1">IF('PR-tampon'!$E197="","",IF('PR-tampon'!$E197=0,"",IF(INDIRECT(NOM_FR&amp;ADDRESS('PR-tampon'!$E197,COLUMN(REFERENCEMENT_ISOLANT[[#Headers],[REF]])))=0,"",INDIRECT(NOM_FR&amp;ADDRESS('PR-tampon'!$E197,COLUMN(REFERENCEMENT_ISOLANT[[#Headers],[REF]]))))))</f>
        <v/>
      </c>
      <c r="I234" s="80" t="str">
        <f ca="1">IF('PR-tampon'!$E197="","",IF('PR-tampon'!$E197=0,"",IF(INDIRECT(NOM_FR&amp;ADDRESS('PR-tampon'!$E197,COLUMN(REFERENCEMENT_ISOLANT[[#Headers],[AVIS LIMITE AU / VALIDITE]])))=0,"",INDIRECT(NOM_FR&amp;ADDRESS('PR-tampon'!$E197,COLUMN(REFERENCEMENT_ISOLANT[[#Headers],[AVIS LIMITE AU / VALIDITE]]))))))</f>
        <v/>
      </c>
      <c r="J234" s="3" t="str">
        <f ca="1">IF('PR-tampon'!$E197="","",IF('PR-tampon'!$E197=0,"",IF(INDIRECT(NOM_FR&amp;ADDRESS('PR-tampon'!$E197,COLUMN(REFERENCEMENT_ISOLANT[[#Headers],[TC/TNC
dans le domaine d''emploi visé]])))=0,"",INDIRECT(NOM_FR&amp;ADDRESS('PR-tampon'!$E197,COLUMN(REFERENCEMENT_ISOLANT[[#Headers],[TC/TNC
dans le domaine d''emploi visé]]))))))</f>
        <v/>
      </c>
      <c r="K234" s="110" t="str">
        <f ca="1">IF('PR-tampon'!$E197="","",IF('PR-tampon'!$E197=0,"",IF(INDIRECT(NOM_FR&amp;ADDRESS('PR-tampon'!$E197,COLUMN(REFERENCEMENT_ISOLANT[[#Headers],[SYNTHESE DES APPLICATIONS VISEES]])))=0,"",INDIRECT(NOM_FR&amp;ADDRESS('PR-tampon'!$E197,COLUMN(REFERENCEMENT_ISOLANT[[#Headers],[SYNTHESE DES APPLICATIONS VISEES]]))))))</f>
        <v/>
      </c>
      <c r="L234" s="82" t="str">
        <f ca="1">IF('PR-tampon'!$E197="","",IF('PR-tampon'!$E197=0,"",IF(INDIRECT(NOM_FR&amp;ADDRESS('PR-tampon'!$E197,COLUMN(REFERENCEMENT_ISOLANT[[#Headers],[CONCATENATION DES OBSERVATIONS]])))=0,"",INDIRECT(NOM_FR&amp;ADDRESS('PR-tampon'!$E197,COLUMN(REFERENCEMENT_ISOLANT[[#Headers],[CONCATENATION DES OBSERVATIONS]]))))))</f>
        <v/>
      </c>
      <c r="M234" s="3" t="str">
        <f ca="1">IF('PR-tampon'!$E197="","",IF('PR-tampon'!$E197=0,"",IF(INDIRECT(NOM_FR&amp;ADDRESS('PR-tampon'!$E197,COLUMN(REFERENCEMENT_ISOLANT[[#Headers],[Hygrométrie des locaux]])))=0,"",INDIRECT(NOM_FR&amp;ADDRESS('PR-tampon'!$E197,COLUMN(REFERENCEMENT_ISOLANT[[#Headers],[Hygrométrie des locaux]]))))))</f>
        <v/>
      </c>
      <c r="N234" s="3" t="str">
        <f ca="1">IF('PR-tampon'!$E197="","",IF('PR-tampon'!$E197=0,"",IF(INDIRECT(NOM_FR&amp;ADDRESS('PR-tampon'!$E197,COLUMN(REFERENCEMENT_ISOLANT[[#Headers],[classement locaux au sens 20.1 P3]])))=0,"",INDIRECT(NOM_FR&amp;ADDRESS('PR-tampon'!$E197,COLUMN(REFERENCEMENT_ISOLANT[[#Headers],[classement locaux au sens 20.1 P3]]))))))</f>
        <v/>
      </c>
      <c r="O234" s="3" t="str">
        <f ca="1">IF('PR-tampon'!$E197="","",IF('PR-tampon'!$E197=0,"",IF(INDIRECT(NOM_FR&amp;ADDRESS('PR-tampon'!$E197,COLUMN(REFERENCEMENT_ISOLANT[[#Headers],[Climat max]])))=0,"",INDIRECT(NOM_FR&amp;ADDRESS('PR-tampon'!$E197,COLUMN(REFERENCEMENT_ISOLANT[[#Headers],[Climat max]]))))))</f>
        <v/>
      </c>
      <c r="P234" s="3" t="str">
        <f ca="1">IF('PR-tampon'!$E197="","",IF('PR-tampon'!$E197=0,"",IF(INDIRECT(NOM_FR&amp;ADDRESS('PR-tampon'!$E197,COLUMN(REFERENCEMENT_ISOLANT[[#Headers],[Locaux climatisés ou raffraichis]])))=0,"",INDIRECT(NOM_FR&amp;ADDRESS('PR-tampon'!$E197,COLUMN(REFERENCEMENT_ISOLANT[[#Headers],[Locaux climatisés ou raffraichis]]))))))</f>
        <v/>
      </c>
    </row>
    <row r="235" spans="1:16" ht="130.19999999999999" customHeight="1" x14ac:dyDescent="0.3">
      <c r="A235" s="3" t="e">
        <v>#VALUE!</v>
      </c>
      <c r="B235" s="86" t="str">
        <f ca="1">IF('PR-tampon'!$E198="","",IF('PR-tampon'!$E198=0,"",IF(INDIRECT(NOM_FR&amp;ADDRESS('PR-tampon'!$E198,COLUMN(REFERENCEMENT_ISOLANT[[#Headers],[DATE REFERENCEMENT]])))=0,"",INDIRECT(NOM_FR&amp;ADDRESS('PR-tampon'!$E198,COLUMN(REFERENCEMENT_ISOLANT[[#Headers],[DATE REFERENCEMENT]]))))))</f>
        <v/>
      </c>
      <c r="C235" s="86" t="str">
        <f ca="1">IF('PR-tampon'!$E198="","",IF('PR-tampon'!$E198=0,"",IF(INDIRECT(NOM_FR&amp;ADDRESS('PR-tampon'!$E198,COLUMN(REFERENCEMENT_ISOLANT[[#Headers],[TYPE DE PROCEDE]])))=0,"",INDIRECT(NOM_FR&amp;ADDRESS('PR-tampon'!$E198,COLUMN(REFERENCEMENT_ISOLANT[[#Headers],[TYPE DE PROCEDE]]))))))</f>
        <v/>
      </c>
      <c r="D235" s="86" t="str">
        <f ca="1">IF('PR-tampon'!$E198="","",IF('PR-tampon'!$E198=0,"",IF(INDIRECT(NOM_FR&amp;ADDRESS('PR-tampon'!$E198,COLUMN(REFERENCEMENT_ISOLANT[[#Headers],[MATIERE]])))=0,"",INDIRECT(NOM_FR&amp;ADDRESS('PR-tampon'!$E198,COLUMN(REFERENCEMENT_ISOLANT[[#Headers],[MATIERE]]))))))</f>
        <v/>
      </c>
      <c r="E235" s="3" t="str">
        <f ca="1">IF('PR-tampon'!$E198="","",IF('PR-tampon'!$E198=0,"",IF(INDIRECT(NOM_FR&amp;ADDRESS('PR-tampon'!$E198,COLUMN(REFERENCEMENT_ISOLANT[[#Headers],[NOM COMMERCIAL DU PROCEDE]])))=0,"",INDIRECT(NOM_FR&amp;ADDRESS('PR-tampon'!$E198,COLUMN(REFERENCEMENT_ISOLANT[[#Headers],[NOM COMMERCIAL DU PROCEDE]]))))))</f>
        <v/>
      </c>
      <c r="F235" s="3" t="str">
        <f ca="1">IF('PR-tampon'!$E198="","",IF('PR-tampon'!$E198=0,"",IF(INDIRECT(NOM_FR&amp;ADDRESS('PR-tampon'!$E198,COLUMN(REFERENCEMENT_ISOLANT[[#Headers],[FABRICANT / TITULAIRE / DISTRIBUTEUR]])))=0,"",INDIRECT(NOM_FR&amp;ADDRESS('PR-tampon'!$E198,COLUMN(REFERENCEMENT_ISOLANT[[#Headers],[FABRICANT / TITULAIRE / DISTRIBUTEUR]]))))))</f>
        <v/>
      </c>
      <c r="G235" s="3" t="str">
        <f ca="1">IF('PR-tampon'!$E198="","",IF('PR-tampon'!$E198=0,"",IF(INDIRECT(NOM_FR&amp;ADDRESS('PR-tampon'!$E198,COLUMN(REFERENCEMENT_ISOLANT[[#Headers],[TYPE DE DOCUMENT DE REFERENCE]])))=0,"",INDIRECT(NOM_FR&amp;ADDRESS('PR-tampon'!$E198,COLUMN(REFERENCEMENT_ISOLANT[[#Headers],[TYPE DE DOCUMENT DE REFERENCE]]))))))</f>
        <v/>
      </c>
      <c r="H235" s="3" t="str">
        <f ca="1">IF('PR-tampon'!$E198="","",IF('PR-tampon'!$E198=0,"",IF(INDIRECT(NOM_FR&amp;ADDRESS('PR-tampon'!$E198,COLUMN(REFERENCEMENT_ISOLANT[[#Headers],[REF]])))=0,"",INDIRECT(NOM_FR&amp;ADDRESS('PR-tampon'!$E198,COLUMN(REFERENCEMENT_ISOLANT[[#Headers],[REF]]))))))</f>
        <v/>
      </c>
      <c r="I235" s="80" t="str">
        <f ca="1">IF('PR-tampon'!$E198="","",IF('PR-tampon'!$E198=0,"",IF(INDIRECT(NOM_FR&amp;ADDRESS('PR-tampon'!$E198,COLUMN(REFERENCEMENT_ISOLANT[[#Headers],[AVIS LIMITE AU / VALIDITE]])))=0,"",INDIRECT(NOM_FR&amp;ADDRESS('PR-tampon'!$E198,COLUMN(REFERENCEMENT_ISOLANT[[#Headers],[AVIS LIMITE AU / VALIDITE]]))))))</f>
        <v/>
      </c>
      <c r="J235" s="3" t="str">
        <f ca="1">IF('PR-tampon'!$E198="","",IF('PR-tampon'!$E198=0,"",IF(INDIRECT(NOM_FR&amp;ADDRESS('PR-tampon'!$E198,COLUMN(REFERENCEMENT_ISOLANT[[#Headers],[TC/TNC
dans le domaine d''emploi visé]])))=0,"",INDIRECT(NOM_FR&amp;ADDRESS('PR-tampon'!$E198,COLUMN(REFERENCEMENT_ISOLANT[[#Headers],[TC/TNC
dans le domaine d''emploi visé]]))))))</f>
        <v/>
      </c>
      <c r="K235" s="110" t="str">
        <f ca="1">IF('PR-tampon'!$E198="","",IF('PR-tampon'!$E198=0,"",IF(INDIRECT(NOM_FR&amp;ADDRESS('PR-tampon'!$E198,COLUMN(REFERENCEMENT_ISOLANT[[#Headers],[SYNTHESE DES APPLICATIONS VISEES]])))=0,"",INDIRECT(NOM_FR&amp;ADDRESS('PR-tampon'!$E198,COLUMN(REFERENCEMENT_ISOLANT[[#Headers],[SYNTHESE DES APPLICATIONS VISEES]]))))))</f>
        <v/>
      </c>
      <c r="L235" s="82" t="str">
        <f ca="1">IF('PR-tampon'!$E198="","",IF('PR-tampon'!$E198=0,"",IF(INDIRECT(NOM_FR&amp;ADDRESS('PR-tampon'!$E198,COLUMN(REFERENCEMENT_ISOLANT[[#Headers],[CONCATENATION DES OBSERVATIONS]])))=0,"",INDIRECT(NOM_FR&amp;ADDRESS('PR-tampon'!$E198,COLUMN(REFERENCEMENT_ISOLANT[[#Headers],[CONCATENATION DES OBSERVATIONS]]))))))</f>
        <v/>
      </c>
      <c r="M235" s="3" t="str">
        <f ca="1">IF('PR-tampon'!$E198="","",IF('PR-tampon'!$E198=0,"",IF(INDIRECT(NOM_FR&amp;ADDRESS('PR-tampon'!$E198,COLUMN(REFERENCEMENT_ISOLANT[[#Headers],[Hygrométrie des locaux]])))=0,"",INDIRECT(NOM_FR&amp;ADDRESS('PR-tampon'!$E198,COLUMN(REFERENCEMENT_ISOLANT[[#Headers],[Hygrométrie des locaux]]))))))</f>
        <v/>
      </c>
      <c r="N235" s="3" t="str">
        <f ca="1">IF('PR-tampon'!$E198="","",IF('PR-tampon'!$E198=0,"",IF(INDIRECT(NOM_FR&amp;ADDRESS('PR-tampon'!$E198,COLUMN(REFERENCEMENT_ISOLANT[[#Headers],[classement locaux au sens 20.1 P3]])))=0,"",INDIRECT(NOM_FR&amp;ADDRESS('PR-tampon'!$E198,COLUMN(REFERENCEMENT_ISOLANT[[#Headers],[classement locaux au sens 20.1 P3]]))))))</f>
        <v/>
      </c>
      <c r="O235" s="3" t="str">
        <f ca="1">IF('PR-tampon'!$E198="","",IF('PR-tampon'!$E198=0,"",IF(INDIRECT(NOM_FR&amp;ADDRESS('PR-tampon'!$E198,COLUMN(REFERENCEMENT_ISOLANT[[#Headers],[Climat max]])))=0,"",INDIRECT(NOM_FR&amp;ADDRESS('PR-tampon'!$E198,COLUMN(REFERENCEMENT_ISOLANT[[#Headers],[Climat max]]))))))</f>
        <v/>
      </c>
      <c r="P235" s="3" t="str">
        <f ca="1">IF('PR-tampon'!$E198="","",IF('PR-tampon'!$E198=0,"",IF(INDIRECT(NOM_FR&amp;ADDRESS('PR-tampon'!$E198,COLUMN(REFERENCEMENT_ISOLANT[[#Headers],[Locaux climatisés ou raffraichis]])))=0,"",INDIRECT(NOM_FR&amp;ADDRESS('PR-tampon'!$E198,COLUMN(REFERENCEMENT_ISOLANT[[#Headers],[Locaux climatisés ou raffraichis]]))))))</f>
        <v/>
      </c>
    </row>
    <row r="236" spans="1:16" ht="130.19999999999999" customHeight="1" x14ac:dyDescent="0.3">
      <c r="A236" s="3" t="e">
        <v>#VALUE!</v>
      </c>
      <c r="B236" s="86" t="str">
        <f ca="1">IF('PR-tampon'!$E199="","",IF('PR-tampon'!$E199=0,"",IF(INDIRECT(NOM_FR&amp;ADDRESS('PR-tampon'!$E199,COLUMN(REFERENCEMENT_ISOLANT[[#Headers],[DATE REFERENCEMENT]])))=0,"",INDIRECT(NOM_FR&amp;ADDRESS('PR-tampon'!$E199,COLUMN(REFERENCEMENT_ISOLANT[[#Headers],[DATE REFERENCEMENT]]))))))</f>
        <v/>
      </c>
      <c r="C236" s="86" t="str">
        <f ca="1">IF('PR-tampon'!$E199="","",IF('PR-tampon'!$E199=0,"",IF(INDIRECT(NOM_FR&amp;ADDRESS('PR-tampon'!$E199,COLUMN(REFERENCEMENT_ISOLANT[[#Headers],[TYPE DE PROCEDE]])))=0,"",INDIRECT(NOM_FR&amp;ADDRESS('PR-tampon'!$E199,COLUMN(REFERENCEMENT_ISOLANT[[#Headers],[TYPE DE PROCEDE]]))))))</f>
        <v/>
      </c>
      <c r="D236" s="86" t="str">
        <f ca="1">IF('PR-tampon'!$E199="","",IF('PR-tampon'!$E199=0,"",IF(INDIRECT(NOM_FR&amp;ADDRESS('PR-tampon'!$E199,COLUMN(REFERENCEMENT_ISOLANT[[#Headers],[MATIERE]])))=0,"",INDIRECT(NOM_FR&amp;ADDRESS('PR-tampon'!$E199,COLUMN(REFERENCEMENT_ISOLANT[[#Headers],[MATIERE]]))))))</f>
        <v/>
      </c>
      <c r="E236" s="3" t="str">
        <f ca="1">IF('PR-tampon'!$E199="","",IF('PR-tampon'!$E199=0,"",IF(INDIRECT(NOM_FR&amp;ADDRESS('PR-tampon'!$E199,COLUMN(REFERENCEMENT_ISOLANT[[#Headers],[NOM COMMERCIAL DU PROCEDE]])))=0,"",INDIRECT(NOM_FR&amp;ADDRESS('PR-tampon'!$E199,COLUMN(REFERENCEMENT_ISOLANT[[#Headers],[NOM COMMERCIAL DU PROCEDE]]))))))</f>
        <v/>
      </c>
      <c r="F236" s="3" t="str">
        <f ca="1">IF('PR-tampon'!$E199="","",IF('PR-tampon'!$E199=0,"",IF(INDIRECT(NOM_FR&amp;ADDRESS('PR-tampon'!$E199,COLUMN(REFERENCEMENT_ISOLANT[[#Headers],[FABRICANT / TITULAIRE / DISTRIBUTEUR]])))=0,"",INDIRECT(NOM_FR&amp;ADDRESS('PR-tampon'!$E199,COLUMN(REFERENCEMENT_ISOLANT[[#Headers],[FABRICANT / TITULAIRE / DISTRIBUTEUR]]))))))</f>
        <v/>
      </c>
      <c r="G236" s="3" t="str">
        <f ca="1">IF('PR-tampon'!$E199="","",IF('PR-tampon'!$E199=0,"",IF(INDIRECT(NOM_FR&amp;ADDRESS('PR-tampon'!$E199,COLUMN(REFERENCEMENT_ISOLANT[[#Headers],[TYPE DE DOCUMENT DE REFERENCE]])))=0,"",INDIRECT(NOM_FR&amp;ADDRESS('PR-tampon'!$E199,COLUMN(REFERENCEMENT_ISOLANT[[#Headers],[TYPE DE DOCUMENT DE REFERENCE]]))))))</f>
        <v/>
      </c>
      <c r="H236" s="3" t="str">
        <f ca="1">IF('PR-tampon'!$E199="","",IF('PR-tampon'!$E199=0,"",IF(INDIRECT(NOM_FR&amp;ADDRESS('PR-tampon'!$E199,COLUMN(REFERENCEMENT_ISOLANT[[#Headers],[REF]])))=0,"",INDIRECT(NOM_FR&amp;ADDRESS('PR-tampon'!$E199,COLUMN(REFERENCEMENT_ISOLANT[[#Headers],[REF]]))))))</f>
        <v/>
      </c>
      <c r="I236" s="80" t="str">
        <f ca="1">IF('PR-tampon'!$E199="","",IF('PR-tampon'!$E199=0,"",IF(INDIRECT(NOM_FR&amp;ADDRESS('PR-tampon'!$E199,COLUMN(REFERENCEMENT_ISOLANT[[#Headers],[AVIS LIMITE AU / VALIDITE]])))=0,"",INDIRECT(NOM_FR&amp;ADDRESS('PR-tampon'!$E199,COLUMN(REFERENCEMENT_ISOLANT[[#Headers],[AVIS LIMITE AU / VALIDITE]]))))))</f>
        <v/>
      </c>
      <c r="J236" s="3" t="str">
        <f ca="1">IF('PR-tampon'!$E199="","",IF('PR-tampon'!$E199=0,"",IF(INDIRECT(NOM_FR&amp;ADDRESS('PR-tampon'!$E199,COLUMN(REFERENCEMENT_ISOLANT[[#Headers],[TC/TNC
dans le domaine d''emploi visé]])))=0,"",INDIRECT(NOM_FR&amp;ADDRESS('PR-tampon'!$E199,COLUMN(REFERENCEMENT_ISOLANT[[#Headers],[TC/TNC
dans le domaine d''emploi visé]]))))))</f>
        <v/>
      </c>
      <c r="K236" s="110" t="str">
        <f ca="1">IF('PR-tampon'!$E199="","",IF('PR-tampon'!$E199=0,"",IF(INDIRECT(NOM_FR&amp;ADDRESS('PR-tampon'!$E199,COLUMN(REFERENCEMENT_ISOLANT[[#Headers],[SYNTHESE DES APPLICATIONS VISEES]])))=0,"",INDIRECT(NOM_FR&amp;ADDRESS('PR-tampon'!$E199,COLUMN(REFERENCEMENT_ISOLANT[[#Headers],[SYNTHESE DES APPLICATIONS VISEES]]))))))</f>
        <v/>
      </c>
      <c r="L236" s="82" t="str">
        <f ca="1">IF('PR-tampon'!$E199="","",IF('PR-tampon'!$E199=0,"",IF(INDIRECT(NOM_FR&amp;ADDRESS('PR-tampon'!$E199,COLUMN(REFERENCEMENT_ISOLANT[[#Headers],[CONCATENATION DES OBSERVATIONS]])))=0,"",INDIRECT(NOM_FR&amp;ADDRESS('PR-tampon'!$E199,COLUMN(REFERENCEMENT_ISOLANT[[#Headers],[CONCATENATION DES OBSERVATIONS]]))))))</f>
        <v/>
      </c>
      <c r="M236" s="3" t="str">
        <f ca="1">IF('PR-tampon'!$E199="","",IF('PR-tampon'!$E199=0,"",IF(INDIRECT(NOM_FR&amp;ADDRESS('PR-tampon'!$E199,COLUMN(REFERENCEMENT_ISOLANT[[#Headers],[Hygrométrie des locaux]])))=0,"",INDIRECT(NOM_FR&amp;ADDRESS('PR-tampon'!$E199,COLUMN(REFERENCEMENT_ISOLANT[[#Headers],[Hygrométrie des locaux]]))))))</f>
        <v/>
      </c>
      <c r="N236" s="3" t="str">
        <f ca="1">IF('PR-tampon'!$E199="","",IF('PR-tampon'!$E199=0,"",IF(INDIRECT(NOM_FR&amp;ADDRESS('PR-tampon'!$E199,COLUMN(REFERENCEMENT_ISOLANT[[#Headers],[classement locaux au sens 20.1 P3]])))=0,"",INDIRECT(NOM_FR&amp;ADDRESS('PR-tampon'!$E199,COLUMN(REFERENCEMENT_ISOLANT[[#Headers],[classement locaux au sens 20.1 P3]]))))))</f>
        <v/>
      </c>
      <c r="O236" s="3" t="str">
        <f ca="1">IF('PR-tampon'!$E199="","",IF('PR-tampon'!$E199=0,"",IF(INDIRECT(NOM_FR&amp;ADDRESS('PR-tampon'!$E199,COLUMN(REFERENCEMENT_ISOLANT[[#Headers],[Climat max]])))=0,"",INDIRECT(NOM_FR&amp;ADDRESS('PR-tampon'!$E199,COLUMN(REFERENCEMENT_ISOLANT[[#Headers],[Climat max]]))))))</f>
        <v/>
      </c>
      <c r="P236" s="3" t="str">
        <f ca="1">IF('PR-tampon'!$E199="","",IF('PR-tampon'!$E199=0,"",IF(INDIRECT(NOM_FR&amp;ADDRESS('PR-tampon'!$E199,COLUMN(REFERENCEMENT_ISOLANT[[#Headers],[Locaux climatisés ou raffraichis]])))=0,"",INDIRECT(NOM_FR&amp;ADDRESS('PR-tampon'!$E199,COLUMN(REFERENCEMENT_ISOLANT[[#Headers],[Locaux climatisés ou raffraichis]]))))))</f>
        <v/>
      </c>
    </row>
    <row r="237" spans="1:16" ht="130.19999999999999" customHeight="1" x14ac:dyDescent="0.3">
      <c r="A237" s="3" t="e">
        <v>#VALUE!</v>
      </c>
      <c r="B237" s="86" t="str">
        <f ca="1">IF('PR-tampon'!$E200="","",IF('PR-tampon'!$E200=0,"",IF(INDIRECT(NOM_FR&amp;ADDRESS('PR-tampon'!$E200,COLUMN(REFERENCEMENT_ISOLANT[[#Headers],[DATE REFERENCEMENT]])))=0,"",INDIRECT(NOM_FR&amp;ADDRESS('PR-tampon'!$E200,COLUMN(REFERENCEMENT_ISOLANT[[#Headers],[DATE REFERENCEMENT]]))))))</f>
        <v/>
      </c>
      <c r="C237" s="86" t="str">
        <f ca="1">IF('PR-tampon'!$E200="","",IF('PR-tampon'!$E200=0,"",IF(INDIRECT(NOM_FR&amp;ADDRESS('PR-tampon'!$E200,COLUMN(REFERENCEMENT_ISOLANT[[#Headers],[TYPE DE PROCEDE]])))=0,"",INDIRECT(NOM_FR&amp;ADDRESS('PR-tampon'!$E200,COLUMN(REFERENCEMENT_ISOLANT[[#Headers],[TYPE DE PROCEDE]]))))))</f>
        <v/>
      </c>
      <c r="D237" s="86" t="str">
        <f ca="1">IF('PR-tampon'!$E200="","",IF('PR-tampon'!$E200=0,"",IF(INDIRECT(NOM_FR&amp;ADDRESS('PR-tampon'!$E200,COLUMN(REFERENCEMENT_ISOLANT[[#Headers],[MATIERE]])))=0,"",INDIRECT(NOM_FR&amp;ADDRESS('PR-tampon'!$E200,COLUMN(REFERENCEMENT_ISOLANT[[#Headers],[MATIERE]]))))))</f>
        <v/>
      </c>
      <c r="E237" s="3" t="str">
        <f ca="1">IF('PR-tampon'!$E200="","",IF('PR-tampon'!$E200=0,"",IF(INDIRECT(NOM_FR&amp;ADDRESS('PR-tampon'!$E200,COLUMN(REFERENCEMENT_ISOLANT[[#Headers],[NOM COMMERCIAL DU PROCEDE]])))=0,"",INDIRECT(NOM_FR&amp;ADDRESS('PR-tampon'!$E200,COLUMN(REFERENCEMENT_ISOLANT[[#Headers],[NOM COMMERCIAL DU PROCEDE]]))))))</f>
        <v/>
      </c>
      <c r="F237" s="3" t="str">
        <f ca="1">IF('PR-tampon'!$E200="","",IF('PR-tampon'!$E200=0,"",IF(INDIRECT(NOM_FR&amp;ADDRESS('PR-tampon'!$E200,COLUMN(REFERENCEMENT_ISOLANT[[#Headers],[FABRICANT / TITULAIRE / DISTRIBUTEUR]])))=0,"",INDIRECT(NOM_FR&amp;ADDRESS('PR-tampon'!$E200,COLUMN(REFERENCEMENT_ISOLANT[[#Headers],[FABRICANT / TITULAIRE / DISTRIBUTEUR]]))))))</f>
        <v/>
      </c>
      <c r="G237" s="3" t="str">
        <f ca="1">IF('PR-tampon'!$E200="","",IF('PR-tampon'!$E200=0,"",IF(INDIRECT(NOM_FR&amp;ADDRESS('PR-tampon'!$E200,COLUMN(REFERENCEMENT_ISOLANT[[#Headers],[TYPE DE DOCUMENT DE REFERENCE]])))=0,"",INDIRECT(NOM_FR&amp;ADDRESS('PR-tampon'!$E200,COLUMN(REFERENCEMENT_ISOLANT[[#Headers],[TYPE DE DOCUMENT DE REFERENCE]]))))))</f>
        <v/>
      </c>
      <c r="H237" s="3" t="str">
        <f ca="1">IF('PR-tampon'!$E200="","",IF('PR-tampon'!$E200=0,"",IF(INDIRECT(NOM_FR&amp;ADDRESS('PR-tampon'!$E200,COLUMN(REFERENCEMENT_ISOLANT[[#Headers],[REF]])))=0,"",INDIRECT(NOM_FR&amp;ADDRESS('PR-tampon'!$E200,COLUMN(REFERENCEMENT_ISOLANT[[#Headers],[REF]]))))))</f>
        <v/>
      </c>
      <c r="I237" s="80" t="str">
        <f ca="1">IF('PR-tampon'!$E200="","",IF('PR-tampon'!$E200=0,"",IF(INDIRECT(NOM_FR&amp;ADDRESS('PR-tampon'!$E200,COLUMN(REFERENCEMENT_ISOLANT[[#Headers],[AVIS LIMITE AU / VALIDITE]])))=0,"",INDIRECT(NOM_FR&amp;ADDRESS('PR-tampon'!$E200,COLUMN(REFERENCEMENT_ISOLANT[[#Headers],[AVIS LIMITE AU / VALIDITE]]))))))</f>
        <v/>
      </c>
      <c r="J237" s="3" t="str">
        <f ca="1">IF('PR-tampon'!$E200="","",IF('PR-tampon'!$E200=0,"",IF(INDIRECT(NOM_FR&amp;ADDRESS('PR-tampon'!$E200,COLUMN(REFERENCEMENT_ISOLANT[[#Headers],[TC/TNC
dans le domaine d''emploi visé]])))=0,"",INDIRECT(NOM_FR&amp;ADDRESS('PR-tampon'!$E200,COLUMN(REFERENCEMENT_ISOLANT[[#Headers],[TC/TNC
dans le domaine d''emploi visé]]))))))</f>
        <v/>
      </c>
      <c r="K237" s="110" t="str">
        <f ca="1">IF('PR-tampon'!$E200="","",IF('PR-tampon'!$E200=0,"",IF(INDIRECT(NOM_FR&amp;ADDRESS('PR-tampon'!$E200,COLUMN(REFERENCEMENT_ISOLANT[[#Headers],[SYNTHESE DES APPLICATIONS VISEES]])))=0,"",INDIRECT(NOM_FR&amp;ADDRESS('PR-tampon'!$E200,COLUMN(REFERENCEMENT_ISOLANT[[#Headers],[SYNTHESE DES APPLICATIONS VISEES]]))))))</f>
        <v/>
      </c>
      <c r="L237" s="82" t="str">
        <f ca="1">IF('PR-tampon'!$E200="","",IF('PR-tampon'!$E200=0,"",IF(INDIRECT(NOM_FR&amp;ADDRESS('PR-tampon'!$E200,COLUMN(REFERENCEMENT_ISOLANT[[#Headers],[CONCATENATION DES OBSERVATIONS]])))=0,"",INDIRECT(NOM_FR&amp;ADDRESS('PR-tampon'!$E200,COLUMN(REFERENCEMENT_ISOLANT[[#Headers],[CONCATENATION DES OBSERVATIONS]]))))))</f>
        <v/>
      </c>
      <c r="M237" s="3" t="str">
        <f ca="1">IF('PR-tampon'!$E200="","",IF('PR-tampon'!$E200=0,"",IF(INDIRECT(NOM_FR&amp;ADDRESS('PR-tampon'!$E200,COLUMN(REFERENCEMENT_ISOLANT[[#Headers],[Hygrométrie des locaux]])))=0,"",INDIRECT(NOM_FR&amp;ADDRESS('PR-tampon'!$E200,COLUMN(REFERENCEMENT_ISOLANT[[#Headers],[Hygrométrie des locaux]]))))))</f>
        <v/>
      </c>
      <c r="N237" s="3" t="str">
        <f ca="1">IF('PR-tampon'!$E200="","",IF('PR-tampon'!$E200=0,"",IF(INDIRECT(NOM_FR&amp;ADDRESS('PR-tampon'!$E200,COLUMN(REFERENCEMENT_ISOLANT[[#Headers],[classement locaux au sens 20.1 P3]])))=0,"",INDIRECT(NOM_FR&amp;ADDRESS('PR-tampon'!$E200,COLUMN(REFERENCEMENT_ISOLANT[[#Headers],[classement locaux au sens 20.1 P3]]))))))</f>
        <v/>
      </c>
      <c r="O237" s="3" t="str">
        <f ca="1">IF('PR-tampon'!$E200="","",IF('PR-tampon'!$E200=0,"",IF(INDIRECT(NOM_FR&amp;ADDRESS('PR-tampon'!$E200,COLUMN(REFERENCEMENT_ISOLANT[[#Headers],[Climat max]])))=0,"",INDIRECT(NOM_FR&amp;ADDRESS('PR-tampon'!$E200,COLUMN(REFERENCEMENT_ISOLANT[[#Headers],[Climat max]]))))))</f>
        <v/>
      </c>
      <c r="P237" s="3" t="str">
        <f ca="1">IF('PR-tampon'!$E200="","",IF('PR-tampon'!$E200=0,"",IF(INDIRECT(NOM_FR&amp;ADDRESS('PR-tampon'!$E200,COLUMN(REFERENCEMENT_ISOLANT[[#Headers],[Locaux climatisés ou raffraichis]])))=0,"",INDIRECT(NOM_FR&amp;ADDRESS('PR-tampon'!$E200,COLUMN(REFERENCEMENT_ISOLANT[[#Headers],[Locaux climatisés ou raffraichis]]))))))</f>
        <v/>
      </c>
    </row>
    <row r="238" spans="1:16" ht="130.19999999999999" customHeight="1" x14ac:dyDescent="0.3">
      <c r="A238" s="3" t="e">
        <v>#VALUE!</v>
      </c>
      <c r="B238" s="86" t="str">
        <f ca="1">IF('PR-tampon'!$E201="","",IF('PR-tampon'!$E201=0,"",IF(INDIRECT(NOM_FR&amp;ADDRESS('PR-tampon'!$E201,COLUMN(REFERENCEMENT_ISOLANT[[#Headers],[DATE REFERENCEMENT]])))=0,"",INDIRECT(NOM_FR&amp;ADDRESS('PR-tampon'!$E201,COLUMN(REFERENCEMENT_ISOLANT[[#Headers],[DATE REFERENCEMENT]]))))))</f>
        <v/>
      </c>
      <c r="C238" s="86" t="str">
        <f ca="1">IF('PR-tampon'!$E201="","",IF('PR-tampon'!$E201=0,"",IF(INDIRECT(NOM_FR&amp;ADDRESS('PR-tampon'!$E201,COLUMN(REFERENCEMENT_ISOLANT[[#Headers],[TYPE DE PROCEDE]])))=0,"",INDIRECT(NOM_FR&amp;ADDRESS('PR-tampon'!$E201,COLUMN(REFERENCEMENT_ISOLANT[[#Headers],[TYPE DE PROCEDE]]))))))</f>
        <v/>
      </c>
      <c r="D238" s="86" t="str">
        <f ca="1">IF('PR-tampon'!$E201="","",IF('PR-tampon'!$E201=0,"",IF(INDIRECT(NOM_FR&amp;ADDRESS('PR-tampon'!$E201,COLUMN(REFERENCEMENT_ISOLANT[[#Headers],[MATIERE]])))=0,"",INDIRECT(NOM_FR&amp;ADDRESS('PR-tampon'!$E201,COLUMN(REFERENCEMENT_ISOLANT[[#Headers],[MATIERE]]))))))</f>
        <v/>
      </c>
      <c r="E238" s="3" t="str">
        <f ca="1">IF('PR-tampon'!$E201="","",IF('PR-tampon'!$E201=0,"",IF(INDIRECT(NOM_FR&amp;ADDRESS('PR-tampon'!$E201,COLUMN(REFERENCEMENT_ISOLANT[[#Headers],[NOM COMMERCIAL DU PROCEDE]])))=0,"",INDIRECT(NOM_FR&amp;ADDRESS('PR-tampon'!$E201,COLUMN(REFERENCEMENT_ISOLANT[[#Headers],[NOM COMMERCIAL DU PROCEDE]]))))))</f>
        <v/>
      </c>
      <c r="F238" s="3" t="str">
        <f ca="1">IF('PR-tampon'!$E201="","",IF('PR-tampon'!$E201=0,"",IF(INDIRECT(NOM_FR&amp;ADDRESS('PR-tampon'!$E201,COLUMN(REFERENCEMENT_ISOLANT[[#Headers],[FABRICANT / TITULAIRE / DISTRIBUTEUR]])))=0,"",INDIRECT(NOM_FR&amp;ADDRESS('PR-tampon'!$E201,COLUMN(REFERENCEMENT_ISOLANT[[#Headers],[FABRICANT / TITULAIRE / DISTRIBUTEUR]]))))))</f>
        <v/>
      </c>
      <c r="G238" s="3" t="str">
        <f ca="1">IF('PR-tampon'!$E201="","",IF('PR-tampon'!$E201=0,"",IF(INDIRECT(NOM_FR&amp;ADDRESS('PR-tampon'!$E201,COLUMN(REFERENCEMENT_ISOLANT[[#Headers],[TYPE DE DOCUMENT DE REFERENCE]])))=0,"",INDIRECT(NOM_FR&amp;ADDRESS('PR-tampon'!$E201,COLUMN(REFERENCEMENT_ISOLANT[[#Headers],[TYPE DE DOCUMENT DE REFERENCE]]))))))</f>
        <v/>
      </c>
      <c r="H238" s="3" t="str">
        <f ca="1">IF('PR-tampon'!$E201="","",IF('PR-tampon'!$E201=0,"",IF(INDIRECT(NOM_FR&amp;ADDRESS('PR-tampon'!$E201,COLUMN(REFERENCEMENT_ISOLANT[[#Headers],[REF]])))=0,"",INDIRECT(NOM_FR&amp;ADDRESS('PR-tampon'!$E201,COLUMN(REFERENCEMENT_ISOLANT[[#Headers],[REF]]))))))</f>
        <v/>
      </c>
      <c r="I238" s="80" t="str">
        <f ca="1">IF('PR-tampon'!$E201="","",IF('PR-tampon'!$E201=0,"",IF(INDIRECT(NOM_FR&amp;ADDRESS('PR-tampon'!$E201,COLUMN(REFERENCEMENT_ISOLANT[[#Headers],[AVIS LIMITE AU / VALIDITE]])))=0,"",INDIRECT(NOM_FR&amp;ADDRESS('PR-tampon'!$E201,COLUMN(REFERENCEMENT_ISOLANT[[#Headers],[AVIS LIMITE AU / VALIDITE]]))))))</f>
        <v/>
      </c>
      <c r="J238" s="3" t="str">
        <f ca="1">IF('PR-tampon'!$E201="","",IF('PR-tampon'!$E201=0,"",IF(INDIRECT(NOM_FR&amp;ADDRESS('PR-tampon'!$E201,COLUMN(REFERENCEMENT_ISOLANT[[#Headers],[TC/TNC
dans le domaine d''emploi visé]])))=0,"",INDIRECT(NOM_FR&amp;ADDRESS('PR-tampon'!$E201,COLUMN(REFERENCEMENT_ISOLANT[[#Headers],[TC/TNC
dans le domaine d''emploi visé]]))))))</f>
        <v/>
      </c>
      <c r="K238" s="110" t="str">
        <f ca="1">IF('PR-tampon'!$E201="","",IF('PR-tampon'!$E201=0,"",IF(INDIRECT(NOM_FR&amp;ADDRESS('PR-tampon'!$E201,COLUMN(REFERENCEMENT_ISOLANT[[#Headers],[SYNTHESE DES APPLICATIONS VISEES]])))=0,"",INDIRECT(NOM_FR&amp;ADDRESS('PR-tampon'!$E201,COLUMN(REFERENCEMENT_ISOLANT[[#Headers],[SYNTHESE DES APPLICATIONS VISEES]]))))))</f>
        <v/>
      </c>
      <c r="L238" s="82" t="str">
        <f ca="1">IF('PR-tampon'!$E201="","",IF('PR-tampon'!$E201=0,"",IF(INDIRECT(NOM_FR&amp;ADDRESS('PR-tampon'!$E201,COLUMN(REFERENCEMENT_ISOLANT[[#Headers],[CONCATENATION DES OBSERVATIONS]])))=0,"",INDIRECT(NOM_FR&amp;ADDRESS('PR-tampon'!$E201,COLUMN(REFERENCEMENT_ISOLANT[[#Headers],[CONCATENATION DES OBSERVATIONS]]))))))</f>
        <v/>
      </c>
      <c r="M238" s="3" t="str">
        <f ca="1">IF('PR-tampon'!$E201="","",IF('PR-tampon'!$E201=0,"",IF(INDIRECT(NOM_FR&amp;ADDRESS('PR-tampon'!$E201,COLUMN(REFERENCEMENT_ISOLANT[[#Headers],[Hygrométrie des locaux]])))=0,"",INDIRECT(NOM_FR&amp;ADDRESS('PR-tampon'!$E201,COLUMN(REFERENCEMENT_ISOLANT[[#Headers],[Hygrométrie des locaux]]))))))</f>
        <v/>
      </c>
      <c r="N238" s="3" t="str">
        <f ca="1">IF('PR-tampon'!$E201="","",IF('PR-tampon'!$E201=0,"",IF(INDIRECT(NOM_FR&amp;ADDRESS('PR-tampon'!$E201,COLUMN(REFERENCEMENT_ISOLANT[[#Headers],[classement locaux au sens 20.1 P3]])))=0,"",INDIRECT(NOM_FR&amp;ADDRESS('PR-tampon'!$E201,COLUMN(REFERENCEMENT_ISOLANT[[#Headers],[classement locaux au sens 20.1 P3]]))))))</f>
        <v/>
      </c>
      <c r="O238" s="3" t="str">
        <f ca="1">IF('PR-tampon'!$E201="","",IF('PR-tampon'!$E201=0,"",IF(INDIRECT(NOM_FR&amp;ADDRESS('PR-tampon'!$E201,COLUMN(REFERENCEMENT_ISOLANT[[#Headers],[Climat max]])))=0,"",INDIRECT(NOM_FR&amp;ADDRESS('PR-tampon'!$E201,COLUMN(REFERENCEMENT_ISOLANT[[#Headers],[Climat max]]))))))</f>
        <v/>
      </c>
      <c r="P238" s="3" t="str">
        <f ca="1">IF('PR-tampon'!$E201="","",IF('PR-tampon'!$E201=0,"",IF(INDIRECT(NOM_FR&amp;ADDRESS('PR-tampon'!$E201,COLUMN(REFERENCEMENT_ISOLANT[[#Headers],[Locaux climatisés ou raffraichis]])))=0,"",INDIRECT(NOM_FR&amp;ADDRESS('PR-tampon'!$E201,COLUMN(REFERENCEMENT_ISOLANT[[#Headers],[Locaux climatisés ou raffraichis]]))))))</f>
        <v/>
      </c>
    </row>
    <row r="239" spans="1:16" ht="130.19999999999999" customHeight="1" x14ac:dyDescent="0.3">
      <c r="A239" s="3" t="e">
        <v>#VALUE!</v>
      </c>
      <c r="B239" s="86" t="str">
        <f ca="1">IF('PR-tampon'!$E202="","",IF('PR-tampon'!$E202=0,"",IF(INDIRECT(NOM_FR&amp;ADDRESS('PR-tampon'!$E202,COLUMN(REFERENCEMENT_ISOLANT[[#Headers],[DATE REFERENCEMENT]])))=0,"",INDIRECT(NOM_FR&amp;ADDRESS('PR-tampon'!$E202,COLUMN(REFERENCEMENT_ISOLANT[[#Headers],[DATE REFERENCEMENT]]))))))</f>
        <v/>
      </c>
      <c r="C239" s="86" t="str">
        <f ca="1">IF('PR-tampon'!$E202="","",IF('PR-tampon'!$E202=0,"",IF(INDIRECT(NOM_FR&amp;ADDRESS('PR-tampon'!$E202,COLUMN(REFERENCEMENT_ISOLANT[[#Headers],[TYPE DE PROCEDE]])))=0,"",INDIRECT(NOM_FR&amp;ADDRESS('PR-tampon'!$E202,COLUMN(REFERENCEMENT_ISOLANT[[#Headers],[TYPE DE PROCEDE]]))))))</f>
        <v/>
      </c>
      <c r="D239" s="86" t="str">
        <f ca="1">IF('PR-tampon'!$E202="","",IF('PR-tampon'!$E202=0,"",IF(INDIRECT(NOM_FR&amp;ADDRESS('PR-tampon'!$E202,COLUMN(REFERENCEMENT_ISOLANT[[#Headers],[MATIERE]])))=0,"",INDIRECT(NOM_FR&amp;ADDRESS('PR-tampon'!$E202,COLUMN(REFERENCEMENT_ISOLANT[[#Headers],[MATIERE]]))))))</f>
        <v/>
      </c>
      <c r="E239" s="3" t="str">
        <f ca="1">IF('PR-tampon'!$E202="","",IF('PR-tampon'!$E202=0,"",IF(INDIRECT(NOM_FR&amp;ADDRESS('PR-tampon'!$E202,COLUMN(REFERENCEMENT_ISOLANT[[#Headers],[NOM COMMERCIAL DU PROCEDE]])))=0,"",INDIRECT(NOM_FR&amp;ADDRESS('PR-tampon'!$E202,COLUMN(REFERENCEMENT_ISOLANT[[#Headers],[NOM COMMERCIAL DU PROCEDE]]))))))</f>
        <v/>
      </c>
      <c r="F239" s="3" t="str">
        <f ca="1">IF('PR-tampon'!$E202="","",IF('PR-tampon'!$E202=0,"",IF(INDIRECT(NOM_FR&amp;ADDRESS('PR-tampon'!$E202,COLUMN(REFERENCEMENT_ISOLANT[[#Headers],[FABRICANT / TITULAIRE / DISTRIBUTEUR]])))=0,"",INDIRECT(NOM_FR&amp;ADDRESS('PR-tampon'!$E202,COLUMN(REFERENCEMENT_ISOLANT[[#Headers],[FABRICANT / TITULAIRE / DISTRIBUTEUR]]))))))</f>
        <v/>
      </c>
      <c r="G239" s="3" t="str">
        <f ca="1">IF('PR-tampon'!$E202="","",IF('PR-tampon'!$E202=0,"",IF(INDIRECT(NOM_FR&amp;ADDRESS('PR-tampon'!$E202,COLUMN(REFERENCEMENT_ISOLANT[[#Headers],[TYPE DE DOCUMENT DE REFERENCE]])))=0,"",INDIRECT(NOM_FR&amp;ADDRESS('PR-tampon'!$E202,COLUMN(REFERENCEMENT_ISOLANT[[#Headers],[TYPE DE DOCUMENT DE REFERENCE]]))))))</f>
        <v/>
      </c>
      <c r="H239" s="3" t="str">
        <f ca="1">IF('PR-tampon'!$E202="","",IF('PR-tampon'!$E202=0,"",IF(INDIRECT(NOM_FR&amp;ADDRESS('PR-tampon'!$E202,COLUMN(REFERENCEMENT_ISOLANT[[#Headers],[REF]])))=0,"",INDIRECT(NOM_FR&amp;ADDRESS('PR-tampon'!$E202,COLUMN(REFERENCEMENT_ISOLANT[[#Headers],[REF]]))))))</f>
        <v/>
      </c>
      <c r="I239" s="80" t="str">
        <f ca="1">IF('PR-tampon'!$E202="","",IF('PR-tampon'!$E202=0,"",IF(INDIRECT(NOM_FR&amp;ADDRESS('PR-tampon'!$E202,COLUMN(REFERENCEMENT_ISOLANT[[#Headers],[AVIS LIMITE AU / VALIDITE]])))=0,"",INDIRECT(NOM_FR&amp;ADDRESS('PR-tampon'!$E202,COLUMN(REFERENCEMENT_ISOLANT[[#Headers],[AVIS LIMITE AU / VALIDITE]]))))))</f>
        <v/>
      </c>
      <c r="J239" s="3" t="str">
        <f ca="1">IF('PR-tampon'!$E202="","",IF('PR-tampon'!$E202=0,"",IF(INDIRECT(NOM_FR&amp;ADDRESS('PR-tampon'!$E202,COLUMN(REFERENCEMENT_ISOLANT[[#Headers],[TC/TNC
dans le domaine d''emploi visé]])))=0,"",INDIRECT(NOM_FR&amp;ADDRESS('PR-tampon'!$E202,COLUMN(REFERENCEMENT_ISOLANT[[#Headers],[TC/TNC
dans le domaine d''emploi visé]]))))))</f>
        <v/>
      </c>
      <c r="K239" s="110" t="str">
        <f ca="1">IF('PR-tampon'!$E202="","",IF('PR-tampon'!$E202=0,"",IF(INDIRECT(NOM_FR&amp;ADDRESS('PR-tampon'!$E202,COLUMN(REFERENCEMENT_ISOLANT[[#Headers],[SYNTHESE DES APPLICATIONS VISEES]])))=0,"",INDIRECT(NOM_FR&amp;ADDRESS('PR-tampon'!$E202,COLUMN(REFERENCEMENT_ISOLANT[[#Headers],[SYNTHESE DES APPLICATIONS VISEES]]))))))</f>
        <v/>
      </c>
      <c r="L239" s="82" t="str">
        <f ca="1">IF('PR-tampon'!$E202="","",IF('PR-tampon'!$E202=0,"",IF(INDIRECT(NOM_FR&amp;ADDRESS('PR-tampon'!$E202,COLUMN(REFERENCEMENT_ISOLANT[[#Headers],[CONCATENATION DES OBSERVATIONS]])))=0,"",INDIRECT(NOM_FR&amp;ADDRESS('PR-tampon'!$E202,COLUMN(REFERENCEMENT_ISOLANT[[#Headers],[CONCATENATION DES OBSERVATIONS]]))))))</f>
        <v/>
      </c>
      <c r="M239" s="3" t="str">
        <f ca="1">IF('PR-tampon'!$E202="","",IF('PR-tampon'!$E202=0,"",IF(INDIRECT(NOM_FR&amp;ADDRESS('PR-tampon'!$E202,COLUMN(REFERENCEMENT_ISOLANT[[#Headers],[Hygrométrie des locaux]])))=0,"",INDIRECT(NOM_FR&amp;ADDRESS('PR-tampon'!$E202,COLUMN(REFERENCEMENT_ISOLANT[[#Headers],[Hygrométrie des locaux]]))))))</f>
        <v/>
      </c>
      <c r="N239" s="3" t="str">
        <f ca="1">IF('PR-tampon'!$E202="","",IF('PR-tampon'!$E202=0,"",IF(INDIRECT(NOM_FR&amp;ADDRESS('PR-tampon'!$E202,COLUMN(REFERENCEMENT_ISOLANT[[#Headers],[classement locaux au sens 20.1 P3]])))=0,"",INDIRECT(NOM_FR&amp;ADDRESS('PR-tampon'!$E202,COLUMN(REFERENCEMENT_ISOLANT[[#Headers],[classement locaux au sens 20.1 P3]]))))))</f>
        <v/>
      </c>
      <c r="O239" s="3" t="str">
        <f ca="1">IF('PR-tampon'!$E202="","",IF('PR-tampon'!$E202=0,"",IF(INDIRECT(NOM_FR&amp;ADDRESS('PR-tampon'!$E202,COLUMN(REFERENCEMENT_ISOLANT[[#Headers],[Climat max]])))=0,"",INDIRECT(NOM_FR&amp;ADDRESS('PR-tampon'!$E202,COLUMN(REFERENCEMENT_ISOLANT[[#Headers],[Climat max]]))))))</f>
        <v/>
      </c>
      <c r="P239" s="3" t="str">
        <f ca="1">IF('PR-tampon'!$E202="","",IF('PR-tampon'!$E202=0,"",IF(INDIRECT(NOM_FR&amp;ADDRESS('PR-tampon'!$E202,COLUMN(REFERENCEMENT_ISOLANT[[#Headers],[Locaux climatisés ou raffraichis]])))=0,"",INDIRECT(NOM_FR&amp;ADDRESS('PR-tampon'!$E202,COLUMN(REFERENCEMENT_ISOLANT[[#Headers],[Locaux climatisés ou raffraichis]]))))))</f>
        <v/>
      </c>
    </row>
    <row r="240" spans="1:16" ht="130.19999999999999" customHeight="1" x14ac:dyDescent="0.3">
      <c r="A240" s="3" t="e">
        <v>#VALUE!</v>
      </c>
      <c r="B240" s="86" t="str">
        <f ca="1">IF('PR-tampon'!$E203="","",IF('PR-tampon'!$E203=0,"",IF(INDIRECT(NOM_FR&amp;ADDRESS('PR-tampon'!$E203,COLUMN(REFERENCEMENT_ISOLANT[[#Headers],[DATE REFERENCEMENT]])))=0,"",INDIRECT(NOM_FR&amp;ADDRESS('PR-tampon'!$E203,COLUMN(REFERENCEMENT_ISOLANT[[#Headers],[DATE REFERENCEMENT]]))))))</f>
        <v/>
      </c>
      <c r="C240" s="86" t="str">
        <f ca="1">IF('PR-tampon'!$E203="","",IF('PR-tampon'!$E203=0,"",IF(INDIRECT(NOM_FR&amp;ADDRESS('PR-tampon'!$E203,COLUMN(REFERENCEMENT_ISOLANT[[#Headers],[TYPE DE PROCEDE]])))=0,"",INDIRECT(NOM_FR&amp;ADDRESS('PR-tampon'!$E203,COLUMN(REFERENCEMENT_ISOLANT[[#Headers],[TYPE DE PROCEDE]]))))))</f>
        <v/>
      </c>
      <c r="D240" s="86" t="str">
        <f ca="1">IF('PR-tampon'!$E203="","",IF('PR-tampon'!$E203=0,"",IF(INDIRECT(NOM_FR&amp;ADDRESS('PR-tampon'!$E203,COLUMN(REFERENCEMENT_ISOLANT[[#Headers],[MATIERE]])))=0,"",INDIRECT(NOM_FR&amp;ADDRESS('PR-tampon'!$E203,COLUMN(REFERENCEMENT_ISOLANT[[#Headers],[MATIERE]]))))))</f>
        <v/>
      </c>
      <c r="E240" s="3" t="str">
        <f ca="1">IF('PR-tampon'!$E203="","",IF('PR-tampon'!$E203=0,"",IF(INDIRECT(NOM_FR&amp;ADDRESS('PR-tampon'!$E203,COLUMN(REFERENCEMENT_ISOLANT[[#Headers],[NOM COMMERCIAL DU PROCEDE]])))=0,"",INDIRECT(NOM_FR&amp;ADDRESS('PR-tampon'!$E203,COLUMN(REFERENCEMENT_ISOLANT[[#Headers],[NOM COMMERCIAL DU PROCEDE]]))))))</f>
        <v/>
      </c>
      <c r="F240" s="3" t="str">
        <f ca="1">IF('PR-tampon'!$E203="","",IF('PR-tampon'!$E203=0,"",IF(INDIRECT(NOM_FR&amp;ADDRESS('PR-tampon'!$E203,COLUMN(REFERENCEMENT_ISOLANT[[#Headers],[FABRICANT / TITULAIRE / DISTRIBUTEUR]])))=0,"",INDIRECT(NOM_FR&amp;ADDRESS('PR-tampon'!$E203,COLUMN(REFERENCEMENT_ISOLANT[[#Headers],[FABRICANT / TITULAIRE / DISTRIBUTEUR]]))))))</f>
        <v/>
      </c>
      <c r="G240" s="3" t="str">
        <f ca="1">IF('PR-tampon'!$E203="","",IF('PR-tampon'!$E203=0,"",IF(INDIRECT(NOM_FR&amp;ADDRESS('PR-tampon'!$E203,COLUMN(REFERENCEMENT_ISOLANT[[#Headers],[TYPE DE DOCUMENT DE REFERENCE]])))=0,"",INDIRECT(NOM_FR&amp;ADDRESS('PR-tampon'!$E203,COLUMN(REFERENCEMENT_ISOLANT[[#Headers],[TYPE DE DOCUMENT DE REFERENCE]]))))))</f>
        <v/>
      </c>
      <c r="H240" s="3" t="str">
        <f ca="1">IF('PR-tampon'!$E203="","",IF('PR-tampon'!$E203=0,"",IF(INDIRECT(NOM_FR&amp;ADDRESS('PR-tampon'!$E203,COLUMN(REFERENCEMENT_ISOLANT[[#Headers],[REF]])))=0,"",INDIRECT(NOM_FR&amp;ADDRESS('PR-tampon'!$E203,COLUMN(REFERENCEMENT_ISOLANT[[#Headers],[REF]]))))))</f>
        <v/>
      </c>
      <c r="I240" s="80" t="str">
        <f ca="1">IF('PR-tampon'!$E203="","",IF('PR-tampon'!$E203=0,"",IF(INDIRECT(NOM_FR&amp;ADDRESS('PR-tampon'!$E203,COLUMN(REFERENCEMENT_ISOLANT[[#Headers],[AVIS LIMITE AU / VALIDITE]])))=0,"",INDIRECT(NOM_FR&amp;ADDRESS('PR-tampon'!$E203,COLUMN(REFERENCEMENT_ISOLANT[[#Headers],[AVIS LIMITE AU / VALIDITE]]))))))</f>
        <v/>
      </c>
      <c r="J240" s="3" t="str">
        <f ca="1">IF('PR-tampon'!$E203="","",IF('PR-tampon'!$E203=0,"",IF(INDIRECT(NOM_FR&amp;ADDRESS('PR-tampon'!$E203,COLUMN(REFERENCEMENT_ISOLANT[[#Headers],[TC/TNC
dans le domaine d''emploi visé]])))=0,"",INDIRECT(NOM_FR&amp;ADDRESS('PR-tampon'!$E203,COLUMN(REFERENCEMENT_ISOLANT[[#Headers],[TC/TNC
dans le domaine d''emploi visé]]))))))</f>
        <v/>
      </c>
      <c r="K240" s="110" t="str">
        <f ca="1">IF('PR-tampon'!$E203="","",IF('PR-tampon'!$E203=0,"",IF(INDIRECT(NOM_FR&amp;ADDRESS('PR-tampon'!$E203,COLUMN(REFERENCEMENT_ISOLANT[[#Headers],[SYNTHESE DES APPLICATIONS VISEES]])))=0,"",INDIRECT(NOM_FR&amp;ADDRESS('PR-tampon'!$E203,COLUMN(REFERENCEMENT_ISOLANT[[#Headers],[SYNTHESE DES APPLICATIONS VISEES]]))))))</f>
        <v/>
      </c>
      <c r="L240" s="82" t="str">
        <f ca="1">IF('PR-tampon'!$E203="","",IF('PR-tampon'!$E203=0,"",IF(INDIRECT(NOM_FR&amp;ADDRESS('PR-tampon'!$E203,COLUMN(REFERENCEMENT_ISOLANT[[#Headers],[CONCATENATION DES OBSERVATIONS]])))=0,"",INDIRECT(NOM_FR&amp;ADDRESS('PR-tampon'!$E203,COLUMN(REFERENCEMENT_ISOLANT[[#Headers],[CONCATENATION DES OBSERVATIONS]]))))))</f>
        <v/>
      </c>
      <c r="M240" s="3" t="str">
        <f ca="1">IF('PR-tampon'!$E203="","",IF('PR-tampon'!$E203=0,"",IF(INDIRECT(NOM_FR&amp;ADDRESS('PR-tampon'!$E203,COLUMN(REFERENCEMENT_ISOLANT[[#Headers],[Hygrométrie des locaux]])))=0,"",INDIRECT(NOM_FR&amp;ADDRESS('PR-tampon'!$E203,COLUMN(REFERENCEMENT_ISOLANT[[#Headers],[Hygrométrie des locaux]]))))))</f>
        <v/>
      </c>
      <c r="N240" s="3" t="str">
        <f ca="1">IF('PR-tampon'!$E203="","",IF('PR-tampon'!$E203=0,"",IF(INDIRECT(NOM_FR&amp;ADDRESS('PR-tampon'!$E203,COLUMN(REFERENCEMENT_ISOLANT[[#Headers],[classement locaux au sens 20.1 P3]])))=0,"",INDIRECT(NOM_FR&amp;ADDRESS('PR-tampon'!$E203,COLUMN(REFERENCEMENT_ISOLANT[[#Headers],[classement locaux au sens 20.1 P3]]))))))</f>
        <v/>
      </c>
      <c r="O240" s="3" t="str">
        <f ca="1">IF('PR-tampon'!$E203="","",IF('PR-tampon'!$E203=0,"",IF(INDIRECT(NOM_FR&amp;ADDRESS('PR-tampon'!$E203,COLUMN(REFERENCEMENT_ISOLANT[[#Headers],[Climat max]])))=0,"",INDIRECT(NOM_FR&amp;ADDRESS('PR-tampon'!$E203,COLUMN(REFERENCEMENT_ISOLANT[[#Headers],[Climat max]]))))))</f>
        <v/>
      </c>
      <c r="P240" s="3" t="str">
        <f ca="1">IF('PR-tampon'!$E203="","",IF('PR-tampon'!$E203=0,"",IF(INDIRECT(NOM_FR&amp;ADDRESS('PR-tampon'!$E203,COLUMN(REFERENCEMENT_ISOLANT[[#Headers],[Locaux climatisés ou raffraichis]])))=0,"",INDIRECT(NOM_FR&amp;ADDRESS('PR-tampon'!$E203,COLUMN(REFERENCEMENT_ISOLANT[[#Headers],[Locaux climatisés ou raffraichis]]))))))</f>
        <v/>
      </c>
    </row>
    <row r="241" spans="1:16" ht="130.19999999999999" customHeight="1" x14ac:dyDescent="0.3">
      <c r="A241" s="3" t="e">
        <v>#VALUE!</v>
      </c>
      <c r="B241" s="86" t="str">
        <f ca="1">IF('PR-tampon'!$E204="","",IF('PR-tampon'!$E204=0,"",IF(INDIRECT(NOM_FR&amp;ADDRESS('PR-tampon'!$E204,COLUMN(REFERENCEMENT_ISOLANT[[#Headers],[DATE REFERENCEMENT]])))=0,"",INDIRECT(NOM_FR&amp;ADDRESS('PR-tampon'!$E204,COLUMN(REFERENCEMENT_ISOLANT[[#Headers],[DATE REFERENCEMENT]]))))))</f>
        <v/>
      </c>
      <c r="C241" s="86" t="str">
        <f ca="1">IF('PR-tampon'!$E204="","",IF('PR-tampon'!$E204=0,"",IF(INDIRECT(NOM_FR&amp;ADDRESS('PR-tampon'!$E204,COLUMN(REFERENCEMENT_ISOLANT[[#Headers],[TYPE DE PROCEDE]])))=0,"",INDIRECT(NOM_FR&amp;ADDRESS('PR-tampon'!$E204,COLUMN(REFERENCEMENT_ISOLANT[[#Headers],[TYPE DE PROCEDE]]))))))</f>
        <v/>
      </c>
      <c r="D241" s="86" t="str">
        <f ca="1">IF('PR-tampon'!$E204="","",IF('PR-tampon'!$E204=0,"",IF(INDIRECT(NOM_FR&amp;ADDRESS('PR-tampon'!$E204,COLUMN(REFERENCEMENT_ISOLANT[[#Headers],[MATIERE]])))=0,"",INDIRECT(NOM_FR&amp;ADDRESS('PR-tampon'!$E204,COLUMN(REFERENCEMENT_ISOLANT[[#Headers],[MATIERE]]))))))</f>
        <v/>
      </c>
      <c r="E241" s="3" t="str">
        <f ca="1">IF('PR-tampon'!$E204="","",IF('PR-tampon'!$E204=0,"",IF(INDIRECT(NOM_FR&amp;ADDRESS('PR-tampon'!$E204,COLUMN(REFERENCEMENT_ISOLANT[[#Headers],[NOM COMMERCIAL DU PROCEDE]])))=0,"",INDIRECT(NOM_FR&amp;ADDRESS('PR-tampon'!$E204,COLUMN(REFERENCEMENT_ISOLANT[[#Headers],[NOM COMMERCIAL DU PROCEDE]]))))))</f>
        <v/>
      </c>
      <c r="F241" s="3" t="str">
        <f ca="1">IF('PR-tampon'!$E204="","",IF('PR-tampon'!$E204=0,"",IF(INDIRECT(NOM_FR&amp;ADDRESS('PR-tampon'!$E204,COLUMN(REFERENCEMENT_ISOLANT[[#Headers],[FABRICANT / TITULAIRE / DISTRIBUTEUR]])))=0,"",INDIRECT(NOM_FR&amp;ADDRESS('PR-tampon'!$E204,COLUMN(REFERENCEMENT_ISOLANT[[#Headers],[FABRICANT / TITULAIRE / DISTRIBUTEUR]]))))))</f>
        <v/>
      </c>
      <c r="G241" s="3" t="str">
        <f ca="1">IF('PR-tampon'!$E204="","",IF('PR-tampon'!$E204=0,"",IF(INDIRECT(NOM_FR&amp;ADDRESS('PR-tampon'!$E204,COLUMN(REFERENCEMENT_ISOLANT[[#Headers],[TYPE DE DOCUMENT DE REFERENCE]])))=0,"",INDIRECT(NOM_FR&amp;ADDRESS('PR-tampon'!$E204,COLUMN(REFERENCEMENT_ISOLANT[[#Headers],[TYPE DE DOCUMENT DE REFERENCE]]))))))</f>
        <v/>
      </c>
      <c r="H241" s="3" t="str">
        <f ca="1">IF('PR-tampon'!$E204="","",IF('PR-tampon'!$E204=0,"",IF(INDIRECT(NOM_FR&amp;ADDRESS('PR-tampon'!$E204,COLUMN(REFERENCEMENT_ISOLANT[[#Headers],[REF]])))=0,"",INDIRECT(NOM_FR&amp;ADDRESS('PR-tampon'!$E204,COLUMN(REFERENCEMENT_ISOLANT[[#Headers],[REF]]))))))</f>
        <v/>
      </c>
      <c r="I241" s="80" t="str">
        <f ca="1">IF('PR-tampon'!$E204="","",IF('PR-tampon'!$E204=0,"",IF(INDIRECT(NOM_FR&amp;ADDRESS('PR-tampon'!$E204,COLUMN(REFERENCEMENT_ISOLANT[[#Headers],[AVIS LIMITE AU / VALIDITE]])))=0,"",INDIRECT(NOM_FR&amp;ADDRESS('PR-tampon'!$E204,COLUMN(REFERENCEMENT_ISOLANT[[#Headers],[AVIS LIMITE AU / VALIDITE]]))))))</f>
        <v/>
      </c>
      <c r="J241" s="3" t="str">
        <f ca="1">IF('PR-tampon'!$E204="","",IF('PR-tampon'!$E204=0,"",IF(INDIRECT(NOM_FR&amp;ADDRESS('PR-tampon'!$E204,COLUMN(REFERENCEMENT_ISOLANT[[#Headers],[TC/TNC
dans le domaine d''emploi visé]])))=0,"",INDIRECT(NOM_FR&amp;ADDRESS('PR-tampon'!$E204,COLUMN(REFERENCEMENT_ISOLANT[[#Headers],[TC/TNC
dans le domaine d''emploi visé]]))))))</f>
        <v/>
      </c>
      <c r="K241" s="110" t="str">
        <f ca="1">IF('PR-tampon'!$E204="","",IF('PR-tampon'!$E204=0,"",IF(INDIRECT(NOM_FR&amp;ADDRESS('PR-tampon'!$E204,COLUMN(REFERENCEMENT_ISOLANT[[#Headers],[SYNTHESE DES APPLICATIONS VISEES]])))=0,"",INDIRECT(NOM_FR&amp;ADDRESS('PR-tampon'!$E204,COLUMN(REFERENCEMENT_ISOLANT[[#Headers],[SYNTHESE DES APPLICATIONS VISEES]]))))))</f>
        <v/>
      </c>
      <c r="L241" s="82" t="str">
        <f ca="1">IF('PR-tampon'!$E204="","",IF('PR-tampon'!$E204=0,"",IF(INDIRECT(NOM_FR&amp;ADDRESS('PR-tampon'!$E204,COLUMN(REFERENCEMENT_ISOLANT[[#Headers],[CONCATENATION DES OBSERVATIONS]])))=0,"",INDIRECT(NOM_FR&amp;ADDRESS('PR-tampon'!$E204,COLUMN(REFERENCEMENT_ISOLANT[[#Headers],[CONCATENATION DES OBSERVATIONS]]))))))</f>
        <v/>
      </c>
      <c r="M241" s="3" t="str">
        <f ca="1">IF('PR-tampon'!$E204="","",IF('PR-tampon'!$E204=0,"",IF(INDIRECT(NOM_FR&amp;ADDRESS('PR-tampon'!$E204,COLUMN(REFERENCEMENT_ISOLANT[[#Headers],[Hygrométrie des locaux]])))=0,"",INDIRECT(NOM_FR&amp;ADDRESS('PR-tampon'!$E204,COLUMN(REFERENCEMENT_ISOLANT[[#Headers],[Hygrométrie des locaux]]))))))</f>
        <v/>
      </c>
      <c r="N241" s="3" t="str">
        <f ca="1">IF('PR-tampon'!$E204="","",IF('PR-tampon'!$E204=0,"",IF(INDIRECT(NOM_FR&amp;ADDRESS('PR-tampon'!$E204,COLUMN(REFERENCEMENT_ISOLANT[[#Headers],[classement locaux au sens 20.1 P3]])))=0,"",INDIRECT(NOM_FR&amp;ADDRESS('PR-tampon'!$E204,COLUMN(REFERENCEMENT_ISOLANT[[#Headers],[classement locaux au sens 20.1 P3]]))))))</f>
        <v/>
      </c>
      <c r="O241" s="3" t="str">
        <f ca="1">IF('PR-tampon'!$E204="","",IF('PR-tampon'!$E204=0,"",IF(INDIRECT(NOM_FR&amp;ADDRESS('PR-tampon'!$E204,COLUMN(REFERENCEMENT_ISOLANT[[#Headers],[Climat max]])))=0,"",INDIRECT(NOM_FR&amp;ADDRESS('PR-tampon'!$E204,COLUMN(REFERENCEMENT_ISOLANT[[#Headers],[Climat max]]))))))</f>
        <v/>
      </c>
      <c r="P241" s="3" t="str">
        <f ca="1">IF('PR-tampon'!$E204="","",IF('PR-tampon'!$E204=0,"",IF(INDIRECT(NOM_FR&amp;ADDRESS('PR-tampon'!$E204,COLUMN(REFERENCEMENT_ISOLANT[[#Headers],[Locaux climatisés ou raffraichis]])))=0,"",INDIRECT(NOM_FR&amp;ADDRESS('PR-tampon'!$E204,COLUMN(REFERENCEMENT_ISOLANT[[#Headers],[Locaux climatisés ou raffraichis]]))))))</f>
        <v/>
      </c>
    </row>
    <row r="242" spans="1:16" ht="130.19999999999999" customHeight="1" x14ac:dyDescent="0.3">
      <c r="A242" s="3" t="e">
        <v>#VALUE!</v>
      </c>
      <c r="B242" s="86" t="str">
        <f ca="1">IF('PR-tampon'!$E205="","",IF('PR-tampon'!$E205=0,"",IF(INDIRECT(NOM_FR&amp;ADDRESS('PR-tampon'!$E205,COLUMN(REFERENCEMENT_ISOLANT[[#Headers],[DATE REFERENCEMENT]])))=0,"",INDIRECT(NOM_FR&amp;ADDRESS('PR-tampon'!$E205,COLUMN(REFERENCEMENT_ISOLANT[[#Headers],[DATE REFERENCEMENT]]))))))</f>
        <v/>
      </c>
      <c r="C242" s="86" t="str">
        <f ca="1">IF('PR-tampon'!$E205="","",IF('PR-tampon'!$E205=0,"",IF(INDIRECT(NOM_FR&amp;ADDRESS('PR-tampon'!$E205,COLUMN(REFERENCEMENT_ISOLANT[[#Headers],[TYPE DE PROCEDE]])))=0,"",INDIRECT(NOM_FR&amp;ADDRESS('PR-tampon'!$E205,COLUMN(REFERENCEMENT_ISOLANT[[#Headers],[TYPE DE PROCEDE]]))))))</f>
        <v/>
      </c>
      <c r="D242" s="86" t="str">
        <f ca="1">IF('PR-tampon'!$E205="","",IF('PR-tampon'!$E205=0,"",IF(INDIRECT(NOM_FR&amp;ADDRESS('PR-tampon'!$E205,COLUMN(REFERENCEMENT_ISOLANT[[#Headers],[MATIERE]])))=0,"",INDIRECT(NOM_FR&amp;ADDRESS('PR-tampon'!$E205,COLUMN(REFERENCEMENT_ISOLANT[[#Headers],[MATIERE]]))))))</f>
        <v/>
      </c>
      <c r="E242" s="3" t="str">
        <f ca="1">IF('PR-tampon'!$E205="","",IF('PR-tampon'!$E205=0,"",IF(INDIRECT(NOM_FR&amp;ADDRESS('PR-tampon'!$E205,COLUMN(REFERENCEMENT_ISOLANT[[#Headers],[NOM COMMERCIAL DU PROCEDE]])))=0,"",INDIRECT(NOM_FR&amp;ADDRESS('PR-tampon'!$E205,COLUMN(REFERENCEMENT_ISOLANT[[#Headers],[NOM COMMERCIAL DU PROCEDE]]))))))</f>
        <v/>
      </c>
      <c r="F242" s="3" t="str">
        <f ca="1">IF('PR-tampon'!$E205="","",IF('PR-tampon'!$E205=0,"",IF(INDIRECT(NOM_FR&amp;ADDRESS('PR-tampon'!$E205,COLUMN(REFERENCEMENT_ISOLANT[[#Headers],[FABRICANT / TITULAIRE / DISTRIBUTEUR]])))=0,"",INDIRECT(NOM_FR&amp;ADDRESS('PR-tampon'!$E205,COLUMN(REFERENCEMENT_ISOLANT[[#Headers],[FABRICANT / TITULAIRE / DISTRIBUTEUR]]))))))</f>
        <v/>
      </c>
      <c r="G242" s="3" t="str">
        <f ca="1">IF('PR-tampon'!$E205="","",IF('PR-tampon'!$E205=0,"",IF(INDIRECT(NOM_FR&amp;ADDRESS('PR-tampon'!$E205,COLUMN(REFERENCEMENT_ISOLANT[[#Headers],[TYPE DE DOCUMENT DE REFERENCE]])))=0,"",INDIRECT(NOM_FR&amp;ADDRESS('PR-tampon'!$E205,COLUMN(REFERENCEMENT_ISOLANT[[#Headers],[TYPE DE DOCUMENT DE REFERENCE]]))))))</f>
        <v/>
      </c>
      <c r="H242" s="3" t="str">
        <f ca="1">IF('PR-tampon'!$E205="","",IF('PR-tampon'!$E205=0,"",IF(INDIRECT(NOM_FR&amp;ADDRESS('PR-tampon'!$E205,COLUMN(REFERENCEMENT_ISOLANT[[#Headers],[REF]])))=0,"",INDIRECT(NOM_FR&amp;ADDRESS('PR-tampon'!$E205,COLUMN(REFERENCEMENT_ISOLANT[[#Headers],[REF]]))))))</f>
        <v/>
      </c>
      <c r="I242" s="80" t="str">
        <f ca="1">IF('PR-tampon'!$E205="","",IF('PR-tampon'!$E205=0,"",IF(INDIRECT(NOM_FR&amp;ADDRESS('PR-tampon'!$E205,COLUMN(REFERENCEMENT_ISOLANT[[#Headers],[AVIS LIMITE AU / VALIDITE]])))=0,"",INDIRECT(NOM_FR&amp;ADDRESS('PR-tampon'!$E205,COLUMN(REFERENCEMENT_ISOLANT[[#Headers],[AVIS LIMITE AU / VALIDITE]]))))))</f>
        <v/>
      </c>
      <c r="J242" s="3" t="str">
        <f ca="1">IF('PR-tampon'!$E205="","",IF('PR-tampon'!$E205=0,"",IF(INDIRECT(NOM_FR&amp;ADDRESS('PR-tampon'!$E205,COLUMN(REFERENCEMENT_ISOLANT[[#Headers],[TC/TNC
dans le domaine d''emploi visé]])))=0,"",INDIRECT(NOM_FR&amp;ADDRESS('PR-tampon'!$E205,COLUMN(REFERENCEMENT_ISOLANT[[#Headers],[TC/TNC
dans le domaine d''emploi visé]]))))))</f>
        <v/>
      </c>
      <c r="K242" s="110" t="str">
        <f ca="1">IF('PR-tampon'!$E205="","",IF('PR-tampon'!$E205=0,"",IF(INDIRECT(NOM_FR&amp;ADDRESS('PR-tampon'!$E205,COLUMN(REFERENCEMENT_ISOLANT[[#Headers],[SYNTHESE DES APPLICATIONS VISEES]])))=0,"",INDIRECT(NOM_FR&amp;ADDRESS('PR-tampon'!$E205,COLUMN(REFERENCEMENT_ISOLANT[[#Headers],[SYNTHESE DES APPLICATIONS VISEES]]))))))</f>
        <v/>
      </c>
      <c r="L242" s="82" t="str">
        <f ca="1">IF('PR-tampon'!$E205="","",IF('PR-tampon'!$E205=0,"",IF(INDIRECT(NOM_FR&amp;ADDRESS('PR-tampon'!$E205,COLUMN(REFERENCEMENT_ISOLANT[[#Headers],[CONCATENATION DES OBSERVATIONS]])))=0,"",INDIRECT(NOM_FR&amp;ADDRESS('PR-tampon'!$E205,COLUMN(REFERENCEMENT_ISOLANT[[#Headers],[CONCATENATION DES OBSERVATIONS]]))))))</f>
        <v/>
      </c>
      <c r="M242" s="3" t="str">
        <f ca="1">IF('PR-tampon'!$E205="","",IF('PR-tampon'!$E205=0,"",IF(INDIRECT(NOM_FR&amp;ADDRESS('PR-tampon'!$E205,COLUMN(REFERENCEMENT_ISOLANT[[#Headers],[Hygrométrie des locaux]])))=0,"",INDIRECT(NOM_FR&amp;ADDRESS('PR-tampon'!$E205,COLUMN(REFERENCEMENT_ISOLANT[[#Headers],[Hygrométrie des locaux]]))))))</f>
        <v/>
      </c>
      <c r="N242" s="3" t="str">
        <f ca="1">IF('PR-tampon'!$E205="","",IF('PR-tampon'!$E205=0,"",IF(INDIRECT(NOM_FR&amp;ADDRESS('PR-tampon'!$E205,COLUMN(REFERENCEMENT_ISOLANT[[#Headers],[classement locaux au sens 20.1 P3]])))=0,"",INDIRECT(NOM_FR&amp;ADDRESS('PR-tampon'!$E205,COLUMN(REFERENCEMENT_ISOLANT[[#Headers],[classement locaux au sens 20.1 P3]]))))))</f>
        <v/>
      </c>
      <c r="O242" s="3" t="str">
        <f ca="1">IF('PR-tampon'!$E205="","",IF('PR-tampon'!$E205=0,"",IF(INDIRECT(NOM_FR&amp;ADDRESS('PR-tampon'!$E205,COLUMN(REFERENCEMENT_ISOLANT[[#Headers],[Climat max]])))=0,"",INDIRECT(NOM_FR&amp;ADDRESS('PR-tampon'!$E205,COLUMN(REFERENCEMENT_ISOLANT[[#Headers],[Climat max]]))))))</f>
        <v/>
      </c>
      <c r="P242" s="3" t="str">
        <f ca="1">IF('PR-tampon'!$E205="","",IF('PR-tampon'!$E205=0,"",IF(INDIRECT(NOM_FR&amp;ADDRESS('PR-tampon'!$E205,COLUMN(REFERENCEMENT_ISOLANT[[#Headers],[Locaux climatisés ou raffraichis]])))=0,"",INDIRECT(NOM_FR&amp;ADDRESS('PR-tampon'!$E205,COLUMN(REFERENCEMENT_ISOLANT[[#Headers],[Locaux climatisés ou raffraichis]]))))))</f>
        <v/>
      </c>
    </row>
    <row r="243" spans="1:16" ht="130.19999999999999" customHeight="1" x14ac:dyDescent="0.3">
      <c r="A243" s="3" t="e">
        <v>#VALUE!</v>
      </c>
      <c r="B243" s="86" t="str">
        <f ca="1">IF('PR-tampon'!$E206="","",IF('PR-tampon'!$E206=0,"",IF(INDIRECT(NOM_FR&amp;ADDRESS('PR-tampon'!$E206,COLUMN(REFERENCEMENT_ISOLANT[[#Headers],[DATE REFERENCEMENT]])))=0,"",INDIRECT(NOM_FR&amp;ADDRESS('PR-tampon'!$E206,COLUMN(REFERENCEMENT_ISOLANT[[#Headers],[DATE REFERENCEMENT]]))))))</f>
        <v/>
      </c>
      <c r="C243" s="86" t="str">
        <f ca="1">IF('PR-tampon'!$E206="","",IF('PR-tampon'!$E206=0,"",IF(INDIRECT(NOM_FR&amp;ADDRESS('PR-tampon'!$E206,COLUMN(REFERENCEMENT_ISOLANT[[#Headers],[TYPE DE PROCEDE]])))=0,"",INDIRECT(NOM_FR&amp;ADDRESS('PR-tampon'!$E206,COLUMN(REFERENCEMENT_ISOLANT[[#Headers],[TYPE DE PROCEDE]]))))))</f>
        <v/>
      </c>
      <c r="D243" s="86" t="str">
        <f ca="1">IF('PR-tampon'!$E206="","",IF('PR-tampon'!$E206=0,"",IF(INDIRECT(NOM_FR&amp;ADDRESS('PR-tampon'!$E206,COLUMN(REFERENCEMENT_ISOLANT[[#Headers],[MATIERE]])))=0,"",INDIRECT(NOM_FR&amp;ADDRESS('PR-tampon'!$E206,COLUMN(REFERENCEMENT_ISOLANT[[#Headers],[MATIERE]]))))))</f>
        <v/>
      </c>
      <c r="E243" s="3" t="str">
        <f ca="1">IF('PR-tampon'!$E206="","",IF('PR-tampon'!$E206=0,"",IF(INDIRECT(NOM_FR&amp;ADDRESS('PR-tampon'!$E206,COLUMN(REFERENCEMENT_ISOLANT[[#Headers],[NOM COMMERCIAL DU PROCEDE]])))=0,"",INDIRECT(NOM_FR&amp;ADDRESS('PR-tampon'!$E206,COLUMN(REFERENCEMENT_ISOLANT[[#Headers],[NOM COMMERCIAL DU PROCEDE]]))))))</f>
        <v/>
      </c>
      <c r="F243" s="3" t="str">
        <f ca="1">IF('PR-tampon'!$E206="","",IF('PR-tampon'!$E206=0,"",IF(INDIRECT(NOM_FR&amp;ADDRESS('PR-tampon'!$E206,COLUMN(REFERENCEMENT_ISOLANT[[#Headers],[FABRICANT / TITULAIRE / DISTRIBUTEUR]])))=0,"",INDIRECT(NOM_FR&amp;ADDRESS('PR-tampon'!$E206,COLUMN(REFERENCEMENT_ISOLANT[[#Headers],[FABRICANT / TITULAIRE / DISTRIBUTEUR]]))))))</f>
        <v/>
      </c>
      <c r="G243" s="3" t="str">
        <f ca="1">IF('PR-tampon'!$E206="","",IF('PR-tampon'!$E206=0,"",IF(INDIRECT(NOM_FR&amp;ADDRESS('PR-tampon'!$E206,COLUMN(REFERENCEMENT_ISOLANT[[#Headers],[TYPE DE DOCUMENT DE REFERENCE]])))=0,"",INDIRECT(NOM_FR&amp;ADDRESS('PR-tampon'!$E206,COLUMN(REFERENCEMENT_ISOLANT[[#Headers],[TYPE DE DOCUMENT DE REFERENCE]]))))))</f>
        <v/>
      </c>
      <c r="H243" s="3" t="str">
        <f ca="1">IF('PR-tampon'!$E206="","",IF('PR-tampon'!$E206=0,"",IF(INDIRECT(NOM_FR&amp;ADDRESS('PR-tampon'!$E206,COLUMN(REFERENCEMENT_ISOLANT[[#Headers],[REF]])))=0,"",INDIRECT(NOM_FR&amp;ADDRESS('PR-tampon'!$E206,COLUMN(REFERENCEMENT_ISOLANT[[#Headers],[REF]]))))))</f>
        <v/>
      </c>
      <c r="I243" s="80" t="str">
        <f ca="1">IF('PR-tampon'!$E206="","",IF('PR-tampon'!$E206=0,"",IF(INDIRECT(NOM_FR&amp;ADDRESS('PR-tampon'!$E206,COLUMN(REFERENCEMENT_ISOLANT[[#Headers],[AVIS LIMITE AU / VALIDITE]])))=0,"",INDIRECT(NOM_FR&amp;ADDRESS('PR-tampon'!$E206,COLUMN(REFERENCEMENT_ISOLANT[[#Headers],[AVIS LIMITE AU / VALIDITE]]))))))</f>
        <v/>
      </c>
      <c r="J243" s="3" t="str">
        <f ca="1">IF('PR-tampon'!$E206="","",IF('PR-tampon'!$E206=0,"",IF(INDIRECT(NOM_FR&amp;ADDRESS('PR-tampon'!$E206,COLUMN(REFERENCEMENT_ISOLANT[[#Headers],[TC/TNC
dans le domaine d''emploi visé]])))=0,"",INDIRECT(NOM_FR&amp;ADDRESS('PR-tampon'!$E206,COLUMN(REFERENCEMENT_ISOLANT[[#Headers],[TC/TNC
dans le domaine d''emploi visé]]))))))</f>
        <v/>
      </c>
      <c r="K243" s="110" t="str">
        <f ca="1">IF('PR-tampon'!$E206="","",IF('PR-tampon'!$E206=0,"",IF(INDIRECT(NOM_FR&amp;ADDRESS('PR-tampon'!$E206,COLUMN(REFERENCEMENT_ISOLANT[[#Headers],[SYNTHESE DES APPLICATIONS VISEES]])))=0,"",INDIRECT(NOM_FR&amp;ADDRESS('PR-tampon'!$E206,COLUMN(REFERENCEMENT_ISOLANT[[#Headers],[SYNTHESE DES APPLICATIONS VISEES]]))))))</f>
        <v/>
      </c>
      <c r="L243" s="82" t="str">
        <f ca="1">IF('PR-tampon'!$E206="","",IF('PR-tampon'!$E206=0,"",IF(INDIRECT(NOM_FR&amp;ADDRESS('PR-tampon'!$E206,COLUMN(REFERENCEMENT_ISOLANT[[#Headers],[CONCATENATION DES OBSERVATIONS]])))=0,"",INDIRECT(NOM_FR&amp;ADDRESS('PR-tampon'!$E206,COLUMN(REFERENCEMENT_ISOLANT[[#Headers],[CONCATENATION DES OBSERVATIONS]]))))))</f>
        <v/>
      </c>
      <c r="M243" s="3" t="str">
        <f ca="1">IF('PR-tampon'!$E206="","",IF('PR-tampon'!$E206=0,"",IF(INDIRECT(NOM_FR&amp;ADDRESS('PR-tampon'!$E206,COLUMN(REFERENCEMENT_ISOLANT[[#Headers],[Hygrométrie des locaux]])))=0,"",INDIRECT(NOM_FR&amp;ADDRESS('PR-tampon'!$E206,COLUMN(REFERENCEMENT_ISOLANT[[#Headers],[Hygrométrie des locaux]]))))))</f>
        <v/>
      </c>
      <c r="N243" s="3" t="str">
        <f ca="1">IF('PR-tampon'!$E206="","",IF('PR-tampon'!$E206=0,"",IF(INDIRECT(NOM_FR&amp;ADDRESS('PR-tampon'!$E206,COLUMN(REFERENCEMENT_ISOLANT[[#Headers],[classement locaux au sens 20.1 P3]])))=0,"",INDIRECT(NOM_FR&amp;ADDRESS('PR-tampon'!$E206,COLUMN(REFERENCEMENT_ISOLANT[[#Headers],[classement locaux au sens 20.1 P3]]))))))</f>
        <v/>
      </c>
      <c r="O243" s="3" t="str">
        <f ca="1">IF('PR-tampon'!$E206="","",IF('PR-tampon'!$E206=0,"",IF(INDIRECT(NOM_FR&amp;ADDRESS('PR-tampon'!$E206,COLUMN(REFERENCEMENT_ISOLANT[[#Headers],[Climat max]])))=0,"",INDIRECT(NOM_FR&amp;ADDRESS('PR-tampon'!$E206,COLUMN(REFERENCEMENT_ISOLANT[[#Headers],[Climat max]]))))))</f>
        <v/>
      </c>
      <c r="P243" s="3" t="str">
        <f ca="1">IF('PR-tampon'!$E206="","",IF('PR-tampon'!$E206=0,"",IF(INDIRECT(NOM_FR&amp;ADDRESS('PR-tampon'!$E206,COLUMN(REFERENCEMENT_ISOLANT[[#Headers],[Locaux climatisés ou raffraichis]])))=0,"",INDIRECT(NOM_FR&amp;ADDRESS('PR-tampon'!$E206,COLUMN(REFERENCEMENT_ISOLANT[[#Headers],[Locaux climatisés ou raffraichis]]))))))</f>
        <v/>
      </c>
    </row>
    <row r="244" spans="1:16" ht="130.19999999999999" customHeight="1" x14ac:dyDescent="0.3">
      <c r="A244" s="3" t="e">
        <v>#VALUE!</v>
      </c>
      <c r="B244" s="86" t="str">
        <f ca="1">IF('PR-tampon'!$E207="","",IF('PR-tampon'!$E207=0,"",IF(INDIRECT(NOM_FR&amp;ADDRESS('PR-tampon'!$E207,COLUMN(REFERENCEMENT_ISOLANT[[#Headers],[DATE REFERENCEMENT]])))=0,"",INDIRECT(NOM_FR&amp;ADDRESS('PR-tampon'!$E207,COLUMN(REFERENCEMENT_ISOLANT[[#Headers],[DATE REFERENCEMENT]]))))))</f>
        <v/>
      </c>
      <c r="C244" s="86" t="str">
        <f ca="1">IF('PR-tampon'!$E207="","",IF('PR-tampon'!$E207=0,"",IF(INDIRECT(NOM_FR&amp;ADDRESS('PR-tampon'!$E207,COLUMN(REFERENCEMENT_ISOLANT[[#Headers],[TYPE DE PROCEDE]])))=0,"",INDIRECT(NOM_FR&amp;ADDRESS('PR-tampon'!$E207,COLUMN(REFERENCEMENT_ISOLANT[[#Headers],[TYPE DE PROCEDE]]))))))</f>
        <v/>
      </c>
      <c r="D244" s="86" t="str">
        <f ca="1">IF('PR-tampon'!$E207="","",IF('PR-tampon'!$E207=0,"",IF(INDIRECT(NOM_FR&amp;ADDRESS('PR-tampon'!$E207,COLUMN(REFERENCEMENT_ISOLANT[[#Headers],[MATIERE]])))=0,"",INDIRECT(NOM_FR&amp;ADDRESS('PR-tampon'!$E207,COLUMN(REFERENCEMENT_ISOLANT[[#Headers],[MATIERE]]))))))</f>
        <v/>
      </c>
      <c r="E244" s="3" t="str">
        <f ca="1">IF('PR-tampon'!$E207="","",IF('PR-tampon'!$E207=0,"",IF(INDIRECT(NOM_FR&amp;ADDRESS('PR-tampon'!$E207,COLUMN(REFERENCEMENT_ISOLANT[[#Headers],[NOM COMMERCIAL DU PROCEDE]])))=0,"",INDIRECT(NOM_FR&amp;ADDRESS('PR-tampon'!$E207,COLUMN(REFERENCEMENT_ISOLANT[[#Headers],[NOM COMMERCIAL DU PROCEDE]]))))))</f>
        <v/>
      </c>
      <c r="F244" s="3" t="str">
        <f ca="1">IF('PR-tampon'!$E207="","",IF('PR-tampon'!$E207=0,"",IF(INDIRECT(NOM_FR&amp;ADDRESS('PR-tampon'!$E207,COLUMN(REFERENCEMENT_ISOLANT[[#Headers],[FABRICANT / TITULAIRE / DISTRIBUTEUR]])))=0,"",INDIRECT(NOM_FR&amp;ADDRESS('PR-tampon'!$E207,COLUMN(REFERENCEMENT_ISOLANT[[#Headers],[FABRICANT / TITULAIRE / DISTRIBUTEUR]]))))))</f>
        <v/>
      </c>
      <c r="G244" s="3" t="str">
        <f ca="1">IF('PR-tampon'!$E207="","",IF('PR-tampon'!$E207=0,"",IF(INDIRECT(NOM_FR&amp;ADDRESS('PR-tampon'!$E207,COLUMN(REFERENCEMENT_ISOLANT[[#Headers],[TYPE DE DOCUMENT DE REFERENCE]])))=0,"",INDIRECT(NOM_FR&amp;ADDRESS('PR-tampon'!$E207,COLUMN(REFERENCEMENT_ISOLANT[[#Headers],[TYPE DE DOCUMENT DE REFERENCE]]))))))</f>
        <v/>
      </c>
      <c r="H244" s="3" t="str">
        <f ca="1">IF('PR-tampon'!$E207="","",IF('PR-tampon'!$E207=0,"",IF(INDIRECT(NOM_FR&amp;ADDRESS('PR-tampon'!$E207,COLUMN(REFERENCEMENT_ISOLANT[[#Headers],[REF]])))=0,"",INDIRECT(NOM_FR&amp;ADDRESS('PR-tampon'!$E207,COLUMN(REFERENCEMENT_ISOLANT[[#Headers],[REF]]))))))</f>
        <v/>
      </c>
      <c r="I244" s="80" t="str">
        <f ca="1">IF('PR-tampon'!$E207="","",IF('PR-tampon'!$E207=0,"",IF(INDIRECT(NOM_FR&amp;ADDRESS('PR-tampon'!$E207,COLUMN(REFERENCEMENT_ISOLANT[[#Headers],[AVIS LIMITE AU / VALIDITE]])))=0,"",INDIRECT(NOM_FR&amp;ADDRESS('PR-tampon'!$E207,COLUMN(REFERENCEMENT_ISOLANT[[#Headers],[AVIS LIMITE AU / VALIDITE]]))))))</f>
        <v/>
      </c>
      <c r="J244" s="3" t="str">
        <f ca="1">IF('PR-tampon'!$E207="","",IF('PR-tampon'!$E207=0,"",IF(INDIRECT(NOM_FR&amp;ADDRESS('PR-tampon'!$E207,COLUMN(REFERENCEMENT_ISOLANT[[#Headers],[TC/TNC
dans le domaine d''emploi visé]])))=0,"",INDIRECT(NOM_FR&amp;ADDRESS('PR-tampon'!$E207,COLUMN(REFERENCEMENT_ISOLANT[[#Headers],[TC/TNC
dans le domaine d''emploi visé]]))))))</f>
        <v/>
      </c>
      <c r="K244" s="110" t="str">
        <f ca="1">IF('PR-tampon'!$E207="","",IF('PR-tampon'!$E207=0,"",IF(INDIRECT(NOM_FR&amp;ADDRESS('PR-tampon'!$E207,COLUMN(REFERENCEMENT_ISOLANT[[#Headers],[SYNTHESE DES APPLICATIONS VISEES]])))=0,"",INDIRECT(NOM_FR&amp;ADDRESS('PR-tampon'!$E207,COLUMN(REFERENCEMENT_ISOLANT[[#Headers],[SYNTHESE DES APPLICATIONS VISEES]]))))))</f>
        <v/>
      </c>
      <c r="L244" s="82" t="str">
        <f ca="1">IF('PR-tampon'!$E207="","",IF('PR-tampon'!$E207=0,"",IF(INDIRECT(NOM_FR&amp;ADDRESS('PR-tampon'!$E207,COLUMN(REFERENCEMENT_ISOLANT[[#Headers],[CONCATENATION DES OBSERVATIONS]])))=0,"",INDIRECT(NOM_FR&amp;ADDRESS('PR-tampon'!$E207,COLUMN(REFERENCEMENT_ISOLANT[[#Headers],[CONCATENATION DES OBSERVATIONS]]))))))</f>
        <v/>
      </c>
      <c r="M244" s="3" t="str">
        <f ca="1">IF('PR-tampon'!$E207="","",IF('PR-tampon'!$E207=0,"",IF(INDIRECT(NOM_FR&amp;ADDRESS('PR-tampon'!$E207,COLUMN(REFERENCEMENT_ISOLANT[[#Headers],[Hygrométrie des locaux]])))=0,"",INDIRECT(NOM_FR&amp;ADDRESS('PR-tampon'!$E207,COLUMN(REFERENCEMENT_ISOLANT[[#Headers],[Hygrométrie des locaux]]))))))</f>
        <v/>
      </c>
      <c r="N244" s="3" t="str">
        <f ca="1">IF('PR-tampon'!$E207="","",IF('PR-tampon'!$E207=0,"",IF(INDIRECT(NOM_FR&amp;ADDRESS('PR-tampon'!$E207,COLUMN(REFERENCEMENT_ISOLANT[[#Headers],[classement locaux au sens 20.1 P3]])))=0,"",INDIRECT(NOM_FR&amp;ADDRESS('PR-tampon'!$E207,COLUMN(REFERENCEMENT_ISOLANT[[#Headers],[classement locaux au sens 20.1 P3]]))))))</f>
        <v/>
      </c>
      <c r="O244" s="3" t="str">
        <f ca="1">IF('PR-tampon'!$E207="","",IF('PR-tampon'!$E207=0,"",IF(INDIRECT(NOM_FR&amp;ADDRESS('PR-tampon'!$E207,COLUMN(REFERENCEMENT_ISOLANT[[#Headers],[Climat max]])))=0,"",INDIRECT(NOM_FR&amp;ADDRESS('PR-tampon'!$E207,COLUMN(REFERENCEMENT_ISOLANT[[#Headers],[Climat max]]))))))</f>
        <v/>
      </c>
      <c r="P244" s="3" t="str">
        <f ca="1">IF('PR-tampon'!$E207="","",IF('PR-tampon'!$E207=0,"",IF(INDIRECT(NOM_FR&amp;ADDRESS('PR-tampon'!$E207,COLUMN(REFERENCEMENT_ISOLANT[[#Headers],[Locaux climatisés ou raffraichis]])))=0,"",INDIRECT(NOM_FR&amp;ADDRESS('PR-tampon'!$E207,COLUMN(REFERENCEMENT_ISOLANT[[#Headers],[Locaux climatisés ou raffraichis]]))))))</f>
        <v/>
      </c>
    </row>
    <row r="245" spans="1:16" ht="130.19999999999999" customHeight="1" x14ac:dyDescent="0.3">
      <c r="A245" s="3" t="e">
        <v>#VALUE!</v>
      </c>
      <c r="B245" s="86" t="str">
        <f ca="1">IF('PR-tampon'!$E208="","",IF('PR-tampon'!$E208=0,"",IF(INDIRECT(NOM_FR&amp;ADDRESS('PR-tampon'!$E208,COLUMN(REFERENCEMENT_ISOLANT[[#Headers],[DATE REFERENCEMENT]])))=0,"",INDIRECT(NOM_FR&amp;ADDRESS('PR-tampon'!$E208,COLUMN(REFERENCEMENT_ISOLANT[[#Headers],[DATE REFERENCEMENT]]))))))</f>
        <v/>
      </c>
      <c r="C245" s="86" t="str">
        <f ca="1">IF('PR-tampon'!$E208="","",IF('PR-tampon'!$E208=0,"",IF(INDIRECT(NOM_FR&amp;ADDRESS('PR-tampon'!$E208,COLUMN(REFERENCEMENT_ISOLANT[[#Headers],[TYPE DE PROCEDE]])))=0,"",INDIRECT(NOM_FR&amp;ADDRESS('PR-tampon'!$E208,COLUMN(REFERENCEMENT_ISOLANT[[#Headers],[TYPE DE PROCEDE]]))))))</f>
        <v/>
      </c>
      <c r="D245" s="86" t="str">
        <f ca="1">IF('PR-tampon'!$E208="","",IF('PR-tampon'!$E208=0,"",IF(INDIRECT(NOM_FR&amp;ADDRESS('PR-tampon'!$E208,COLUMN(REFERENCEMENT_ISOLANT[[#Headers],[MATIERE]])))=0,"",INDIRECT(NOM_FR&amp;ADDRESS('PR-tampon'!$E208,COLUMN(REFERENCEMENT_ISOLANT[[#Headers],[MATIERE]]))))))</f>
        <v/>
      </c>
      <c r="E245" s="3" t="str">
        <f ca="1">IF('PR-tampon'!$E208="","",IF('PR-tampon'!$E208=0,"",IF(INDIRECT(NOM_FR&amp;ADDRESS('PR-tampon'!$E208,COLUMN(REFERENCEMENT_ISOLANT[[#Headers],[NOM COMMERCIAL DU PROCEDE]])))=0,"",INDIRECT(NOM_FR&amp;ADDRESS('PR-tampon'!$E208,COLUMN(REFERENCEMENT_ISOLANT[[#Headers],[NOM COMMERCIAL DU PROCEDE]]))))))</f>
        <v/>
      </c>
      <c r="F245" s="3" t="str">
        <f ca="1">IF('PR-tampon'!$E208="","",IF('PR-tampon'!$E208=0,"",IF(INDIRECT(NOM_FR&amp;ADDRESS('PR-tampon'!$E208,COLUMN(REFERENCEMENT_ISOLANT[[#Headers],[FABRICANT / TITULAIRE / DISTRIBUTEUR]])))=0,"",INDIRECT(NOM_FR&amp;ADDRESS('PR-tampon'!$E208,COLUMN(REFERENCEMENT_ISOLANT[[#Headers],[FABRICANT / TITULAIRE / DISTRIBUTEUR]]))))))</f>
        <v/>
      </c>
      <c r="G245" s="3" t="str">
        <f ca="1">IF('PR-tampon'!$E208="","",IF('PR-tampon'!$E208=0,"",IF(INDIRECT(NOM_FR&amp;ADDRESS('PR-tampon'!$E208,COLUMN(REFERENCEMENT_ISOLANT[[#Headers],[TYPE DE DOCUMENT DE REFERENCE]])))=0,"",INDIRECT(NOM_FR&amp;ADDRESS('PR-tampon'!$E208,COLUMN(REFERENCEMENT_ISOLANT[[#Headers],[TYPE DE DOCUMENT DE REFERENCE]]))))))</f>
        <v/>
      </c>
      <c r="H245" s="3" t="str">
        <f ca="1">IF('PR-tampon'!$E208="","",IF('PR-tampon'!$E208=0,"",IF(INDIRECT(NOM_FR&amp;ADDRESS('PR-tampon'!$E208,COLUMN(REFERENCEMENT_ISOLANT[[#Headers],[REF]])))=0,"",INDIRECT(NOM_FR&amp;ADDRESS('PR-tampon'!$E208,COLUMN(REFERENCEMENT_ISOLANT[[#Headers],[REF]]))))))</f>
        <v/>
      </c>
      <c r="I245" s="80" t="str">
        <f ca="1">IF('PR-tampon'!$E208="","",IF('PR-tampon'!$E208=0,"",IF(INDIRECT(NOM_FR&amp;ADDRESS('PR-tampon'!$E208,COLUMN(REFERENCEMENT_ISOLANT[[#Headers],[AVIS LIMITE AU / VALIDITE]])))=0,"",INDIRECT(NOM_FR&amp;ADDRESS('PR-tampon'!$E208,COLUMN(REFERENCEMENT_ISOLANT[[#Headers],[AVIS LIMITE AU / VALIDITE]]))))))</f>
        <v/>
      </c>
      <c r="J245" s="3" t="str">
        <f ca="1">IF('PR-tampon'!$E208="","",IF('PR-tampon'!$E208=0,"",IF(INDIRECT(NOM_FR&amp;ADDRESS('PR-tampon'!$E208,COLUMN(REFERENCEMENT_ISOLANT[[#Headers],[TC/TNC
dans le domaine d''emploi visé]])))=0,"",INDIRECT(NOM_FR&amp;ADDRESS('PR-tampon'!$E208,COLUMN(REFERENCEMENT_ISOLANT[[#Headers],[TC/TNC
dans le domaine d''emploi visé]]))))))</f>
        <v/>
      </c>
      <c r="K245" s="110" t="str">
        <f ca="1">IF('PR-tampon'!$E208="","",IF('PR-tampon'!$E208=0,"",IF(INDIRECT(NOM_FR&amp;ADDRESS('PR-tampon'!$E208,COLUMN(REFERENCEMENT_ISOLANT[[#Headers],[SYNTHESE DES APPLICATIONS VISEES]])))=0,"",INDIRECT(NOM_FR&amp;ADDRESS('PR-tampon'!$E208,COLUMN(REFERENCEMENT_ISOLANT[[#Headers],[SYNTHESE DES APPLICATIONS VISEES]]))))))</f>
        <v/>
      </c>
      <c r="L245" s="82" t="str">
        <f ca="1">IF('PR-tampon'!$E208="","",IF('PR-tampon'!$E208=0,"",IF(INDIRECT(NOM_FR&amp;ADDRESS('PR-tampon'!$E208,COLUMN(REFERENCEMENT_ISOLANT[[#Headers],[CONCATENATION DES OBSERVATIONS]])))=0,"",INDIRECT(NOM_FR&amp;ADDRESS('PR-tampon'!$E208,COLUMN(REFERENCEMENT_ISOLANT[[#Headers],[CONCATENATION DES OBSERVATIONS]]))))))</f>
        <v/>
      </c>
      <c r="M245" s="3" t="str">
        <f ca="1">IF('PR-tampon'!$E208="","",IF('PR-tampon'!$E208=0,"",IF(INDIRECT(NOM_FR&amp;ADDRESS('PR-tampon'!$E208,COLUMN(REFERENCEMENT_ISOLANT[[#Headers],[Hygrométrie des locaux]])))=0,"",INDIRECT(NOM_FR&amp;ADDRESS('PR-tampon'!$E208,COLUMN(REFERENCEMENT_ISOLANT[[#Headers],[Hygrométrie des locaux]]))))))</f>
        <v/>
      </c>
      <c r="N245" s="3" t="str">
        <f ca="1">IF('PR-tampon'!$E208="","",IF('PR-tampon'!$E208=0,"",IF(INDIRECT(NOM_FR&amp;ADDRESS('PR-tampon'!$E208,COLUMN(REFERENCEMENT_ISOLANT[[#Headers],[classement locaux au sens 20.1 P3]])))=0,"",INDIRECT(NOM_FR&amp;ADDRESS('PR-tampon'!$E208,COLUMN(REFERENCEMENT_ISOLANT[[#Headers],[classement locaux au sens 20.1 P3]]))))))</f>
        <v/>
      </c>
      <c r="O245" s="3" t="str">
        <f ca="1">IF('PR-tampon'!$E208="","",IF('PR-tampon'!$E208=0,"",IF(INDIRECT(NOM_FR&amp;ADDRESS('PR-tampon'!$E208,COLUMN(REFERENCEMENT_ISOLANT[[#Headers],[Climat max]])))=0,"",INDIRECT(NOM_FR&amp;ADDRESS('PR-tampon'!$E208,COLUMN(REFERENCEMENT_ISOLANT[[#Headers],[Climat max]]))))))</f>
        <v/>
      </c>
      <c r="P245" s="3" t="str">
        <f ca="1">IF('PR-tampon'!$E208="","",IF('PR-tampon'!$E208=0,"",IF(INDIRECT(NOM_FR&amp;ADDRESS('PR-tampon'!$E208,COLUMN(REFERENCEMENT_ISOLANT[[#Headers],[Locaux climatisés ou raffraichis]])))=0,"",INDIRECT(NOM_FR&amp;ADDRESS('PR-tampon'!$E208,COLUMN(REFERENCEMENT_ISOLANT[[#Headers],[Locaux climatisés ou raffraichis]]))))))</f>
        <v/>
      </c>
    </row>
    <row r="246" spans="1:16" ht="130.19999999999999" customHeight="1" x14ac:dyDescent="0.3">
      <c r="A246" s="3" t="e">
        <v>#VALUE!</v>
      </c>
      <c r="B246" s="86" t="str">
        <f ca="1">IF('PR-tampon'!$E209="","",IF('PR-tampon'!$E209=0,"",IF(INDIRECT(NOM_FR&amp;ADDRESS('PR-tampon'!$E209,COLUMN(REFERENCEMENT_ISOLANT[[#Headers],[DATE REFERENCEMENT]])))=0,"",INDIRECT(NOM_FR&amp;ADDRESS('PR-tampon'!$E209,COLUMN(REFERENCEMENT_ISOLANT[[#Headers],[DATE REFERENCEMENT]]))))))</f>
        <v/>
      </c>
      <c r="C246" s="86" t="str">
        <f ca="1">IF('PR-tampon'!$E209="","",IF('PR-tampon'!$E209=0,"",IF(INDIRECT(NOM_FR&amp;ADDRESS('PR-tampon'!$E209,COLUMN(REFERENCEMENT_ISOLANT[[#Headers],[TYPE DE PROCEDE]])))=0,"",INDIRECT(NOM_FR&amp;ADDRESS('PR-tampon'!$E209,COLUMN(REFERENCEMENT_ISOLANT[[#Headers],[TYPE DE PROCEDE]]))))))</f>
        <v/>
      </c>
      <c r="D246" s="86" t="str">
        <f ca="1">IF('PR-tampon'!$E209="","",IF('PR-tampon'!$E209=0,"",IF(INDIRECT(NOM_FR&amp;ADDRESS('PR-tampon'!$E209,COLUMN(REFERENCEMENT_ISOLANT[[#Headers],[MATIERE]])))=0,"",INDIRECT(NOM_FR&amp;ADDRESS('PR-tampon'!$E209,COLUMN(REFERENCEMENT_ISOLANT[[#Headers],[MATIERE]]))))))</f>
        <v/>
      </c>
      <c r="E246" s="3" t="str">
        <f ca="1">IF('PR-tampon'!$E209="","",IF('PR-tampon'!$E209=0,"",IF(INDIRECT(NOM_FR&amp;ADDRESS('PR-tampon'!$E209,COLUMN(REFERENCEMENT_ISOLANT[[#Headers],[NOM COMMERCIAL DU PROCEDE]])))=0,"",INDIRECT(NOM_FR&amp;ADDRESS('PR-tampon'!$E209,COLUMN(REFERENCEMENT_ISOLANT[[#Headers],[NOM COMMERCIAL DU PROCEDE]]))))))</f>
        <v/>
      </c>
      <c r="F246" s="3" t="str">
        <f ca="1">IF('PR-tampon'!$E209="","",IF('PR-tampon'!$E209=0,"",IF(INDIRECT(NOM_FR&amp;ADDRESS('PR-tampon'!$E209,COLUMN(REFERENCEMENT_ISOLANT[[#Headers],[FABRICANT / TITULAIRE / DISTRIBUTEUR]])))=0,"",INDIRECT(NOM_FR&amp;ADDRESS('PR-tampon'!$E209,COLUMN(REFERENCEMENT_ISOLANT[[#Headers],[FABRICANT / TITULAIRE / DISTRIBUTEUR]]))))))</f>
        <v/>
      </c>
      <c r="G246" s="3" t="str">
        <f ca="1">IF('PR-tampon'!$E209="","",IF('PR-tampon'!$E209=0,"",IF(INDIRECT(NOM_FR&amp;ADDRESS('PR-tampon'!$E209,COLUMN(REFERENCEMENT_ISOLANT[[#Headers],[TYPE DE DOCUMENT DE REFERENCE]])))=0,"",INDIRECT(NOM_FR&amp;ADDRESS('PR-tampon'!$E209,COLUMN(REFERENCEMENT_ISOLANT[[#Headers],[TYPE DE DOCUMENT DE REFERENCE]]))))))</f>
        <v/>
      </c>
      <c r="H246" s="3" t="str">
        <f ca="1">IF('PR-tampon'!$E209="","",IF('PR-tampon'!$E209=0,"",IF(INDIRECT(NOM_FR&amp;ADDRESS('PR-tampon'!$E209,COLUMN(REFERENCEMENT_ISOLANT[[#Headers],[REF]])))=0,"",INDIRECT(NOM_FR&amp;ADDRESS('PR-tampon'!$E209,COLUMN(REFERENCEMENT_ISOLANT[[#Headers],[REF]]))))))</f>
        <v/>
      </c>
      <c r="I246" s="80" t="str">
        <f ca="1">IF('PR-tampon'!$E209="","",IF('PR-tampon'!$E209=0,"",IF(INDIRECT(NOM_FR&amp;ADDRESS('PR-tampon'!$E209,COLUMN(REFERENCEMENT_ISOLANT[[#Headers],[AVIS LIMITE AU / VALIDITE]])))=0,"",INDIRECT(NOM_FR&amp;ADDRESS('PR-tampon'!$E209,COLUMN(REFERENCEMENT_ISOLANT[[#Headers],[AVIS LIMITE AU / VALIDITE]]))))))</f>
        <v/>
      </c>
      <c r="J246" s="3" t="str">
        <f ca="1">IF('PR-tampon'!$E209="","",IF('PR-tampon'!$E209=0,"",IF(INDIRECT(NOM_FR&amp;ADDRESS('PR-tampon'!$E209,COLUMN(REFERENCEMENT_ISOLANT[[#Headers],[TC/TNC
dans le domaine d''emploi visé]])))=0,"",INDIRECT(NOM_FR&amp;ADDRESS('PR-tampon'!$E209,COLUMN(REFERENCEMENT_ISOLANT[[#Headers],[TC/TNC
dans le domaine d''emploi visé]]))))))</f>
        <v/>
      </c>
      <c r="K246" s="110" t="str">
        <f ca="1">IF('PR-tampon'!$E209="","",IF('PR-tampon'!$E209=0,"",IF(INDIRECT(NOM_FR&amp;ADDRESS('PR-tampon'!$E209,COLUMN(REFERENCEMENT_ISOLANT[[#Headers],[SYNTHESE DES APPLICATIONS VISEES]])))=0,"",INDIRECT(NOM_FR&amp;ADDRESS('PR-tampon'!$E209,COLUMN(REFERENCEMENT_ISOLANT[[#Headers],[SYNTHESE DES APPLICATIONS VISEES]]))))))</f>
        <v/>
      </c>
      <c r="L246" s="82" t="str">
        <f ca="1">IF('PR-tampon'!$E209="","",IF('PR-tampon'!$E209=0,"",IF(INDIRECT(NOM_FR&amp;ADDRESS('PR-tampon'!$E209,COLUMN(REFERENCEMENT_ISOLANT[[#Headers],[CONCATENATION DES OBSERVATIONS]])))=0,"",INDIRECT(NOM_FR&amp;ADDRESS('PR-tampon'!$E209,COLUMN(REFERENCEMENT_ISOLANT[[#Headers],[CONCATENATION DES OBSERVATIONS]]))))))</f>
        <v/>
      </c>
      <c r="M246" s="3" t="str">
        <f ca="1">IF('PR-tampon'!$E209="","",IF('PR-tampon'!$E209=0,"",IF(INDIRECT(NOM_FR&amp;ADDRESS('PR-tampon'!$E209,COLUMN(REFERENCEMENT_ISOLANT[[#Headers],[Hygrométrie des locaux]])))=0,"",INDIRECT(NOM_FR&amp;ADDRESS('PR-tampon'!$E209,COLUMN(REFERENCEMENT_ISOLANT[[#Headers],[Hygrométrie des locaux]]))))))</f>
        <v/>
      </c>
      <c r="N246" s="3" t="str">
        <f ca="1">IF('PR-tampon'!$E209="","",IF('PR-tampon'!$E209=0,"",IF(INDIRECT(NOM_FR&amp;ADDRESS('PR-tampon'!$E209,COLUMN(REFERENCEMENT_ISOLANT[[#Headers],[classement locaux au sens 20.1 P3]])))=0,"",INDIRECT(NOM_FR&amp;ADDRESS('PR-tampon'!$E209,COLUMN(REFERENCEMENT_ISOLANT[[#Headers],[classement locaux au sens 20.1 P3]]))))))</f>
        <v/>
      </c>
      <c r="O246" s="3" t="str">
        <f ca="1">IF('PR-tampon'!$E209="","",IF('PR-tampon'!$E209=0,"",IF(INDIRECT(NOM_FR&amp;ADDRESS('PR-tampon'!$E209,COLUMN(REFERENCEMENT_ISOLANT[[#Headers],[Climat max]])))=0,"",INDIRECT(NOM_FR&amp;ADDRESS('PR-tampon'!$E209,COLUMN(REFERENCEMENT_ISOLANT[[#Headers],[Climat max]]))))))</f>
        <v/>
      </c>
      <c r="P246" s="3" t="str">
        <f ca="1">IF('PR-tampon'!$E209="","",IF('PR-tampon'!$E209=0,"",IF(INDIRECT(NOM_FR&amp;ADDRESS('PR-tampon'!$E209,COLUMN(REFERENCEMENT_ISOLANT[[#Headers],[Locaux climatisés ou raffraichis]])))=0,"",INDIRECT(NOM_FR&amp;ADDRESS('PR-tampon'!$E209,COLUMN(REFERENCEMENT_ISOLANT[[#Headers],[Locaux climatisés ou raffraichis]]))))))</f>
        <v/>
      </c>
    </row>
    <row r="247" spans="1:16" ht="130.19999999999999" customHeight="1" x14ac:dyDescent="0.3">
      <c r="A247" s="3" t="e">
        <v>#VALUE!</v>
      </c>
      <c r="B247" s="86" t="str">
        <f ca="1">IF('PR-tampon'!$E210="","",IF('PR-tampon'!$E210=0,"",IF(INDIRECT(NOM_FR&amp;ADDRESS('PR-tampon'!$E210,COLUMN(REFERENCEMENT_ISOLANT[[#Headers],[DATE REFERENCEMENT]])))=0,"",INDIRECT(NOM_FR&amp;ADDRESS('PR-tampon'!$E210,COLUMN(REFERENCEMENT_ISOLANT[[#Headers],[DATE REFERENCEMENT]]))))))</f>
        <v/>
      </c>
      <c r="C247" s="86" t="str">
        <f ca="1">IF('PR-tampon'!$E210="","",IF('PR-tampon'!$E210=0,"",IF(INDIRECT(NOM_FR&amp;ADDRESS('PR-tampon'!$E210,COLUMN(REFERENCEMENT_ISOLANT[[#Headers],[TYPE DE PROCEDE]])))=0,"",INDIRECT(NOM_FR&amp;ADDRESS('PR-tampon'!$E210,COLUMN(REFERENCEMENT_ISOLANT[[#Headers],[TYPE DE PROCEDE]]))))))</f>
        <v/>
      </c>
      <c r="D247" s="86" t="str">
        <f ca="1">IF('PR-tampon'!$E210="","",IF('PR-tampon'!$E210=0,"",IF(INDIRECT(NOM_FR&amp;ADDRESS('PR-tampon'!$E210,COLUMN(REFERENCEMENT_ISOLANT[[#Headers],[MATIERE]])))=0,"",INDIRECT(NOM_FR&amp;ADDRESS('PR-tampon'!$E210,COLUMN(REFERENCEMENT_ISOLANT[[#Headers],[MATIERE]]))))))</f>
        <v/>
      </c>
      <c r="E247" s="3" t="str">
        <f ca="1">IF('PR-tampon'!$E210="","",IF('PR-tampon'!$E210=0,"",IF(INDIRECT(NOM_FR&amp;ADDRESS('PR-tampon'!$E210,COLUMN(REFERENCEMENT_ISOLANT[[#Headers],[NOM COMMERCIAL DU PROCEDE]])))=0,"",INDIRECT(NOM_FR&amp;ADDRESS('PR-tampon'!$E210,COLUMN(REFERENCEMENT_ISOLANT[[#Headers],[NOM COMMERCIAL DU PROCEDE]]))))))</f>
        <v/>
      </c>
      <c r="F247" s="3" t="str">
        <f ca="1">IF('PR-tampon'!$E210="","",IF('PR-tampon'!$E210=0,"",IF(INDIRECT(NOM_FR&amp;ADDRESS('PR-tampon'!$E210,COLUMN(REFERENCEMENT_ISOLANT[[#Headers],[FABRICANT / TITULAIRE / DISTRIBUTEUR]])))=0,"",INDIRECT(NOM_FR&amp;ADDRESS('PR-tampon'!$E210,COLUMN(REFERENCEMENT_ISOLANT[[#Headers],[FABRICANT / TITULAIRE / DISTRIBUTEUR]]))))))</f>
        <v/>
      </c>
      <c r="G247" s="3" t="str">
        <f ca="1">IF('PR-tampon'!$E210="","",IF('PR-tampon'!$E210=0,"",IF(INDIRECT(NOM_FR&amp;ADDRESS('PR-tampon'!$E210,COLUMN(REFERENCEMENT_ISOLANT[[#Headers],[TYPE DE DOCUMENT DE REFERENCE]])))=0,"",INDIRECT(NOM_FR&amp;ADDRESS('PR-tampon'!$E210,COLUMN(REFERENCEMENT_ISOLANT[[#Headers],[TYPE DE DOCUMENT DE REFERENCE]]))))))</f>
        <v/>
      </c>
      <c r="H247" s="3" t="str">
        <f ca="1">IF('PR-tampon'!$E210="","",IF('PR-tampon'!$E210=0,"",IF(INDIRECT(NOM_FR&amp;ADDRESS('PR-tampon'!$E210,COLUMN(REFERENCEMENT_ISOLANT[[#Headers],[REF]])))=0,"",INDIRECT(NOM_FR&amp;ADDRESS('PR-tampon'!$E210,COLUMN(REFERENCEMENT_ISOLANT[[#Headers],[REF]]))))))</f>
        <v/>
      </c>
      <c r="I247" s="80" t="str">
        <f ca="1">IF('PR-tampon'!$E210="","",IF('PR-tampon'!$E210=0,"",IF(INDIRECT(NOM_FR&amp;ADDRESS('PR-tampon'!$E210,COLUMN(REFERENCEMENT_ISOLANT[[#Headers],[AVIS LIMITE AU / VALIDITE]])))=0,"",INDIRECT(NOM_FR&amp;ADDRESS('PR-tampon'!$E210,COLUMN(REFERENCEMENT_ISOLANT[[#Headers],[AVIS LIMITE AU / VALIDITE]]))))))</f>
        <v/>
      </c>
      <c r="J247" s="3" t="str">
        <f ca="1">IF('PR-tampon'!$E210="","",IF('PR-tampon'!$E210=0,"",IF(INDIRECT(NOM_FR&amp;ADDRESS('PR-tampon'!$E210,COLUMN(REFERENCEMENT_ISOLANT[[#Headers],[TC/TNC
dans le domaine d''emploi visé]])))=0,"",INDIRECT(NOM_FR&amp;ADDRESS('PR-tampon'!$E210,COLUMN(REFERENCEMENT_ISOLANT[[#Headers],[TC/TNC
dans le domaine d''emploi visé]]))))))</f>
        <v/>
      </c>
      <c r="K247" s="110" t="str">
        <f ca="1">IF('PR-tampon'!$E210="","",IF('PR-tampon'!$E210=0,"",IF(INDIRECT(NOM_FR&amp;ADDRESS('PR-tampon'!$E210,COLUMN(REFERENCEMENT_ISOLANT[[#Headers],[SYNTHESE DES APPLICATIONS VISEES]])))=0,"",INDIRECT(NOM_FR&amp;ADDRESS('PR-tampon'!$E210,COLUMN(REFERENCEMENT_ISOLANT[[#Headers],[SYNTHESE DES APPLICATIONS VISEES]]))))))</f>
        <v/>
      </c>
      <c r="L247" s="82" t="str">
        <f ca="1">IF('PR-tampon'!$E210="","",IF('PR-tampon'!$E210=0,"",IF(INDIRECT(NOM_FR&amp;ADDRESS('PR-tampon'!$E210,COLUMN(REFERENCEMENT_ISOLANT[[#Headers],[CONCATENATION DES OBSERVATIONS]])))=0,"",INDIRECT(NOM_FR&amp;ADDRESS('PR-tampon'!$E210,COLUMN(REFERENCEMENT_ISOLANT[[#Headers],[CONCATENATION DES OBSERVATIONS]]))))))</f>
        <v/>
      </c>
      <c r="M247" s="3" t="str">
        <f ca="1">IF('PR-tampon'!$E210="","",IF('PR-tampon'!$E210=0,"",IF(INDIRECT(NOM_FR&amp;ADDRESS('PR-tampon'!$E210,COLUMN(REFERENCEMENT_ISOLANT[[#Headers],[Hygrométrie des locaux]])))=0,"",INDIRECT(NOM_FR&amp;ADDRESS('PR-tampon'!$E210,COLUMN(REFERENCEMENT_ISOLANT[[#Headers],[Hygrométrie des locaux]]))))))</f>
        <v/>
      </c>
      <c r="N247" s="3" t="str">
        <f ca="1">IF('PR-tampon'!$E210="","",IF('PR-tampon'!$E210=0,"",IF(INDIRECT(NOM_FR&amp;ADDRESS('PR-tampon'!$E210,COLUMN(REFERENCEMENT_ISOLANT[[#Headers],[classement locaux au sens 20.1 P3]])))=0,"",INDIRECT(NOM_FR&amp;ADDRESS('PR-tampon'!$E210,COLUMN(REFERENCEMENT_ISOLANT[[#Headers],[classement locaux au sens 20.1 P3]]))))))</f>
        <v/>
      </c>
      <c r="O247" s="3" t="str">
        <f ca="1">IF('PR-tampon'!$E210="","",IF('PR-tampon'!$E210=0,"",IF(INDIRECT(NOM_FR&amp;ADDRESS('PR-tampon'!$E210,COLUMN(REFERENCEMENT_ISOLANT[[#Headers],[Climat max]])))=0,"",INDIRECT(NOM_FR&amp;ADDRESS('PR-tampon'!$E210,COLUMN(REFERENCEMENT_ISOLANT[[#Headers],[Climat max]]))))))</f>
        <v/>
      </c>
      <c r="P247" s="3" t="str">
        <f ca="1">IF('PR-tampon'!$E210="","",IF('PR-tampon'!$E210=0,"",IF(INDIRECT(NOM_FR&amp;ADDRESS('PR-tampon'!$E210,COLUMN(REFERENCEMENT_ISOLANT[[#Headers],[Locaux climatisés ou raffraichis]])))=0,"",INDIRECT(NOM_FR&amp;ADDRESS('PR-tampon'!$E210,COLUMN(REFERENCEMENT_ISOLANT[[#Headers],[Locaux climatisés ou raffraichis]]))))))</f>
        <v/>
      </c>
    </row>
    <row r="248" spans="1:16" ht="130.19999999999999" customHeight="1" x14ac:dyDescent="0.3">
      <c r="A248" s="3" t="e">
        <v>#VALUE!</v>
      </c>
      <c r="B248" s="86" t="str">
        <f ca="1">IF('PR-tampon'!$E211="","",IF('PR-tampon'!$E211=0,"",IF(INDIRECT(NOM_FR&amp;ADDRESS('PR-tampon'!$E211,COLUMN(REFERENCEMENT_ISOLANT[[#Headers],[DATE REFERENCEMENT]])))=0,"",INDIRECT(NOM_FR&amp;ADDRESS('PR-tampon'!$E211,COLUMN(REFERENCEMENT_ISOLANT[[#Headers],[DATE REFERENCEMENT]]))))))</f>
        <v/>
      </c>
      <c r="C248" s="86" t="str">
        <f ca="1">IF('PR-tampon'!$E211="","",IF('PR-tampon'!$E211=0,"",IF(INDIRECT(NOM_FR&amp;ADDRESS('PR-tampon'!$E211,COLUMN(REFERENCEMENT_ISOLANT[[#Headers],[TYPE DE PROCEDE]])))=0,"",INDIRECT(NOM_FR&amp;ADDRESS('PR-tampon'!$E211,COLUMN(REFERENCEMENT_ISOLANT[[#Headers],[TYPE DE PROCEDE]]))))))</f>
        <v/>
      </c>
      <c r="D248" s="86" t="str">
        <f ca="1">IF('PR-tampon'!$E211="","",IF('PR-tampon'!$E211=0,"",IF(INDIRECT(NOM_FR&amp;ADDRESS('PR-tampon'!$E211,COLUMN(REFERENCEMENT_ISOLANT[[#Headers],[MATIERE]])))=0,"",INDIRECT(NOM_FR&amp;ADDRESS('PR-tampon'!$E211,COLUMN(REFERENCEMENT_ISOLANT[[#Headers],[MATIERE]]))))))</f>
        <v/>
      </c>
      <c r="E248" s="3" t="str">
        <f ca="1">IF('PR-tampon'!$E211="","",IF('PR-tampon'!$E211=0,"",IF(INDIRECT(NOM_FR&amp;ADDRESS('PR-tampon'!$E211,COLUMN(REFERENCEMENT_ISOLANT[[#Headers],[NOM COMMERCIAL DU PROCEDE]])))=0,"",INDIRECT(NOM_FR&amp;ADDRESS('PR-tampon'!$E211,COLUMN(REFERENCEMENT_ISOLANT[[#Headers],[NOM COMMERCIAL DU PROCEDE]]))))))</f>
        <v/>
      </c>
      <c r="F248" s="3" t="str">
        <f ca="1">IF('PR-tampon'!$E211="","",IF('PR-tampon'!$E211=0,"",IF(INDIRECT(NOM_FR&amp;ADDRESS('PR-tampon'!$E211,COLUMN(REFERENCEMENT_ISOLANT[[#Headers],[FABRICANT / TITULAIRE / DISTRIBUTEUR]])))=0,"",INDIRECT(NOM_FR&amp;ADDRESS('PR-tampon'!$E211,COLUMN(REFERENCEMENT_ISOLANT[[#Headers],[FABRICANT / TITULAIRE / DISTRIBUTEUR]]))))))</f>
        <v/>
      </c>
      <c r="G248" s="3" t="str">
        <f ca="1">IF('PR-tampon'!$E211="","",IF('PR-tampon'!$E211=0,"",IF(INDIRECT(NOM_FR&amp;ADDRESS('PR-tampon'!$E211,COLUMN(REFERENCEMENT_ISOLANT[[#Headers],[TYPE DE DOCUMENT DE REFERENCE]])))=0,"",INDIRECT(NOM_FR&amp;ADDRESS('PR-tampon'!$E211,COLUMN(REFERENCEMENT_ISOLANT[[#Headers],[TYPE DE DOCUMENT DE REFERENCE]]))))))</f>
        <v/>
      </c>
      <c r="H248" s="3" t="str">
        <f ca="1">IF('PR-tampon'!$E211="","",IF('PR-tampon'!$E211=0,"",IF(INDIRECT(NOM_FR&amp;ADDRESS('PR-tampon'!$E211,COLUMN(REFERENCEMENT_ISOLANT[[#Headers],[REF]])))=0,"",INDIRECT(NOM_FR&amp;ADDRESS('PR-tampon'!$E211,COLUMN(REFERENCEMENT_ISOLANT[[#Headers],[REF]]))))))</f>
        <v/>
      </c>
      <c r="I248" s="80" t="str">
        <f ca="1">IF('PR-tampon'!$E211="","",IF('PR-tampon'!$E211=0,"",IF(INDIRECT(NOM_FR&amp;ADDRESS('PR-tampon'!$E211,COLUMN(REFERENCEMENT_ISOLANT[[#Headers],[AVIS LIMITE AU / VALIDITE]])))=0,"",INDIRECT(NOM_FR&amp;ADDRESS('PR-tampon'!$E211,COLUMN(REFERENCEMENT_ISOLANT[[#Headers],[AVIS LIMITE AU / VALIDITE]]))))))</f>
        <v/>
      </c>
      <c r="J248" s="3" t="str">
        <f ca="1">IF('PR-tampon'!$E211="","",IF('PR-tampon'!$E211=0,"",IF(INDIRECT(NOM_FR&amp;ADDRESS('PR-tampon'!$E211,COLUMN(REFERENCEMENT_ISOLANT[[#Headers],[TC/TNC
dans le domaine d''emploi visé]])))=0,"",INDIRECT(NOM_FR&amp;ADDRESS('PR-tampon'!$E211,COLUMN(REFERENCEMENT_ISOLANT[[#Headers],[TC/TNC
dans le domaine d''emploi visé]]))))))</f>
        <v/>
      </c>
      <c r="K248" s="110" t="str">
        <f ca="1">IF('PR-tampon'!$E211="","",IF('PR-tampon'!$E211=0,"",IF(INDIRECT(NOM_FR&amp;ADDRESS('PR-tampon'!$E211,COLUMN(REFERENCEMENT_ISOLANT[[#Headers],[SYNTHESE DES APPLICATIONS VISEES]])))=0,"",INDIRECT(NOM_FR&amp;ADDRESS('PR-tampon'!$E211,COLUMN(REFERENCEMENT_ISOLANT[[#Headers],[SYNTHESE DES APPLICATIONS VISEES]]))))))</f>
        <v/>
      </c>
      <c r="L248" s="82" t="str">
        <f ca="1">IF('PR-tampon'!$E211="","",IF('PR-tampon'!$E211=0,"",IF(INDIRECT(NOM_FR&amp;ADDRESS('PR-tampon'!$E211,COLUMN(REFERENCEMENT_ISOLANT[[#Headers],[CONCATENATION DES OBSERVATIONS]])))=0,"",INDIRECT(NOM_FR&amp;ADDRESS('PR-tampon'!$E211,COLUMN(REFERENCEMENT_ISOLANT[[#Headers],[CONCATENATION DES OBSERVATIONS]]))))))</f>
        <v/>
      </c>
      <c r="M248" s="3" t="str">
        <f ca="1">IF('PR-tampon'!$E211="","",IF('PR-tampon'!$E211=0,"",IF(INDIRECT(NOM_FR&amp;ADDRESS('PR-tampon'!$E211,COLUMN(REFERENCEMENT_ISOLANT[[#Headers],[Hygrométrie des locaux]])))=0,"",INDIRECT(NOM_FR&amp;ADDRESS('PR-tampon'!$E211,COLUMN(REFERENCEMENT_ISOLANT[[#Headers],[Hygrométrie des locaux]]))))))</f>
        <v/>
      </c>
      <c r="N248" s="3" t="str">
        <f ca="1">IF('PR-tampon'!$E211="","",IF('PR-tampon'!$E211=0,"",IF(INDIRECT(NOM_FR&amp;ADDRESS('PR-tampon'!$E211,COLUMN(REFERENCEMENT_ISOLANT[[#Headers],[classement locaux au sens 20.1 P3]])))=0,"",INDIRECT(NOM_FR&amp;ADDRESS('PR-tampon'!$E211,COLUMN(REFERENCEMENT_ISOLANT[[#Headers],[classement locaux au sens 20.1 P3]]))))))</f>
        <v/>
      </c>
      <c r="O248" s="3" t="str">
        <f ca="1">IF('PR-tampon'!$E211="","",IF('PR-tampon'!$E211=0,"",IF(INDIRECT(NOM_FR&amp;ADDRESS('PR-tampon'!$E211,COLUMN(REFERENCEMENT_ISOLANT[[#Headers],[Climat max]])))=0,"",INDIRECT(NOM_FR&amp;ADDRESS('PR-tampon'!$E211,COLUMN(REFERENCEMENT_ISOLANT[[#Headers],[Climat max]]))))))</f>
        <v/>
      </c>
      <c r="P248" s="3" t="str">
        <f ca="1">IF('PR-tampon'!$E211="","",IF('PR-tampon'!$E211=0,"",IF(INDIRECT(NOM_FR&amp;ADDRESS('PR-tampon'!$E211,COLUMN(REFERENCEMENT_ISOLANT[[#Headers],[Locaux climatisés ou raffraichis]])))=0,"",INDIRECT(NOM_FR&amp;ADDRESS('PR-tampon'!$E211,COLUMN(REFERENCEMENT_ISOLANT[[#Headers],[Locaux climatisés ou raffraichis]]))))))</f>
        <v/>
      </c>
    </row>
    <row r="249" spans="1:16" ht="130.19999999999999" customHeight="1" x14ac:dyDescent="0.3">
      <c r="A249" s="3" t="e">
        <v>#VALUE!</v>
      </c>
      <c r="B249" s="86" t="str">
        <f ca="1">IF('PR-tampon'!$E212="","",IF('PR-tampon'!$E212=0,"",IF(INDIRECT(NOM_FR&amp;ADDRESS('PR-tampon'!$E212,COLUMN(REFERENCEMENT_ISOLANT[[#Headers],[DATE REFERENCEMENT]])))=0,"",INDIRECT(NOM_FR&amp;ADDRESS('PR-tampon'!$E212,COLUMN(REFERENCEMENT_ISOLANT[[#Headers],[DATE REFERENCEMENT]]))))))</f>
        <v/>
      </c>
      <c r="C249" s="86" t="str">
        <f ca="1">IF('PR-tampon'!$E212="","",IF('PR-tampon'!$E212=0,"",IF(INDIRECT(NOM_FR&amp;ADDRESS('PR-tampon'!$E212,COLUMN(REFERENCEMENT_ISOLANT[[#Headers],[TYPE DE PROCEDE]])))=0,"",INDIRECT(NOM_FR&amp;ADDRESS('PR-tampon'!$E212,COLUMN(REFERENCEMENT_ISOLANT[[#Headers],[TYPE DE PROCEDE]]))))))</f>
        <v/>
      </c>
      <c r="D249" s="86" t="str">
        <f ca="1">IF('PR-tampon'!$E212="","",IF('PR-tampon'!$E212=0,"",IF(INDIRECT(NOM_FR&amp;ADDRESS('PR-tampon'!$E212,COLUMN(REFERENCEMENT_ISOLANT[[#Headers],[MATIERE]])))=0,"",INDIRECT(NOM_FR&amp;ADDRESS('PR-tampon'!$E212,COLUMN(REFERENCEMENT_ISOLANT[[#Headers],[MATIERE]]))))))</f>
        <v/>
      </c>
      <c r="E249" s="3" t="str">
        <f ca="1">IF('PR-tampon'!$E212="","",IF('PR-tampon'!$E212=0,"",IF(INDIRECT(NOM_FR&amp;ADDRESS('PR-tampon'!$E212,COLUMN(REFERENCEMENT_ISOLANT[[#Headers],[NOM COMMERCIAL DU PROCEDE]])))=0,"",INDIRECT(NOM_FR&amp;ADDRESS('PR-tampon'!$E212,COLUMN(REFERENCEMENT_ISOLANT[[#Headers],[NOM COMMERCIAL DU PROCEDE]]))))))</f>
        <v/>
      </c>
      <c r="F249" s="3" t="str">
        <f ca="1">IF('PR-tampon'!$E212="","",IF('PR-tampon'!$E212=0,"",IF(INDIRECT(NOM_FR&amp;ADDRESS('PR-tampon'!$E212,COLUMN(REFERENCEMENT_ISOLANT[[#Headers],[FABRICANT / TITULAIRE / DISTRIBUTEUR]])))=0,"",INDIRECT(NOM_FR&amp;ADDRESS('PR-tampon'!$E212,COLUMN(REFERENCEMENT_ISOLANT[[#Headers],[FABRICANT / TITULAIRE / DISTRIBUTEUR]]))))))</f>
        <v/>
      </c>
      <c r="G249" s="3" t="str">
        <f ca="1">IF('PR-tampon'!$E212="","",IF('PR-tampon'!$E212=0,"",IF(INDIRECT(NOM_FR&amp;ADDRESS('PR-tampon'!$E212,COLUMN(REFERENCEMENT_ISOLANT[[#Headers],[TYPE DE DOCUMENT DE REFERENCE]])))=0,"",INDIRECT(NOM_FR&amp;ADDRESS('PR-tampon'!$E212,COLUMN(REFERENCEMENT_ISOLANT[[#Headers],[TYPE DE DOCUMENT DE REFERENCE]]))))))</f>
        <v/>
      </c>
      <c r="H249" s="3" t="str">
        <f ca="1">IF('PR-tampon'!$E212="","",IF('PR-tampon'!$E212=0,"",IF(INDIRECT(NOM_FR&amp;ADDRESS('PR-tampon'!$E212,COLUMN(REFERENCEMENT_ISOLANT[[#Headers],[REF]])))=0,"",INDIRECT(NOM_FR&amp;ADDRESS('PR-tampon'!$E212,COLUMN(REFERENCEMENT_ISOLANT[[#Headers],[REF]]))))))</f>
        <v/>
      </c>
      <c r="I249" s="80" t="str">
        <f ca="1">IF('PR-tampon'!$E212="","",IF('PR-tampon'!$E212=0,"",IF(INDIRECT(NOM_FR&amp;ADDRESS('PR-tampon'!$E212,COLUMN(REFERENCEMENT_ISOLANT[[#Headers],[AVIS LIMITE AU / VALIDITE]])))=0,"",INDIRECT(NOM_FR&amp;ADDRESS('PR-tampon'!$E212,COLUMN(REFERENCEMENT_ISOLANT[[#Headers],[AVIS LIMITE AU / VALIDITE]]))))))</f>
        <v/>
      </c>
      <c r="J249" s="3" t="str">
        <f ca="1">IF('PR-tampon'!$E212="","",IF('PR-tampon'!$E212=0,"",IF(INDIRECT(NOM_FR&amp;ADDRESS('PR-tampon'!$E212,COLUMN(REFERENCEMENT_ISOLANT[[#Headers],[TC/TNC
dans le domaine d''emploi visé]])))=0,"",INDIRECT(NOM_FR&amp;ADDRESS('PR-tampon'!$E212,COLUMN(REFERENCEMENT_ISOLANT[[#Headers],[TC/TNC
dans le domaine d''emploi visé]]))))))</f>
        <v/>
      </c>
      <c r="K249" s="110" t="str">
        <f ca="1">IF('PR-tampon'!$E212="","",IF('PR-tampon'!$E212=0,"",IF(INDIRECT(NOM_FR&amp;ADDRESS('PR-tampon'!$E212,COLUMN(REFERENCEMENT_ISOLANT[[#Headers],[SYNTHESE DES APPLICATIONS VISEES]])))=0,"",INDIRECT(NOM_FR&amp;ADDRESS('PR-tampon'!$E212,COLUMN(REFERENCEMENT_ISOLANT[[#Headers],[SYNTHESE DES APPLICATIONS VISEES]]))))))</f>
        <v/>
      </c>
      <c r="L249" s="82" t="str">
        <f ca="1">IF('PR-tampon'!$E212="","",IF('PR-tampon'!$E212=0,"",IF(INDIRECT(NOM_FR&amp;ADDRESS('PR-tampon'!$E212,COLUMN(REFERENCEMENT_ISOLANT[[#Headers],[CONCATENATION DES OBSERVATIONS]])))=0,"",INDIRECT(NOM_FR&amp;ADDRESS('PR-tampon'!$E212,COLUMN(REFERENCEMENT_ISOLANT[[#Headers],[CONCATENATION DES OBSERVATIONS]]))))))</f>
        <v/>
      </c>
      <c r="M249" s="3" t="str">
        <f ca="1">IF('PR-tampon'!$E212="","",IF('PR-tampon'!$E212=0,"",IF(INDIRECT(NOM_FR&amp;ADDRESS('PR-tampon'!$E212,COLUMN(REFERENCEMENT_ISOLANT[[#Headers],[Hygrométrie des locaux]])))=0,"",INDIRECT(NOM_FR&amp;ADDRESS('PR-tampon'!$E212,COLUMN(REFERENCEMENT_ISOLANT[[#Headers],[Hygrométrie des locaux]]))))))</f>
        <v/>
      </c>
      <c r="N249" s="3" t="str">
        <f ca="1">IF('PR-tampon'!$E212="","",IF('PR-tampon'!$E212=0,"",IF(INDIRECT(NOM_FR&amp;ADDRESS('PR-tampon'!$E212,COLUMN(REFERENCEMENT_ISOLANT[[#Headers],[classement locaux au sens 20.1 P3]])))=0,"",INDIRECT(NOM_FR&amp;ADDRESS('PR-tampon'!$E212,COLUMN(REFERENCEMENT_ISOLANT[[#Headers],[classement locaux au sens 20.1 P3]]))))))</f>
        <v/>
      </c>
      <c r="O249" s="3" t="str">
        <f ca="1">IF('PR-tampon'!$E212="","",IF('PR-tampon'!$E212=0,"",IF(INDIRECT(NOM_FR&amp;ADDRESS('PR-tampon'!$E212,COLUMN(REFERENCEMENT_ISOLANT[[#Headers],[Climat max]])))=0,"",INDIRECT(NOM_FR&amp;ADDRESS('PR-tampon'!$E212,COLUMN(REFERENCEMENT_ISOLANT[[#Headers],[Climat max]]))))))</f>
        <v/>
      </c>
      <c r="P249" s="3" t="str">
        <f ca="1">IF('PR-tampon'!$E212="","",IF('PR-tampon'!$E212=0,"",IF(INDIRECT(NOM_FR&amp;ADDRESS('PR-tampon'!$E212,COLUMN(REFERENCEMENT_ISOLANT[[#Headers],[Locaux climatisés ou raffraichis]])))=0,"",INDIRECT(NOM_FR&amp;ADDRESS('PR-tampon'!$E212,COLUMN(REFERENCEMENT_ISOLANT[[#Headers],[Locaux climatisés ou raffraichis]]))))))</f>
        <v/>
      </c>
    </row>
    <row r="250" spans="1:16" ht="130.19999999999999" customHeight="1" x14ac:dyDescent="0.3">
      <c r="A250" s="3" t="e">
        <v>#VALUE!</v>
      </c>
      <c r="B250" s="86" t="str">
        <f ca="1">IF('PR-tampon'!$E213="","",IF('PR-tampon'!$E213=0,"",IF(INDIRECT(NOM_FR&amp;ADDRESS('PR-tampon'!$E213,COLUMN(REFERENCEMENT_ISOLANT[[#Headers],[DATE REFERENCEMENT]])))=0,"",INDIRECT(NOM_FR&amp;ADDRESS('PR-tampon'!$E213,COLUMN(REFERENCEMENT_ISOLANT[[#Headers],[DATE REFERENCEMENT]]))))))</f>
        <v/>
      </c>
      <c r="C250" s="86" t="str">
        <f ca="1">IF('PR-tampon'!$E213="","",IF('PR-tampon'!$E213=0,"",IF(INDIRECT(NOM_FR&amp;ADDRESS('PR-tampon'!$E213,COLUMN(REFERENCEMENT_ISOLANT[[#Headers],[TYPE DE PROCEDE]])))=0,"",INDIRECT(NOM_FR&amp;ADDRESS('PR-tampon'!$E213,COLUMN(REFERENCEMENT_ISOLANT[[#Headers],[TYPE DE PROCEDE]]))))))</f>
        <v/>
      </c>
      <c r="D250" s="86" t="str">
        <f ca="1">IF('PR-tampon'!$E213="","",IF('PR-tampon'!$E213=0,"",IF(INDIRECT(NOM_FR&amp;ADDRESS('PR-tampon'!$E213,COLUMN(REFERENCEMENT_ISOLANT[[#Headers],[MATIERE]])))=0,"",INDIRECT(NOM_FR&amp;ADDRESS('PR-tampon'!$E213,COLUMN(REFERENCEMENT_ISOLANT[[#Headers],[MATIERE]]))))))</f>
        <v/>
      </c>
      <c r="E250" s="3" t="str">
        <f ca="1">IF('PR-tampon'!$E213="","",IF('PR-tampon'!$E213=0,"",IF(INDIRECT(NOM_FR&amp;ADDRESS('PR-tampon'!$E213,COLUMN(REFERENCEMENT_ISOLANT[[#Headers],[NOM COMMERCIAL DU PROCEDE]])))=0,"",INDIRECT(NOM_FR&amp;ADDRESS('PR-tampon'!$E213,COLUMN(REFERENCEMENT_ISOLANT[[#Headers],[NOM COMMERCIAL DU PROCEDE]]))))))</f>
        <v/>
      </c>
      <c r="F250" s="3" t="str">
        <f ca="1">IF('PR-tampon'!$E213="","",IF('PR-tampon'!$E213=0,"",IF(INDIRECT(NOM_FR&amp;ADDRESS('PR-tampon'!$E213,COLUMN(REFERENCEMENT_ISOLANT[[#Headers],[FABRICANT / TITULAIRE / DISTRIBUTEUR]])))=0,"",INDIRECT(NOM_FR&amp;ADDRESS('PR-tampon'!$E213,COLUMN(REFERENCEMENT_ISOLANT[[#Headers],[FABRICANT / TITULAIRE / DISTRIBUTEUR]]))))))</f>
        <v/>
      </c>
      <c r="G250" s="3" t="str">
        <f ca="1">IF('PR-tampon'!$E213="","",IF('PR-tampon'!$E213=0,"",IF(INDIRECT(NOM_FR&amp;ADDRESS('PR-tampon'!$E213,COLUMN(REFERENCEMENT_ISOLANT[[#Headers],[TYPE DE DOCUMENT DE REFERENCE]])))=0,"",INDIRECT(NOM_FR&amp;ADDRESS('PR-tampon'!$E213,COLUMN(REFERENCEMENT_ISOLANT[[#Headers],[TYPE DE DOCUMENT DE REFERENCE]]))))))</f>
        <v/>
      </c>
      <c r="H250" s="3" t="str">
        <f ca="1">IF('PR-tampon'!$E213="","",IF('PR-tampon'!$E213=0,"",IF(INDIRECT(NOM_FR&amp;ADDRESS('PR-tampon'!$E213,COLUMN(REFERENCEMENT_ISOLANT[[#Headers],[REF]])))=0,"",INDIRECT(NOM_FR&amp;ADDRESS('PR-tampon'!$E213,COLUMN(REFERENCEMENT_ISOLANT[[#Headers],[REF]]))))))</f>
        <v/>
      </c>
      <c r="I250" s="80" t="str">
        <f ca="1">IF('PR-tampon'!$E213="","",IF('PR-tampon'!$E213=0,"",IF(INDIRECT(NOM_FR&amp;ADDRESS('PR-tampon'!$E213,COLUMN(REFERENCEMENT_ISOLANT[[#Headers],[AVIS LIMITE AU / VALIDITE]])))=0,"",INDIRECT(NOM_FR&amp;ADDRESS('PR-tampon'!$E213,COLUMN(REFERENCEMENT_ISOLANT[[#Headers],[AVIS LIMITE AU / VALIDITE]]))))))</f>
        <v/>
      </c>
      <c r="J250" s="3" t="str">
        <f ca="1">IF('PR-tampon'!$E213="","",IF('PR-tampon'!$E213=0,"",IF(INDIRECT(NOM_FR&amp;ADDRESS('PR-tampon'!$E213,COLUMN(REFERENCEMENT_ISOLANT[[#Headers],[TC/TNC
dans le domaine d''emploi visé]])))=0,"",INDIRECT(NOM_FR&amp;ADDRESS('PR-tampon'!$E213,COLUMN(REFERENCEMENT_ISOLANT[[#Headers],[TC/TNC
dans le domaine d''emploi visé]]))))))</f>
        <v/>
      </c>
      <c r="K250" s="110" t="str">
        <f ca="1">IF('PR-tampon'!$E213="","",IF('PR-tampon'!$E213=0,"",IF(INDIRECT(NOM_FR&amp;ADDRESS('PR-tampon'!$E213,COLUMN(REFERENCEMENT_ISOLANT[[#Headers],[SYNTHESE DES APPLICATIONS VISEES]])))=0,"",INDIRECT(NOM_FR&amp;ADDRESS('PR-tampon'!$E213,COLUMN(REFERENCEMENT_ISOLANT[[#Headers],[SYNTHESE DES APPLICATIONS VISEES]]))))))</f>
        <v/>
      </c>
      <c r="L250" s="82" t="str">
        <f ca="1">IF('PR-tampon'!$E213="","",IF('PR-tampon'!$E213=0,"",IF(INDIRECT(NOM_FR&amp;ADDRESS('PR-tampon'!$E213,COLUMN(REFERENCEMENT_ISOLANT[[#Headers],[CONCATENATION DES OBSERVATIONS]])))=0,"",INDIRECT(NOM_FR&amp;ADDRESS('PR-tampon'!$E213,COLUMN(REFERENCEMENT_ISOLANT[[#Headers],[CONCATENATION DES OBSERVATIONS]]))))))</f>
        <v/>
      </c>
      <c r="M250" s="3" t="str">
        <f ca="1">IF('PR-tampon'!$E213="","",IF('PR-tampon'!$E213=0,"",IF(INDIRECT(NOM_FR&amp;ADDRESS('PR-tampon'!$E213,COLUMN(REFERENCEMENT_ISOLANT[[#Headers],[Hygrométrie des locaux]])))=0,"",INDIRECT(NOM_FR&amp;ADDRESS('PR-tampon'!$E213,COLUMN(REFERENCEMENT_ISOLANT[[#Headers],[Hygrométrie des locaux]]))))))</f>
        <v/>
      </c>
      <c r="N250" s="3" t="str">
        <f ca="1">IF('PR-tampon'!$E213="","",IF('PR-tampon'!$E213=0,"",IF(INDIRECT(NOM_FR&amp;ADDRESS('PR-tampon'!$E213,COLUMN(REFERENCEMENT_ISOLANT[[#Headers],[classement locaux au sens 20.1 P3]])))=0,"",INDIRECT(NOM_FR&amp;ADDRESS('PR-tampon'!$E213,COLUMN(REFERENCEMENT_ISOLANT[[#Headers],[classement locaux au sens 20.1 P3]]))))))</f>
        <v/>
      </c>
      <c r="O250" s="3" t="str">
        <f ca="1">IF('PR-tampon'!$E213="","",IF('PR-tampon'!$E213=0,"",IF(INDIRECT(NOM_FR&amp;ADDRESS('PR-tampon'!$E213,COLUMN(REFERENCEMENT_ISOLANT[[#Headers],[Climat max]])))=0,"",INDIRECT(NOM_FR&amp;ADDRESS('PR-tampon'!$E213,COLUMN(REFERENCEMENT_ISOLANT[[#Headers],[Climat max]]))))))</f>
        <v/>
      </c>
      <c r="P250" s="3" t="str">
        <f ca="1">IF('PR-tampon'!$E213="","",IF('PR-tampon'!$E213=0,"",IF(INDIRECT(NOM_FR&amp;ADDRESS('PR-tampon'!$E213,COLUMN(REFERENCEMENT_ISOLANT[[#Headers],[Locaux climatisés ou raffraichis]])))=0,"",INDIRECT(NOM_FR&amp;ADDRESS('PR-tampon'!$E213,COLUMN(REFERENCEMENT_ISOLANT[[#Headers],[Locaux climatisés ou raffraichis]]))))))</f>
        <v/>
      </c>
    </row>
    <row r="251" spans="1:16" ht="130.19999999999999" customHeight="1" x14ac:dyDescent="0.3">
      <c r="A251" s="3" t="e">
        <v>#VALUE!</v>
      </c>
      <c r="B251" s="86" t="str">
        <f ca="1">IF('PR-tampon'!$E214="","",IF('PR-tampon'!$E214=0,"",IF(INDIRECT(NOM_FR&amp;ADDRESS('PR-tampon'!$E214,COLUMN(REFERENCEMENT_ISOLANT[[#Headers],[DATE REFERENCEMENT]])))=0,"",INDIRECT(NOM_FR&amp;ADDRESS('PR-tampon'!$E214,COLUMN(REFERENCEMENT_ISOLANT[[#Headers],[DATE REFERENCEMENT]]))))))</f>
        <v/>
      </c>
      <c r="C251" s="86" t="str">
        <f ca="1">IF('PR-tampon'!$E214="","",IF('PR-tampon'!$E214=0,"",IF(INDIRECT(NOM_FR&amp;ADDRESS('PR-tampon'!$E214,COLUMN(REFERENCEMENT_ISOLANT[[#Headers],[TYPE DE PROCEDE]])))=0,"",INDIRECT(NOM_FR&amp;ADDRESS('PR-tampon'!$E214,COLUMN(REFERENCEMENT_ISOLANT[[#Headers],[TYPE DE PROCEDE]]))))))</f>
        <v/>
      </c>
      <c r="D251" s="86" t="str">
        <f ca="1">IF('PR-tampon'!$E214="","",IF('PR-tampon'!$E214=0,"",IF(INDIRECT(NOM_FR&amp;ADDRESS('PR-tampon'!$E214,COLUMN(REFERENCEMENT_ISOLANT[[#Headers],[MATIERE]])))=0,"",INDIRECT(NOM_FR&amp;ADDRESS('PR-tampon'!$E214,COLUMN(REFERENCEMENT_ISOLANT[[#Headers],[MATIERE]]))))))</f>
        <v/>
      </c>
      <c r="E251" s="3" t="str">
        <f ca="1">IF('PR-tampon'!$E214="","",IF('PR-tampon'!$E214=0,"",IF(INDIRECT(NOM_FR&amp;ADDRESS('PR-tampon'!$E214,COLUMN(REFERENCEMENT_ISOLANT[[#Headers],[NOM COMMERCIAL DU PROCEDE]])))=0,"",INDIRECT(NOM_FR&amp;ADDRESS('PR-tampon'!$E214,COLUMN(REFERENCEMENT_ISOLANT[[#Headers],[NOM COMMERCIAL DU PROCEDE]]))))))</f>
        <v/>
      </c>
      <c r="F251" s="3" t="str">
        <f ca="1">IF('PR-tampon'!$E214="","",IF('PR-tampon'!$E214=0,"",IF(INDIRECT(NOM_FR&amp;ADDRESS('PR-tampon'!$E214,COLUMN(REFERENCEMENT_ISOLANT[[#Headers],[FABRICANT / TITULAIRE / DISTRIBUTEUR]])))=0,"",INDIRECT(NOM_FR&amp;ADDRESS('PR-tampon'!$E214,COLUMN(REFERENCEMENT_ISOLANT[[#Headers],[FABRICANT / TITULAIRE / DISTRIBUTEUR]]))))))</f>
        <v/>
      </c>
      <c r="G251" s="3" t="str">
        <f ca="1">IF('PR-tampon'!$E214="","",IF('PR-tampon'!$E214=0,"",IF(INDIRECT(NOM_FR&amp;ADDRESS('PR-tampon'!$E214,COLUMN(REFERENCEMENT_ISOLANT[[#Headers],[TYPE DE DOCUMENT DE REFERENCE]])))=0,"",INDIRECT(NOM_FR&amp;ADDRESS('PR-tampon'!$E214,COLUMN(REFERENCEMENT_ISOLANT[[#Headers],[TYPE DE DOCUMENT DE REFERENCE]]))))))</f>
        <v/>
      </c>
      <c r="H251" s="3" t="str">
        <f ca="1">IF('PR-tampon'!$E214="","",IF('PR-tampon'!$E214=0,"",IF(INDIRECT(NOM_FR&amp;ADDRESS('PR-tampon'!$E214,COLUMN(REFERENCEMENT_ISOLANT[[#Headers],[REF]])))=0,"",INDIRECT(NOM_FR&amp;ADDRESS('PR-tampon'!$E214,COLUMN(REFERENCEMENT_ISOLANT[[#Headers],[REF]]))))))</f>
        <v/>
      </c>
      <c r="I251" s="80" t="str">
        <f ca="1">IF('PR-tampon'!$E214="","",IF('PR-tampon'!$E214=0,"",IF(INDIRECT(NOM_FR&amp;ADDRESS('PR-tampon'!$E214,COLUMN(REFERENCEMENT_ISOLANT[[#Headers],[AVIS LIMITE AU / VALIDITE]])))=0,"",INDIRECT(NOM_FR&amp;ADDRESS('PR-tampon'!$E214,COLUMN(REFERENCEMENT_ISOLANT[[#Headers],[AVIS LIMITE AU / VALIDITE]]))))))</f>
        <v/>
      </c>
      <c r="J251" s="3" t="str">
        <f ca="1">IF('PR-tampon'!$E214="","",IF('PR-tampon'!$E214=0,"",IF(INDIRECT(NOM_FR&amp;ADDRESS('PR-tampon'!$E214,COLUMN(REFERENCEMENT_ISOLANT[[#Headers],[TC/TNC
dans le domaine d''emploi visé]])))=0,"",INDIRECT(NOM_FR&amp;ADDRESS('PR-tampon'!$E214,COLUMN(REFERENCEMENT_ISOLANT[[#Headers],[TC/TNC
dans le domaine d''emploi visé]]))))))</f>
        <v/>
      </c>
      <c r="K251" s="110" t="str">
        <f ca="1">IF('PR-tampon'!$E214="","",IF('PR-tampon'!$E214=0,"",IF(INDIRECT(NOM_FR&amp;ADDRESS('PR-tampon'!$E214,COLUMN(REFERENCEMENT_ISOLANT[[#Headers],[SYNTHESE DES APPLICATIONS VISEES]])))=0,"",INDIRECT(NOM_FR&amp;ADDRESS('PR-tampon'!$E214,COLUMN(REFERENCEMENT_ISOLANT[[#Headers],[SYNTHESE DES APPLICATIONS VISEES]]))))))</f>
        <v/>
      </c>
      <c r="L251" s="82" t="str">
        <f ca="1">IF('PR-tampon'!$E214="","",IF('PR-tampon'!$E214=0,"",IF(INDIRECT(NOM_FR&amp;ADDRESS('PR-tampon'!$E214,COLUMN(REFERENCEMENT_ISOLANT[[#Headers],[CONCATENATION DES OBSERVATIONS]])))=0,"",INDIRECT(NOM_FR&amp;ADDRESS('PR-tampon'!$E214,COLUMN(REFERENCEMENT_ISOLANT[[#Headers],[CONCATENATION DES OBSERVATIONS]]))))))</f>
        <v/>
      </c>
      <c r="M251" s="3" t="str">
        <f ca="1">IF('PR-tampon'!$E214="","",IF('PR-tampon'!$E214=0,"",IF(INDIRECT(NOM_FR&amp;ADDRESS('PR-tampon'!$E214,COLUMN(REFERENCEMENT_ISOLANT[[#Headers],[Hygrométrie des locaux]])))=0,"",INDIRECT(NOM_FR&amp;ADDRESS('PR-tampon'!$E214,COLUMN(REFERENCEMENT_ISOLANT[[#Headers],[Hygrométrie des locaux]]))))))</f>
        <v/>
      </c>
      <c r="N251" s="3" t="str">
        <f ca="1">IF('PR-tampon'!$E214="","",IF('PR-tampon'!$E214=0,"",IF(INDIRECT(NOM_FR&amp;ADDRESS('PR-tampon'!$E214,COLUMN(REFERENCEMENT_ISOLANT[[#Headers],[classement locaux au sens 20.1 P3]])))=0,"",INDIRECT(NOM_FR&amp;ADDRESS('PR-tampon'!$E214,COLUMN(REFERENCEMENT_ISOLANT[[#Headers],[classement locaux au sens 20.1 P3]]))))))</f>
        <v/>
      </c>
      <c r="O251" s="3" t="str">
        <f ca="1">IF('PR-tampon'!$E214="","",IF('PR-tampon'!$E214=0,"",IF(INDIRECT(NOM_FR&amp;ADDRESS('PR-tampon'!$E214,COLUMN(REFERENCEMENT_ISOLANT[[#Headers],[Climat max]])))=0,"",INDIRECT(NOM_FR&amp;ADDRESS('PR-tampon'!$E214,COLUMN(REFERENCEMENT_ISOLANT[[#Headers],[Climat max]]))))))</f>
        <v/>
      </c>
      <c r="P251" s="3" t="str">
        <f ca="1">IF('PR-tampon'!$E214="","",IF('PR-tampon'!$E214=0,"",IF(INDIRECT(NOM_FR&amp;ADDRESS('PR-tampon'!$E214,COLUMN(REFERENCEMENT_ISOLANT[[#Headers],[Locaux climatisés ou raffraichis]])))=0,"",INDIRECT(NOM_FR&amp;ADDRESS('PR-tampon'!$E214,COLUMN(REFERENCEMENT_ISOLANT[[#Headers],[Locaux climatisés ou raffraichis]]))))))</f>
        <v/>
      </c>
    </row>
    <row r="252" spans="1:16" ht="130.19999999999999" customHeight="1" x14ac:dyDescent="0.3">
      <c r="A252" s="3" t="e">
        <v>#VALUE!</v>
      </c>
      <c r="B252" s="86" t="str">
        <f ca="1">IF('PR-tampon'!$E215="","",IF('PR-tampon'!$E215=0,"",IF(INDIRECT(NOM_FR&amp;ADDRESS('PR-tampon'!$E215,COLUMN(REFERENCEMENT_ISOLANT[[#Headers],[DATE REFERENCEMENT]])))=0,"",INDIRECT(NOM_FR&amp;ADDRESS('PR-tampon'!$E215,COLUMN(REFERENCEMENT_ISOLANT[[#Headers],[DATE REFERENCEMENT]]))))))</f>
        <v/>
      </c>
      <c r="C252" s="86" t="str">
        <f ca="1">IF('PR-tampon'!$E215="","",IF('PR-tampon'!$E215=0,"",IF(INDIRECT(NOM_FR&amp;ADDRESS('PR-tampon'!$E215,COLUMN(REFERENCEMENT_ISOLANT[[#Headers],[TYPE DE PROCEDE]])))=0,"",INDIRECT(NOM_FR&amp;ADDRESS('PR-tampon'!$E215,COLUMN(REFERENCEMENT_ISOLANT[[#Headers],[TYPE DE PROCEDE]]))))))</f>
        <v/>
      </c>
      <c r="D252" s="86" t="str">
        <f ca="1">IF('PR-tampon'!$E215="","",IF('PR-tampon'!$E215=0,"",IF(INDIRECT(NOM_FR&amp;ADDRESS('PR-tampon'!$E215,COLUMN(REFERENCEMENT_ISOLANT[[#Headers],[MATIERE]])))=0,"",INDIRECT(NOM_FR&amp;ADDRESS('PR-tampon'!$E215,COLUMN(REFERENCEMENT_ISOLANT[[#Headers],[MATIERE]]))))))</f>
        <v/>
      </c>
      <c r="E252" s="3" t="str">
        <f ca="1">IF('PR-tampon'!$E215="","",IF('PR-tampon'!$E215=0,"",IF(INDIRECT(NOM_FR&amp;ADDRESS('PR-tampon'!$E215,COLUMN(REFERENCEMENT_ISOLANT[[#Headers],[NOM COMMERCIAL DU PROCEDE]])))=0,"",INDIRECT(NOM_FR&amp;ADDRESS('PR-tampon'!$E215,COLUMN(REFERENCEMENT_ISOLANT[[#Headers],[NOM COMMERCIAL DU PROCEDE]]))))))</f>
        <v/>
      </c>
      <c r="F252" s="3" t="str">
        <f ca="1">IF('PR-tampon'!$E215="","",IF('PR-tampon'!$E215=0,"",IF(INDIRECT(NOM_FR&amp;ADDRESS('PR-tampon'!$E215,COLUMN(REFERENCEMENT_ISOLANT[[#Headers],[FABRICANT / TITULAIRE / DISTRIBUTEUR]])))=0,"",INDIRECT(NOM_FR&amp;ADDRESS('PR-tampon'!$E215,COLUMN(REFERENCEMENT_ISOLANT[[#Headers],[FABRICANT / TITULAIRE / DISTRIBUTEUR]]))))))</f>
        <v/>
      </c>
      <c r="G252" s="3" t="str">
        <f ca="1">IF('PR-tampon'!$E215="","",IF('PR-tampon'!$E215=0,"",IF(INDIRECT(NOM_FR&amp;ADDRESS('PR-tampon'!$E215,COLUMN(REFERENCEMENT_ISOLANT[[#Headers],[TYPE DE DOCUMENT DE REFERENCE]])))=0,"",INDIRECT(NOM_FR&amp;ADDRESS('PR-tampon'!$E215,COLUMN(REFERENCEMENT_ISOLANT[[#Headers],[TYPE DE DOCUMENT DE REFERENCE]]))))))</f>
        <v/>
      </c>
      <c r="H252" s="3" t="str">
        <f ca="1">IF('PR-tampon'!$E215="","",IF('PR-tampon'!$E215=0,"",IF(INDIRECT(NOM_FR&amp;ADDRESS('PR-tampon'!$E215,COLUMN(REFERENCEMENT_ISOLANT[[#Headers],[REF]])))=0,"",INDIRECT(NOM_FR&amp;ADDRESS('PR-tampon'!$E215,COLUMN(REFERENCEMENT_ISOLANT[[#Headers],[REF]]))))))</f>
        <v/>
      </c>
      <c r="I252" s="80" t="str">
        <f ca="1">IF('PR-tampon'!$E215="","",IF('PR-tampon'!$E215=0,"",IF(INDIRECT(NOM_FR&amp;ADDRESS('PR-tampon'!$E215,COLUMN(REFERENCEMENT_ISOLANT[[#Headers],[AVIS LIMITE AU / VALIDITE]])))=0,"",INDIRECT(NOM_FR&amp;ADDRESS('PR-tampon'!$E215,COLUMN(REFERENCEMENT_ISOLANT[[#Headers],[AVIS LIMITE AU / VALIDITE]]))))))</f>
        <v/>
      </c>
      <c r="J252" s="3" t="str">
        <f ca="1">IF('PR-tampon'!$E215="","",IF('PR-tampon'!$E215=0,"",IF(INDIRECT(NOM_FR&amp;ADDRESS('PR-tampon'!$E215,COLUMN(REFERENCEMENT_ISOLANT[[#Headers],[TC/TNC
dans le domaine d''emploi visé]])))=0,"",INDIRECT(NOM_FR&amp;ADDRESS('PR-tampon'!$E215,COLUMN(REFERENCEMENT_ISOLANT[[#Headers],[TC/TNC
dans le domaine d''emploi visé]]))))))</f>
        <v/>
      </c>
      <c r="K252" s="110" t="str">
        <f ca="1">IF('PR-tampon'!$E215="","",IF('PR-tampon'!$E215=0,"",IF(INDIRECT(NOM_FR&amp;ADDRESS('PR-tampon'!$E215,COLUMN(REFERENCEMENT_ISOLANT[[#Headers],[SYNTHESE DES APPLICATIONS VISEES]])))=0,"",INDIRECT(NOM_FR&amp;ADDRESS('PR-tampon'!$E215,COLUMN(REFERENCEMENT_ISOLANT[[#Headers],[SYNTHESE DES APPLICATIONS VISEES]]))))))</f>
        <v/>
      </c>
      <c r="L252" s="82" t="str">
        <f ca="1">IF('PR-tampon'!$E215="","",IF('PR-tampon'!$E215=0,"",IF(INDIRECT(NOM_FR&amp;ADDRESS('PR-tampon'!$E215,COLUMN(REFERENCEMENT_ISOLANT[[#Headers],[CONCATENATION DES OBSERVATIONS]])))=0,"",INDIRECT(NOM_FR&amp;ADDRESS('PR-tampon'!$E215,COLUMN(REFERENCEMENT_ISOLANT[[#Headers],[CONCATENATION DES OBSERVATIONS]]))))))</f>
        <v/>
      </c>
      <c r="M252" s="3" t="str">
        <f ca="1">IF('PR-tampon'!$E215="","",IF('PR-tampon'!$E215=0,"",IF(INDIRECT(NOM_FR&amp;ADDRESS('PR-tampon'!$E215,COLUMN(REFERENCEMENT_ISOLANT[[#Headers],[Hygrométrie des locaux]])))=0,"",INDIRECT(NOM_FR&amp;ADDRESS('PR-tampon'!$E215,COLUMN(REFERENCEMENT_ISOLANT[[#Headers],[Hygrométrie des locaux]]))))))</f>
        <v/>
      </c>
      <c r="N252" s="3" t="str">
        <f ca="1">IF('PR-tampon'!$E215="","",IF('PR-tampon'!$E215=0,"",IF(INDIRECT(NOM_FR&amp;ADDRESS('PR-tampon'!$E215,COLUMN(REFERENCEMENT_ISOLANT[[#Headers],[classement locaux au sens 20.1 P3]])))=0,"",INDIRECT(NOM_FR&amp;ADDRESS('PR-tampon'!$E215,COLUMN(REFERENCEMENT_ISOLANT[[#Headers],[classement locaux au sens 20.1 P3]]))))))</f>
        <v/>
      </c>
      <c r="O252" s="3" t="str">
        <f ca="1">IF('PR-tampon'!$E215="","",IF('PR-tampon'!$E215=0,"",IF(INDIRECT(NOM_FR&amp;ADDRESS('PR-tampon'!$E215,COLUMN(REFERENCEMENT_ISOLANT[[#Headers],[Climat max]])))=0,"",INDIRECT(NOM_FR&amp;ADDRESS('PR-tampon'!$E215,COLUMN(REFERENCEMENT_ISOLANT[[#Headers],[Climat max]]))))))</f>
        <v/>
      </c>
      <c r="P252" s="3" t="str">
        <f ca="1">IF('PR-tampon'!$E215="","",IF('PR-tampon'!$E215=0,"",IF(INDIRECT(NOM_FR&amp;ADDRESS('PR-tampon'!$E215,COLUMN(REFERENCEMENT_ISOLANT[[#Headers],[Locaux climatisés ou raffraichis]])))=0,"",INDIRECT(NOM_FR&amp;ADDRESS('PR-tampon'!$E215,COLUMN(REFERENCEMENT_ISOLANT[[#Headers],[Locaux climatisés ou raffraichis]]))))))</f>
        <v/>
      </c>
    </row>
    <row r="253" spans="1:16" ht="130.19999999999999" customHeight="1" x14ac:dyDescent="0.3">
      <c r="A253" s="3" t="e">
        <v>#VALUE!</v>
      </c>
      <c r="B253" s="86" t="str">
        <f ca="1">IF('PR-tampon'!$E216="","",IF('PR-tampon'!$E216=0,"",IF(INDIRECT(NOM_FR&amp;ADDRESS('PR-tampon'!$E216,COLUMN(REFERENCEMENT_ISOLANT[[#Headers],[DATE REFERENCEMENT]])))=0,"",INDIRECT(NOM_FR&amp;ADDRESS('PR-tampon'!$E216,COLUMN(REFERENCEMENT_ISOLANT[[#Headers],[DATE REFERENCEMENT]]))))))</f>
        <v/>
      </c>
      <c r="C253" s="86" t="str">
        <f ca="1">IF('PR-tampon'!$E216="","",IF('PR-tampon'!$E216=0,"",IF(INDIRECT(NOM_FR&amp;ADDRESS('PR-tampon'!$E216,COLUMN(REFERENCEMENT_ISOLANT[[#Headers],[TYPE DE PROCEDE]])))=0,"",INDIRECT(NOM_FR&amp;ADDRESS('PR-tampon'!$E216,COLUMN(REFERENCEMENT_ISOLANT[[#Headers],[TYPE DE PROCEDE]]))))))</f>
        <v/>
      </c>
      <c r="D253" s="86" t="str">
        <f ca="1">IF('PR-tampon'!$E216="","",IF('PR-tampon'!$E216=0,"",IF(INDIRECT(NOM_FR&amp;ADDRESS('PR-tampon'!$E216,COLUMN(REFERENCEMENT_ISOLANT[[#Headers],[MATIERE]])))=0,"",INDIRECT(NOM_FR&amp;ADDRESS('PR-tampon'!$E216,COLUMN(REFERENCEMENT_ISOLANT[[#Headers],[MATIERE]]))))))</f>
        <v/>
      </c>
      <c r="E253" s="3" t="str">
        <f ca="1">IF('PR-tampon'!$E216="","",IF('PR-tampon'!$E216=0,"",IF(INDIRECT(NOM_FR&amp;ADDRESS('PR-tampon'!$E216,COLUMN(REFERENCEMENT_ISOLANT[[#Headers],[NOM COMMERCIAL DU PROCEDE]])))=0,"",INDIRECT(NOM_FR&amp;ADDRESS('PR-tampon'!$E216,COLUMN(REFERENCEMENT_ISOLANT[[#Headers],[NOM COMMERCIAL DU PROCEDE]]))))))</f>
        <v/>
      </c>
      <c r="F253" s="3" t="str">
        <f ca="1">IF('PR-tampon'!$E216="","",IF('PR-tampon'!$E216=0,"",IF(INDIRECT(NOM_FR&amp;ADDRESS('PR-tampon'!$E216,COLUMN(REFERENCEMENT_ISOLANT[[#Headers],[FABRICANT / TITULAIRE / DISTRIBUTEUR]])))=0,"",INDIRECT(NOM_FR&amp;ADDRESS('PR-tampon'!$E216,COLUMN(REFERENCEMENT_ISOLANT[[#Headers],[FABRICANT / TITULAIRE / DISTRIBUTEUR]]))))))</f>
        <v/>
      </c>
      <c r="G253" s="3" t="str">
        <f ca="1">IF('PR-tampon'!$E216="","",IF('PR-tampon'!$E216=0,"",IF(INDIRECT(NOM_FR&amp;ADDRESS('PR-tampon'!$E216,COLUMN(REFERENCEMENT_ISOLANT[[#Headers],[TYPE DE DOCUMENT DE REFERENCE]])))=0,"",INDIRECT(NOM_FR&amp;ADDRESS('PR-tampon'!$E216,COLUMN(REFERENCEMENT_ISOLANT[[#Headers],[TYPE DE DOCUMENT DE REFERENCE]]))))))</f>
        <v/>
      </c>
      <c r="H253" s="3" t="str">
        <f ca="1">IF('PR-tampon'!$E216="","",IF('PR-tampon'!$E216=0,"",IF(INDIRECT(NOM_FR&amp;ADDRESS('PR-tampon'!$E216,COLUMN(REFERENCEMENT_ISOLANT[[#Headers],[REF]])))=0,"",INDIRECT(NOM_FR&amp;ADDRESS('PR-tampon'!$E216,COLUMN(REFERENCEMENT_ISOLANT[[#Headers],[REF]]))))))</f>
        <v/>
      </c>
      <c r="I253" s="80" t="str">
        <f ca="1">IF('PR-tampon'!$E216="","",IF('PR-tampon'!$E216=0,"",IF(INDIRECT(NOM_FR&amp;ADDRESS('PR-tampon'!$E216,COLUMN(REFERENCEMENT_ISOLANT[[#Headers],[AVIS LIMITE AU / VALIDITE]])))=0,"",INDIRECT(NOM_FR&amp;ADDRESS('PR-tampon'!$E216,COLUMN(REFERENCEMENT_ISOLANT[[#Headers],[AVIS LIMITE AU / VALIDITE]]))))))</f>
        <v/>
      </c>
      <c r="J253" s="3" t="str">
        <f ca="1">IF('PR-tampon'!$E216="","",IF('PR-tampon'!$E216=0,"",IF(INDIRECT(NOM_FR&amp;ADDRESS('PR-tampon'!$E216,COLUMN(REFERENCEMENT_ISOLANT[[#Headers],[TC/TNC
dans le domaine d''emploi visé]])))=0,"",INDIRECT(NOM_FR&amp;ADDRESS('PR-tampon'!$E216,COLUMN(REFERENCEMENT_ISOLANT[[#Headers],[TC/TNC
dans le domaine d''emploi visé]]))))))</f>
        <v/>
      </c>
      <c r="K253" s="110" t="str">
        <f ca="1">IF('PR-tampon'!$E216="","",IF('PR-tampon'!$E216=0,"",IF(INDIRECT(NOM_FR&amp;ADDRESS('PR-tampon'!$E216,COLUMN(REFERENCEMENT_ISOLANT[[#Headers],[SYNTHESE DES APPLICATIONS VISEES]])))=0,"",INDIRECT(NOM_FR&amp;ADDRESS('PR-tampon'!$E216,COLUMN(REFERENCEMENT_ISOLANT[[#Headers],[SYNTHESE DES APPLICATIONS VISEES]]))))))</f>
        <v/>
      </c>
      <c r="L253" s="82" t="str">
        <f ca="1">IF('PR-tampon'!$E216="","",IF('PR-tampon'!$E216=0,"",IF(INDIRECT(NOM_FR&amp;ADDRESS('PR-tampon'!$E216,COLUMN(REFERENCEMENT_ISOLANT[[#Headers],[CONCATENATION DES OBSERVATIONS]])))=0,"",INDIRECT(NOM_FR&amp;ADDRESS('PR-tampon'!$E216,COLUMN(REFERENCEMENT_ISOLANT[[#Headers],[CONCATENATION DES OBSERVATIONS]]))))))</f>
        <v/>
      </c>
      <c r="M253" s="3" t="str">
        <f ca="1">IF('PR-tampon'!$E216="","",IF('PR-tampon'!$E216=0,"",IF(INDIRECT(NOM_FR&amp;ADDRESS('PR-tampon'!$E216,COLUMN(REFERENCEMENT_ISOLANT[[#Headers],[Hygrométrie des locaux]])))=0,"",INDIRECT(NOM_FR&amp;ADDRESS('PR-tampon'!$E216,COLUMN(REFERENCEMENT_ISOLANT[[#Headers],[Hygrométrie des locaux]]))))))</f>
        <v/>
      </c>
      <c r="N253" s="3" t="str">
        <f ca="1">IF('PR-tampon'!$E216="","",IF('PR-tampon'!$E216=0,"",IF(INDIRECT(NOM_FR&amp;ADDRESS('PR-tampon'!$E216,COLUMN(REFERENCEMENT_ISOLANT[[#Headers],[classement locaux au sens 20.1 P3]])))=0,"",INDIRECT(NOM_FR&amp;ADDRESS('PR-tampon'!$E216,COLUMN(REFERENCEMENT_ISOLANT[[#Headers],[classement locaux au sens 20.1 P3]]))))))</f>
        <v/>
      </c>
      <c r="O253" s="3" t="str">
        <f ca="1">IF('PR-tampon'!$E216="","",IF('PR-tampon'!$E216=0,"",IF(INDIRECT(NOM_FR&amp;ADDRESS('PR-tampon'!$E216,COLUMN(REFERENCEMENT_ISOLANT[[#Headers],[Climat max]])))=0,"",INDIRECT(NOM_FR&amp;ADDRESS('PR-tampon'!$E216,COLUMN(REFERENCEMENT_ISOLANT[[#Headers],[Climat max]]))))))</f>
        <v/>
      </c>
      <c r="P253" s="3" t="str">
        <f ca="1">IF('PR-tampon'!$E216="","",IF('PR-tampon'!$E216=0,"",IF(INDIRECT(NOM_FR&amp;ADDRESS('PR-tampon'!$E216,COLUMN(REFERENCEMENT_ISOLANT[[#Headers],[Locaux climatisés ou raffraichis]])))=0,"",INDIRECT(NOM_FR&amp;ADDRESS('PR-tampon'!$E216,COLUMN(REFERENCEMENT_ISOLANT[[#Headers],[Locaux climatisés ou raffraichis]]))))))</f>
        <v/>
      </c>
    </row>
    <row r="254" spans="1:16" ht="130.19999999999999" customHeight="1" x14ac:dyDescent="0.3">
      <c r="A254" s="3" t="e">
        <v>#VALUE!</v>
      </c>
      <c r="B254" s="86" t="str">
        <f ca="1">IF('PR-tampon'!$E217="","",IF('PR-tampon'!$E217=0,"",IF(INDIRECT(NOM_FR&amp;ADDRESS('PR-tampon'!$E217,COLUMN(REFERENCEMENT_ISOLANT[[#Headers],[DATE REFERENCEMENT]])))=0,"",INDIRECT(NOM_FR&amp;ADDRESS('PR-tampon'!$E217,COLUMN(REFERENCEMENT_ISOLANT[[#Headers],[DATE REFERENCEMENT]]))))))</f>
        <v/>
      </c>
      <c r="C254" s="86" t="str">
        <f ca="1">IF('PR-tampon'!$E217="","",IF('PR-tampon'!$E217=0,"",IF(INDIRECT(NOM_FR&amp;ADDRESS('PR-tampon'!$E217,COLUMN(REFERENCEMENT_ISOLANT[[#Headers],[TYPE DE PROCEDE]])))=0,"",INDIRECT(NOM_FR&amp;ADDRESS('PR-tampon'!$E217,COLUMN(REFERENCEMENT_ISOLANT[[#Headers],[TYPE DE PROCEDE]]))))))</f>
        <v/>
      </c>
      <c r="D254" s="86" t="str">
        <f ca="1">IF('PR-tampon'!$E217="","",IF('PR-tampon'!$E217=0,"",IF(INDIRECT(NOM_FR&amp;ADDRESS('PR-tampon'!$E217,COLUMN(REFERENCEMENT_ISOLANT[[#Headers],[MATIERE]])))=0,"",INDIRECT(NOM_FR&amp;ADDRESS('PR-tampon'!$E217,COLUMN(REFERENCEMENT_ISOLANT[[#Headers],[MATIERE]]))))))</f>
        <v/>
      </c>
      <c r="E254" s="3" t="str">
        <f ca="1">IF('PR-tampon'!$E217="","",IF('PR-tampon'!$E217=0,"",IF(INDIRECT(NOM_FR&amp;ADDRESS('PR-tampon'!$E217,COLUMN(REFERENCEMENT_ISOLANT[[#Headers],[NOM COMMERCIAL DU PROCEDE]])))=0,"",INDIRECT(NOM_FR&amp;ADDRESS('PR-tampon'!$E217,COLUMN(REFERENCEMENT_ISOLANT[[#Headers],[NOM COMMERCIAL DU PROCEDE]]))))))</f>
        <v/>
      </c>
      <c r="F254" s="3" t="str">
        <f ca="1">IF('PR-tampon'!$E217="","",IF('PR-tampon'!$E217=0,"",IF(INDIRECT(NOM_FR&amp;ADDRESS('PR-tampon'!$E217,COLUMN(REFERENCEMENT_ISOLANT[[#Headers],[FABRICANT / TITULAIRE / DISTRIBUTEUR]])))=0,"",INDIRECT(NOM_FR&amp;ADDRESS('PR-tampon'!$E217,COLUMN(REFERENCEMENT_ISOLANT[[#Headers],[FABRICANT / TITULAIRE / DISTRIBUTEUR]]))))))</f>
        <v/>
      </c>
      <c r="G254" s="3" t="str">
        <f ca="1">IF('PR-tampon'!$E217="","",IF('PR-tampon'!$E217=0,"",IF(INDIRECT(NOM_FR&amp;ADDRESS('PR-tampon'!$E217,COLUMN(REFERENCEMENT_ISOLANT[[#Headers],[TYPE DE DOCUMENT DE REFERENCE]])))=0,"",INDIRECT(NOM_FR&amp;ADDRESS('PR-tampon'!$E217,COLUMN(REFERENCEMENT_ISOLANT[[#Headers],[TYPE DE DOCUMENT DE REFERENCE]]))))))</f>
        <v/>
      </c>
      <c r="H254" s="3" t="str">
        <f ca="1">IF('PR-tampon'!$E217="","",IF('PR-tampon'!$E217=0,"",IF(INDIRECT(NOM_FR&amp;ADDRESS('PR-tampon'!$E217,COLUMN(REFERENCEMENT_ISOLANT[[#Headers],[REF]])))=0,"",INDIRECT(NOM_FR&amp;ADDRESS('PR-tampon'!$E217,COLUMN(REFERENCEMENT_ISOLANT[[#Headers],[REF]]))))))</f>
        <v/>
      </c>
      <c r="I254" s="80" t="str">
        <f ca="1">IF('PR-tampon'!$E217="","",IF('PR-tampon'!$E217=0,"",IF(INDIRECT(NOM_FR&amp;ADDRESS('PR-tampon'!$E217,COLUMN(REFERENCEMENT_ISOLANT[[#Headers],[AVIS LIMITE AU / VALIDITE]])))=0,"",INDIRECT(NOM_FR&amp;ADDRESS('PR-tampon'!$E217,COLUMN(REFERENCEMENT_ISOLANT[[#Headers],[AVIS LIMITE AU / VALIDITE]]))))))</f>
        <v/>
      </c>
      <c r="J254" s="3" t="str">
        <f ca="1">IF('PR-tampon'!$E217="","",IF('PR-tampon'!$E217=0,"",IF(INDIRECT(NOM_FR&amp;ADDRESS('PR-tampon'!$E217,COLUMN(REFERENCEMENT_ISOLANT[[#Headers],[TC/TNC
dans le domaine d''emploi visé]])))=0,"",INDIRECT(NOM_FR&amp;ADDRESS('PR-tampon'!$E217,COLUMN(REFERENCEMENT_ISOLANT[[#Headers],[TC/TNC
dans le domaine d''emploi visé]]))))))</f>
        <v/>
      </c>
      <c r="K254" s="110" t="str">
        <f ca="1">IF('PR-tampon'!$E217="","",IF('PR-tampon'!$E217=0,"",IF(INDIRECT(NOM_FR&amp;ADDRESS('PR-tampon'!$E217,COLUMN(REFERENCEMENT_ISOLANT[[#Headers],[SYNTHESE DES APPLICATIONS VISEES]])))=0,"",INDIRECT(NOM_FR&amp;ADDRESS('PR-tampon'!$E217,COLUMN(REFERENCEMENT_ISOLANT[[#Headers],[SYNTHESE DES APPLICATIONS VISEES]]))))))</f>
        <v/>
      </c>
      <c r="L254" s="82" t="str">
        <f ca="1">IF('PR-tampon'!$E217="","",IF('PR-tampon'!$E217=0,"",IF(INDIRECT(NOM_FR&amp;ADDRESS('PR-tampon'!$E217,COLUMN(REFERENCEMENT_ISOLANT[[#Headers],[CONCATENATION DES OBSERVATIONS]])))=0,"",INDIRECT(NOM_FR&amp;ADDRESS('PR-tampon'!$E217,COLUMN(REFERENCEMENT_ISOLANT[[#Headers],[CONCATENATION DES OBSERVATIONS]]))))))</f>
        <v/>
      </c>
      <c r="M254" s="3" t="str">
        <f ca="1">IF('PR-tampon'!$E217="","",IF('PR-tampon'!$E217=0,"",IF(INDIRECT(NOM_FR&amp;ADDRESS('PR-tampon'!$E217,COLUMN(REFERENCEMENT_ISOLANT[[#Headers],[Hygrométrie des locaux]])))=0,"",INDIRECT(NOM_FR&amp;ADDRESS('PR-tampon'!$E217,COLUMN(REFERENCEMENT_ISOLANT[[#Headers],[Hygrométrie des locaux]]))))))</f>
        <v/>
      </c>
      <c r="N254" s="3" t="str">
        <f ca="1">IF('PR-tampon'!$E217="","",IF('PR-tampon'!$E217=0,"",IF(INDIRECT(NOM_FR&amp;ADDRESS('PR-tampon'!$E217,COLUMN(REFERENCEMENT_ISOLANT[[#Headers],[classement locaux au sens 20.1 P3]])))=0,"",INDIRECT(NOM_FR&amp;ADDRESS('PR-tampon'!$E217,COLUMN(REFERENCEMENT_ISOLANT[[#Headers],[classement locaux au sens 20.1 P3]]))))))</f>
        <v/>
      </c>
      <c r="O254" s="3" t="str">
        <f ca="1">IF('PR-tampon'!$E217="","",IF('PR-tampon'!$E217=0,"",IF(INDIRECT(NOM_FR&amp;ADDRESS('PR-tampon'!$E217,COLUMN(REFERENCEMENT_ISOLANT[[#Headers],[Climat max]])))=0,"",INDIRECT(NOM_FR&amp;ADDRESS('PR-tampon'!$E217,COLUMN(REFERENCEMENT_ISOLANT[[#Headers],[Climat max]]))))))</f>
        <v/>
      </c>
      <c r="P254" s="3" t="str">
        <f ca="1">IF('PR-tampon'!$E217="","",IF('PR-tampon'!$E217=0,"",IF(INDIRECT(NOM_FR&amp;ADDRESS('PR-tampon'!$E217,COLUMN(REFERENCEMENT_ISOLANT[[#Headers],[Locaux climatisés ou raffraichis]])))=0,"",INDIRECT(NOM_FR&amp;ADDRESS('PR-tampon'!$E217,COLUMN(REFERENCEMENT_ISOLANT[[#Headers],[Locaux climatisés ou raffraichis]]))))))</f>
        <v/>
      </c>
    </row>
    <row r="255" spans="1:16" ht="130.19999999999999" customHeight="1" x14ac:dyDescent="0.3">
      <c r="A255" s="3" t="e">
        <v>#VALUE!</v>
      </c>
      <c r="B255" s="86" t="str">
        <f ca="1">IF('PR-tampon'!$E218="","",IF('PR-tampon'!$E218=0,"",IF(INDIRECT(NOM_FR&amp;ADDRESS('PR-tampon'!$E218,COLUMN(REFERENCEMENT_ISOLANT[[#Headers],[DATE REFERENCEMENT]])))=0,"",INDIRECT(NOM_FR&amp;ADDRESS('PR-tampon'!$E218,COLUMN(REFERENCEMENT_ISOLANT[[#Headers],[DATE REFERENCEMENT]]))))))</f>
        <v/>
      </c>
      <c r="C255" s="86" t="str">
        <f ca="1">IF('PR-tampon'!$E218="","",IF('PR-tampon'!$E218=0,"",IF(INDIRECT(NOM_FR&amp;ADDRESS('PR-tampon'!$E218,COLUMN(REFERENCEMENT_ISOLANT[[#Headers],[TYPE DE PROCEDE]])))=0,"",INDIRECT(NOM_FR&amp;ADDRESS('PR-tampon'!$E218,COLUMN(REFERENCEMENT_ISOLANT[[#Headers],[TYPE DE PROCEDE]]))))))</f>
        <v/>
      </c>
      <c r="D255" s="86" t="str">
        <f ca="1">IF('PR-tampon'!$E218="","",IF('PR-tampon'!$E218=0,"",IF(INDIRECT(NOM_FR&amp;ADDRESS('PR-tampon'!$E218,COLUMN(REFERENCEMENT_ISOLANT[[#Headers],[MATIERE]])))=0,"",INDIRECT(NOM_FR&amp;ADDRESS('PR-tampon'!$E218,COLUMN(REFERENCEMENT_ISOLANT[[#Headers],[MATIERE]]))))))</f>
        <v/>
      </c>
      <c r="E255" s="3" t="str">
        <f ca="1">IF('PR-tampon'!$E218="","",IF('PR-tampon'!$E218=0,"",IF(INDIRECT(NOM_FR&amp;ADDRESS('PR-tampon'!$E218,COLUMN(REFERENCEMENT_ISOLANT[[#Headers],[NOM COMMERCIAL DU PROCEDE]])))=0,"",INDIRECT(NOM_FR&amp;ADDRESS('PR-tampon'!$E218,COLUMN(REFERENCEMENT_ISOLANT[[#Headers],[NOM COMMERCIAL DU PROCEDE]]))))))</f>
        <v/>
      </c>
      <c r="F255" s="3" t="str">
        <f ca="1">IF('PR-tampon'!$E218="","",IF('PR-tampon'!$E218=0,"",IF(INDIRECT(NOM_FR&amp;ADDRESS('PR-tampon'!$E218,COLUMN(REFERENCEMENT_ISOLANT[[#Headers],[FABRICANT / TITULAIRE / DISTRIBUTEUR]])))=0,"",INDIRECT(NOM_FR&amp;ADDRESS('PR-tampon'!$E218,COLUMN(REFERENCEMENT_ISOLANT[[#Headers],[FABRICANT / TITULAIRE / DISTRIBUTEUR]]))))))</f>
        <v/>
      </c>
      <c r="G255" s="3" t="str">
        <f ca="1">IF('PR-tampon'!$E218="","",IF('PR-tampon'!$E218=0,"",IF(INDIRECT(NOM_FR&amp;ADDRESS('PR-tampon'!$E218,COLUMN(REFERENCEMENT_ISOLANT[[#Headers],[TYPE DE DOCUMENT DE REFERENCE]])))=0,"",INDIRECT(NOM_FR&amp;ADDRESS('PR-tampon'!$E218,COLUMN(REFERENCEMENT_ISOLANT[[#Headers],[TYPE DE DOCUMENT DE REFERENCE]]))))))</f>
        <v/>
      </c>
      <c r="H255" s="3" t="str">
        <f ca="1">IF('PR-tampon'!$E218="","",IF('PR-tampon'!$E218=0,"",IF(INDIRECT(NOM_FR&amp;ADDRESS('PR-tampon'!$E218,COLUMN(REFERENCEMENT_ISOLANT[[#Headers],[REF]])))=0,"",INDIRECT(NOM_FR&amp;ADDRESS('PR-tampon'!$E218,COLUMN(REFERENCEMENT_ISOLANT[[#Headers],[REF]]))))))</f>
        <v/>
      </c>
      <c r="I255" s="80" t="str">
        <f ca="1">IF('PR-tampon'!$E218="","",IF('PR-tampon'!$E218=0,"",IF(INDIRECT(NOM_FR&amp;ADDRESS('PR-tampon'!$E218,COLUMN(REFERENCEMENT_ISOLANT[[#Headers],[AVIS LIMITE AU / VALIDITE]])))=0,"",INDIRECT(NOM_FR&amp;ADDRESS('PR-tampon'!$E218,COLUMN(REFERENCEMENT_ISOLANT[[#Headers],[AVIS LIMITE AU / VALIDITE]]))))))</f>
        <v/>
      </c>
      <c r="J255" s="3" t="str">
        <f ca="1">IF('PR-tampon'!$E218="","",IF('PR-tampon'!$E218=0,"",IF(INDIRECT(NOM_FR&amp;ADDRESS('PR-tampon'!$E218,COLUMN(REFERENCEMENT_ISOLANT[[#Headers],[TC/TNC
dans le domaine d''emploi visé]])))=0,"",INDIRECT(NOM_FR&amp;ADDRESS('PR-tampon'!$E218,COLUMN(REFERENCEMENT_ISOLANT[[#Headers],[TC/TNC
dans le domaine d''emploi visé]]))))))</f>
        <v/>
      </c>
      <c r="K255" s="110" t="str">
        <f ca="1">IF('PR-tampon'!$E218="","",IF('PR-tampon'!$E218=0,"",IF(INDIRECT(NOM_FR&amp;ADDRESS('PR-tampon'!$E218,COLUMN(REFERENCEMENT_ISOLANT[[#Headers],[SYNTHESE DES APPLICATIONS VISEES]])))=0,"",INDIRECT(NOM_FR&amp;ADDRESS('PR-tampon'!$E218,COLUMN(REFERENCEMENT_ISOLANT[[#Headers],[SYNTHESE DES APPLICATIONS VISEES]]))))))</f>
        <v/>
      </c>
      <c r="L255" s="82" t="str">
        <f ca="1">IF('PR-tampon'!$E218="","",IF('PR-tampon'!$E218=0,"",IF(INDIRECT(NOM_FR&amp;ADDRESS('PR-tampon'!$E218,COLUMN(REFERENCEMENT_ISOLANT[[#Headers],[CONCATENATION DES OBSERVATIONS]])))=0,"",INDIRECT(NOM_FR&amp;ADDRESS('PR-tampon'!$E218,COLUMN(REFERENCEMENT_ISOLANT[[#Headers],[CONCATENATION DES OBSERVATIONS]]))))))</f>
        <v/>
      </c>
      <c r="M255" s="3" t="str">
        <f ca="1">IF('PR-tampon'!$E218="","",IF('PR-tampon'!$E218=0,"",IF(INDIRECT(NOM_FR&amp;ADDRESS('PR-tampon'!$E218,COLUMN(REFERENCEMENT_ISOLANT[[#Headers],[Hygrométrie des locaux]])))=0,"",INDIRECT(NOM_FR&amp;ADDRESS('PR-tampon'!$E218,COLUMN(REFERENCEMENT_ISOLANT[[#Headers],[Hygrométrie des locaux]]))))))</f>
        <v/>
      </c>
      <c r="N255" s="3" t="str">
        <f ca="1">IF('PR-tampon'!$E218="","",IF('PR-tampon'!$E218=0,"",IF(INDIRECT(NOM_FR&amp;ADDRESS('PR-tampon'!$E218,COLUMN(REFERENCEMENT_ISOLANT[[#Headers],[classement locaux au sens 20.1 P3]])))=0,"",INDIRECT(NOM_FR&amp;ADDRESS('PR-tampon'!$E218,COLUMN(REFERENCEMENT_ISOLANT[[#Headers],[classement locaux au sens 20.1 P3]]))))))</f>
        <v/>
      </c>
      <c r="O255" s="3" t="str">
        <f ca="1">IF('PR-tampon'!$E218="","",IF('PR-tampon'!$E218=0,"",IF(INDIRECT(NOM_FR&amp;ADDRESS('PR-tampon'!$E218,COLUMN(REFERENCEMENT_ISOLANT[[#Headers],[Climat max]])))=0,"",INDIRECT(NOM_FR&amp;ADDRESS('PR-tampon'!$E218,COLUMN(REFERENCEMENT_ISOLANT[[#Headers],[Climat max]]))))))</f>
        <v/>
      </c>
      <c r="P255" s="3" t="str">
        <f ca="1">IF('PR-tampon'!$E218="","",IF('PR-tampon'!$E218=0,"",IF(INDIRECT(NOM_FR&amp;ADDRESS('PR-tampon'!$E218,COLUMN(REFERENCEMENT_ISOLANT[[#Headers],[Locaux climatisés ou raffraichis]])))=0,"",INDIRECT(NOM_FR&amp;ADDRESS('PR-tampon'!$E218,COLUMN(REFERENCEMENT_ISOLANT[[#Headers],[Locaux climatisés ou raffraichis]]))))))</f>
        <v/>
      </c>
    </row>
    <row r="256" spans="1:16" ht="130.19999999999999" customHeight="1" x14ac:dyDescent="0.3">
      <c r="A256" s="3" t="e">
        <v>#VALUE!</v>
      </c>
      <c r="B256" s="86" t="str">
        <f ca="1">IF('PR-tampon'!$E219="","",IF('PR-tampon'!$E219=0,"",IF(INDIRECT(NOM_FR&amp;ADDRESS('PR-tampon'!$E219,COLUMN(REFERENCEMENT_ISOLANT[[#Headers],[DATE REFERENCEMENT]])))=0,"",INDIRECT(NOM_FR&amp;ADDRESS('PR-tampon'!$E219,COLUMN(REFERENCEMENT_ISOLANT[[#Headers],[DATE REFERENCEMENT]]))))))</f>
        <v/>
      </c>
      <c r="C256" s="86" t="str">
        <f ca="1">IF('PR-tampon'!$E219="","",IF('PR-tampon'!$E219=0,"",IF(INDIRECT(NOM_FR&amp;ADDRESS('PR-tampon'!$E219,COLUMN(REFERENCEMENT_ISOLANT[[#Headers],[TYPE DE PROCEDE]])))=0,"",INDIRECT(NOM_FR&amp;ADDRESS('PR-tampon'!$E219,COLUMN(REFERENCEMENT_ISOLANT[[#Headers],[TYPE DE PROCEDE]]))))))</f>
        <v/>
      </c>
      <c r="D256" s="86" t="str">
        <f ca="1">IF('PR-tampon'!$E219="","",IF('PR-tampon'!$E219=0,"",IF(INDIRECT(NOM_FR&amp;ADDRESS('PR-tampon'!$E219,COLUMN(REFERENCEMENT_ISOLANT[[#Headers],[MATIERE]])))=0,"",INDIRECT(NOM_FR&amp;ADDRESS('PR-tampon'!$E219,COLUMN(REFERENCEMENT_ISOLANT[[#Headers],[MATIERE]]))))))</f>
        <v/>
      </c>
      <c r="E256" s="3" t="str">
        <f ca="1">IF('PR-tampon'!$E219="","",IF('PR-tampon'!$E219=0,"",IF(INDIRECT(NOM_FR&amp;ADDRESS('PR-tampon'!$E219,COLUMN(REFERENCEMENT_ISOLANT[[#Headers],[NOM COMMERCIAL DU PROCEDE]])))=0,"",INDIRECT(NOM_FR&amp;ADDRESS('PR-tampon'!$E219,COLUMN(REFERENCEMENT_ISOLANT[[#Headers],[NOM COMMERCIAL DU PROCEDE]]))))))</f>
        <v/>
      </c>
      <c r="F256" s="3" t="str">
        <f ca="1">IF('PR-tampon'!$E219="","",IF('PR-tampon'!$E219=0,"",IF(INDIRECT(NOM_FR&amp;ADDRESS('PR-tampon'!$E219,COLUMN(REFERENCEMENT_ISOLANT[[#Headers],[FABRICANT / TITULAIRE / DISTRIBUTEUR]])))=0,"",INDIRECT(NOM_FR&amp;ADDRESS('PR-tampon'!$E219,COLUMN(REFERENCEMENT_ISOLANT[[#Headers],[FABRICANT / TITULAIRE / DISTRIBUTEUR]]))))))</f>
        <v/>
      </c>
      <c r="G256" s="3" t="str">
        <f ca="1">IF('PR-tampon'!$E219="","",IF('PR-tampon'!$E219=0,"",IF(INDIRECT(NOM_FR&amp;ADDRESS('PR-tampon'!$E219,COLUMN(REFERENCEMENT_ISOLANT[[#Headers],[TYPE DE DOCUMENT DE REFERENCE]])))=0,"",INDIRECT(NOM_FR&amp;ADDRESS('PR-tampon'!$E219,COLUMN(REFERENCEMENT_ISOLANT[[#Headers],[TYPE DE DOCUMENT DE REFERENCE]]))))))</f>
        <v/>
      </c>
      <c r="H256" s="3" t="str">
        <f ca="1">IF('PR-tampon'!$E219="","",IF('PR-tampon'!$E219=0,"",IF(INDIRECT(NOM_FR&amp;ADDRESS('PR-tampon'!$E219,COLUMN(REFERENCEMENT_ISOLANT[[#Headers],[REF]])))=0,"",INDIRECT(NOM_FR&amp;ADDRESS('PR-tampon'!$E219,COLUMN(REFERENCEMENT_ISOLANT[[#Headers],[REF]]))))))</f>
        <v/>
      </c>
      <c r="I256" s="80" t="str">
        <f ca="1">IF('PR-tampon'!$E219="","",IF('PR-tampon'!$E219=0,"",IF(INDIRECT(NOM_FR&amp;ADDRESS('PR-tampon'!$E219,COLUMN(REFERENCEMENT_ISOLANT[[#Headers],[AVIS LIMITE AU / VALIDITE]])))=0,"",INDIRECT(NOM_FR&amp;ADDRESS('PR-tampon'!$E219,COLUMN(REFERENCEMENT_ISOLANT[[#Headers],[AVIS LIMITE AU / VALIDITE]]))))))</f>
        <v/>
      </c>
      <c r="J256" s="3" t="str">
        <f ca="1">IF('PR-tampon'!$E219="","",IF('PR-tampon'!$E219=0,"",IF(INDIRECT(NOM_FR&amp;ADDRESS('PR-tampon'!$E219,COLUMN(REFERENCEMENT_ISOLANT[[#Headers],[TC/TNC
dans le domaine d''emploi visé]])))=0,"",INDIRECT(NOM_FR&amp;ADDRESS('PR-tampon'!$E219,COLUMN(REFERENCEMENT_ISOLANT[[#Headers],[TC/TNC
dans le domaine d''emploi visé]]))))))</f>
        <v/>
      </c>
      <c r="K256" s="110" t="str">
        <f ca="1">IF('PR-tampon'!$E219="","",IF('PR-tampon'!$E219=0,"",IF(INDIRECT(NOM_FR&amp;ADDRESS('PR-tampon'!$E219,COLUMN(REFERENCEMENT_ISOLANT[[#Headers],[SYNTHESE DES APPLICATIONS VISEES]])))=0,"",INDIRECT(NOM_FR&amp;ADDRESS('PR-tampon'!$E219,COLUMN(REFERENCEMENT_ISOLANT[[#Headers],[SYNTHESE DES APPLICATIONS VISEES]]))))))</f>
        <v/>
      </c>
      <c r="L256" s="82" t="str">
        <f ca="1">IF('PR-tampon'!$E219="","",IF('PR-tampon'!$E219=0,"",IF(INDIRECT(NOM_FR&amp;ADDRESS('PR-tampon'!$E219,COLUMN(REFERENCEMENT_ISOLANT[[#Headers],[CONCATENATION DES OBSERVATIONS]])))=0,"",INDIRECT(NOM_FR&amp;ADDRESS('PR-tampon'!$E219,COLUMN(REFERENCEMENT_ISOLANT[[#Headers],[CONCATENATION DES OBSERVATIONS]]))))))</f>
        <v/>
      </c>
      <c r="M256" s="3" t="str">
        <f ca="1">IF('PR-tampon'!$E219="","",IF('PR-tampon'!$E219=0,"",IF(INDIRECT(NOM_FR&amp;ADDRESS('PR-tampon'!$E219,COLUMN(REFERENCEMENT_ISOLANT[[#Headers],[Hygrométrie des locaux]])))=0,"",INDIRECT(NOM_FR&amp;ADDRESS('PR-tampon'!$E219,COLUMN(REFERENCEMENT_ISOLANT[[#Headers],[Hygrométrie des locaux]]))))))</f>
        <v/>
      </c>
      <c r="N256" s="3" t="str">
        <f ca="1">IF('PR-tampon'!$E219="","",IF('PR-tampon'!$E219=0,"",IF(INDIRECT(NOM_FR&amp;ADDRESS('PR-tampon'!$E219,COLUMN(REFERENCEMENT_ISOLANT[[#Headers],[classement locaux au sens 20.1 P3]])))=0,"",INDIRECT(NOM_FR&amp;ADDRESS('PR-tampon'!$E219,COLUMN(REFERENCEMENT_ISOLANT[[#Headers],[classement locaux au sens 20.1 P3]]))))))</f>
        <v/>
      </c>
      <c r="O256" s="3" t="str">
        <f ca="1">IF('PR-tampon'!$E219="","",IF('PR-tampon'!$E219=0,"",IF(INDIRECT(NOM_FR&amp;ADDRESS('PR-tampon'!$E219,COLUMN(REFERENCEMENT_ISOLANT[[#Headers],[Climat max]])))=0,"",INDIRECT(NOM_FR&amp;ADDRESS('PR-tampon'!$E219,COLUMN(REFERENCEMENT_ISOLANT[[#Headers],[Climat max]]))))))</f>
        <v/>
      </c>
      <c r="P256" s="3" t="str">
        <f ca="1">IF('PR-tampon'!$E219="","",IF('PR-tampon'!$E219=0,"",IF(INDIRECT(NOM_FR&amp;ADDRESS('PR-tampon'!$E219,COLUMN(REFERENCEMENT_ISOLANT[[#Headers],[Locaux climatisés ou raffraichis]])))=0,"",INDIRECT(NOM_FR&amp;ADDRESS('PR-tampon'!$E219,COLUMN(REFERENCEMENT_ISOLANT[[#Headers],[Locaux climatisés ou raffraichis]]))))))</f>
        <v/>
      </c>
    </row>
    <row r="257" spans="1:16" ht="130.19999999999999" customHeight="1" x14ac:dyDescent="0.3">
      <c r="A257" s="3" t="e">
        <v>#VALUE!</v>
      </c>
      <c r="B257" s="86" t="str">
        <f ca="1">IF('PR-tampon'!$E220="","",IF('PR-tampon'!$E220=0,"",IF(INDIRECT(NOM_FR&amp;ADDRESS('PR-tampon'!$E220,COLUMN(REFERENCEMENT_ISOLANT[[#Headers],[DATE REFERENCEMENT]])))=0,"",INDIRECT(NOM_FR&amp;ADDRESS('PR-tampon'!$E220,COLUMN(REFERENCEMENT_ISOLANT[[#Headers],[DATE REFERENCEMENT]]))))))</f>
        <v/>
      </c>
      <c r="C257" s="86" t="str">
        <f ca="1">IF('PR-tampon'!$E220="","",IF('PR-tampon'!$E220=0,"",IF(INDIRECT(NOM_FR&amp;ADDRESS('PR-tampon'!$E220,COLUMN(REFERENCEMENT_ISOLANT[[#Headers],[TYPE DE PROCEDE]])))=0,"",INDIRECT(NOM_FR&amp;ADDRESS('PR-tampon'!$E220,COLUMN(REFERENCEMENT_ISOLANT[[#Headers],[TYPE DE PROCEDE]]))))))</f>
        <v/>
      </c>
      <c r="D257" s="86" t="str">
        <f ca="1">IF('PR-tampon'!$E220="","",IF('PR-tampon'!$E220=0,"",IF(INDIRECT(NOM_FR&amp;ADDRESS('PR-tampon'!$E220,COLUMN(REFERENCEMENT_ISOLANT[[#Headers],[MATIERE]])))=0,"",INDIRECT(NOM_FR&amp;ADDRESS('PR-tampon'!$E220,COLUMN(REFERENCEMENT_ISOLANT[[#Headers],[MATIERE]]))))))</f>
        <v/>
      </c>
      <c r="E257" s="3" t="str">
        <f ca="1">IF('PR-tampon'!$E220="","",IF('PR-tampon'!$E220=0,"",IF(INDIRECT(NOM_FR&amp;ADDRESS('PR-tampon'!$E220,COLUMN(REFERENCEMENT_ISOLANT[[#Headers],[NOM COMMERCIAL DU PROCEDE]])))=0,"",INDIRECT(NOM_FR&amp;ADDRESS('PR-tampon'!$E220,COLUMN(REFERENCEMENT_ISOLANT[[#Headers],[NOM COMMERCIAL DU PROCEDE]]))))))</f>
        <v/>
      </c>
      <c r="F257" s="3" t="str">
        <f ca="1">IF('PR-tampon'!$E220="","",IF('PR-tampon'!$E220=0,"",IF(INDIRECT(NOM_FR&amp;ADDRESS('PR-tampon'!$E220,COLUMN(REFERENCEMENT_ISOLANT[[#Headers],[FABRICANT / TITULAIRE / DISTRIBUTEUR]])))=0,"",INDIRECT(NOM_FR&amp;ADDRESS('PR-tampon'!$E220,COLUMN(REFERENCEMENT_ISOLANT[[#Headers],[FABRICANT / TITULAIRE / DISTRIBUTEUR]]))))))</f>
        <v/>
      </c>
      <c r="G257" s="3" t="str">
        <f ca="1">IF('PR-tampon'!$E220="","",IF('PR-tampon'!$E220=0,"",IF(INDIRECT(NOM_FR&amp;ADDRESS('PR-tampon'!$E220,COLUMN(REFERENCEMENT_ISOLANT[[#Headers],[TYPE DE DOCUMENT DE REFERENCE]])))=0,"",INDIRECT(NOM_FR&amp;ADDRESS('PR-tampon'!$E220,COLUMN(REFERENCEMENT_ISOLANT[[#Headers],[TYPE DE DOCUMENT DE REFERENCE]]))))))</f>
        <v/>
      </c>
      <c r="H257" s="3" t="str">
        <f ca="1">IF('PR-tampon'!$E220="","",IF('PR-tampon'!$E220=0,"",IF(INDIRECT(NOM_FR&amp;ADDRESS('PR-tampon'!$E220,COLUMN(REFERENCEMENT_ISOLANT[[#Headers],[REF]])))=0,"",INDIRECT(NOM_FR&amp;ADDRESS('PR-tampon'!$E220,COLUMN(REFERENCEMENT_ISOLANT[[#Headers],[REF]]))))))</f>
        <v/>
      </c>
      <c r="I257" s="80" t="str">
        <f ca="1">IF('PR-tampon'!$E220="","",IF('PR-tampon'!$E220=0,"",IF(INDIRECT(NOM_FR&amp;ADDRESS('PR-tampon'!$E220,COLUMN(REFERENCEMENT_ISOLANT[[#Headers],[AVIS LIMITE AU / VALIDITE]])))=0,"",INDIRECT(NOM_FR&amp;ADDRESS('PR-tampon'!$E220,COLUMN(REFERENCEMENT_ISOLANT[[#Headers],[AVIS LIMITE AU / VALIDITE]]))))))</f>
        <v/>
      </c>
      <c r="J257" s="3" t="str">
        <f ca="1">IF('PR-tampon'!$E220="","",IF('PR-tampon'!$E220=0,"",IF(INDIRECT(NOM_FR&amp;ADDRESS('PR-tampon'!$E220,COLUMN(REFERENCEMENT_ISOLANT[[#Headers],[TC/TNC
dans le domaine d''emploi visé]])))=0,"",INDIRECT(NOM_FR&amp;ADDRESS('PR-tampon'!$E220,COLUMN(REFERENCEMENT_ISOLANT[[#Headers],[TC/TNC
dans le domaine d''emploi visé]]))))))</f>
        <v/>
      </c>
      <c r="K257" s="110" t="str">
        <f ca="1">IF('PR-tampon'!$E220="","",IF('PR-tampon'!$E220=0,"",IF(INDIRECT(NOM_FR&amp;ADDRESS('PR-tampon'!$E220,COLUMN(REFERENCEMENT_ISOLANT[[#Headers],[SYNTHESE DES APPLICATIONS VISEES]])))=0,"",INDIRECT(NOM_FR&amp;ADDRESS('PR-tampon'!$E220,COLUMN(REFERENCEMENT_ISOLANT[[#Headers],[SYNTHESE DES APPLICATIONS VISEES]]))))))</f>
        <v/>
      </c>
      <c r="L257" s="82" t="str">
        <f ca="1">IF('PR-tampon'!$E220="","",IF('PR-tampon'!$E220=0,"",IF(INDIRECT(NOM_FR&amp;ADDRESS('PR-tampon'!$E220,COLUMN(REFERENCEMENT_ISOLANT[[#Headers],[CONCATENATION DES OBSERVATIONS]])))=0,"",INDIRECT(NOM_FR&amp;ADDRESS('PR-tampon'!$E220,COLUMN(REFERENCEMENT_ISOLANT[[#Headers],[CONCATENATION DES OBSERVATIONS]]))))))</f>
        <v/>
      </c>
      <c r="M257" s="3" t="str">
        <f ca="1">IF('PR-tampon'!$E220="","",IF('PR-tampon'!$E220=0,"",IF(INDIRECT(NOM_FR&amp;ADDRESS('PR-tampon'!$E220,COLUMN(REFERENCEMENT_ISOLANT[[#Headers],[Hygrométrie des locaux]])))=0,"",INDIRECT(NOM_FR&amp;ADDRESS('PR-tampon'!$E220,COLUMN(REFERENCEMENT_ISOLANT[[#Headers],[Hygrométrie des locaux]]))))))</f>
        <v/>
      </c>
      <c r="N257" s="3" t="str">
        <f ca="1">IF('PR-tampon'!$E220="","",IF('PR-tampon'!$E220=0,"",IF(INDIRECT(NOM_FR&amp;ADDRESS('PR-tampon'!$E220,COLUMN(REFERENCEMENT_ISOLANT[[#Headers],[classement locaux au sens 20.1 P3]])))=0,"",INDIRECT(NOM_FR&amp;ADDRESS('PR-tampon'!$E220,COLUMN(REFERENCEMENT_ISOLANT[[#Headers],[classement locaux au sens 20.1 P3]]))))))</f>
        <v/>
      </c>
      <c r="O257" s="3" t="str">
        <f ca="1">IF('PR-tampon'!$E220="","",IF('PR-tampon'!$E220=0,"",IF(INDIRECT(NOM_FR&amp;ADDRESS('PR-tampon'!$E220,COLUMN(REFERENCEMENT_ISOLANT[[#Headers],[Climat max]])))=0,"",INDIRECT(NOM_FR&amp;ADDRESS('PR-tampon'!$E220,COLUMN(REFERENCEMENT_ISOLANT[[#Headers],[Climat max]]))))))</f>
        <v/>
      </c>
      <c r="P257" s="3" t="str">
        <f ca="1">IF('PR-tampon'!$E220="","",IF('PR-tampon'!$E220=0,"",IF(INDIRECT(NOM_FR&amp;ADDRESS('PR-tampon'!$E220,COLUMN(REFERENCEMENT_ISOLANT[[#Headers],[Locaux climatisés ou raffraichis]])))=0,"",INDIRECT(NOM_FR&amp;ADDRESS('PR-tampon'!$E220,COLUMN(REFERENCEMENT_ISOLANT[[#Headers],[Locaux climatisés ou raffraichis]]))))))</f>
        <v/>
      </c>
    </row>
    <row r="258" spans="1:16" ht="130.19999999999999" customHeight="1" x14ac:dyDescent="0.3">
      <c r="A258" s="3" t="e">
        <v>#VALUE!</v>
      </c>
      <c r="B258" s="86" t="str">
        <f ca="1">IF('PR-tampon'!$E221="","",IF('PR-tampon'!$E221=0,"",IF(INDIRECT(NOM_FR&amp;ADDRESS('PR-tampon'!$E221,COLUMN(REFERENCEMENT_ISOLANT[[#Headers],[DATE REFERENCEMENT]])))=0,"",INDIRECT(NOM_FR&amp;ADDRESS('PR-tampon'!$E221,COLUMN(REFERENCEMENT_ISOLANT[[#Headers],[DATE REFERENCEMENT]]))))))</f>
        <v/>
      </c>
      <c r="C258" s="86" t="str">
        <f ca="1">IF('PR-tampon'!$E221="","",IF('PR-tampon'!$E221=0,"",IF(INDIRECT(NOM_FR&amp;ADDRESS('PR-tampon'!$E221,COLUMN(REFERENCEMENT_ISOLANT[[#Headers],[TYPE DE PROCEDE]])))=0,"",INDIRECT(NOM_FR&amp;ADDRESS('PR-tampon'!$E221,COLUMN(REFERENCEMENT_ISOLANT[[#Headers],[TYPE DE PROCEDE]]))))))</f>
        <v/>
      </c>
      <c r="D258" s="86" t="str">
        <f ca="1">IF('PR-tampon'!$E221="","",IF('PR-tampon'!$E221=0,"",IF(INDIRECT(NOM_FR&amp;ADDRESS('PR-tampon'!$E221,COLUMN(REFERENCEMENT_ISOLANT[[#Headers],[MATIERE]])))=0,"",INDIRECT(NOM_FR&amp;ADDRESS('PR-tampon'!$E221,COLUMN(REFERENCEMENT_ISOLANT[[#Headers],[MATIERE]]))))))</f>
        <v/>
      </c>
      <c r="E258" s="3" t="str">
        <f ca="1">IF('PR-tampon'!$E221="","",IF('PR-tampon'!$E221=0,"",IF(INDIRECT(NOM_FR&amp;ADDRESS('PR-tampon'!$E221,COLUMN(REFERENCEMENT_ISOLANT[[#Headers],[NOM COMMERCIAL DU PROCEDE]])))=0,"",INDIRECT(NOM_FR&amp;ADDRESS('PR-tampon'!$E221,COLUMN(REFERENCEMENT_ISOLANT[[#Headers],[NOM COMMERCIAL DU PROCEDE]]))))))</f>
        <v/>
      </c>
      <c r="F258" s="3" t="str">
        <f ca="1">IF('PR-tampon'!$E221="","",IF('PR-tampon'!$E221=0,"",IF(INDIRECT(NOM_FR&amp;ADDRESS('PR-tampon'!$E221,COLUMN(REFERENCEMENT_ISOLANT[[#Headers],[FABRICANT / TITULAIRE / DISTRIBUTEUR]])))=0,"",INDIRECT(NOM_FR&amp;ADDRESS('PR-tampon'!$E221,COLUMN(REFERENCEMENT_ISOLANT[[#Headers],[FABRICANT / TITULAIRE / DISTRIBUTEUR]]))))))</f>
        <v/>
      </c>
      <c r="G258" s="3" t="str">
        <f ca="1">IF('PR-tampon'!$E221="","",IF('PR-tampon'!$E221=0,"",IF(INDIRECT(NOM_FR&amp;ADDRESS('PR-tampon'!$E221,COLUMN(REFERENCEMENT_ISOLANT[[#Headers],[TYPE DE DOCUMENT DE REFERENCE]])))=0,"",INDIRECT(NOM_FR&amp;ADDRESS('PR-tampon'!$E221,COLUMN(REFERENCEMENT_ISOLANT[[#Headers],[TYPE DE DOCUMENT DE REFERENCE]]))))))</f>
        <v/>
      </c>
      <c r="H258" s="3" t="str">
        <f ca="1">IF('PR-tampon'!$E221="","",IF('PR-tampon'!$E221=0,"",IF(INDIRECT(NOM_FR&amp;ADDRESS('PR-tampon'!$E221,COLUMN(REFERENCEMENT_ISOLANT[[#Headers],[REF]])))=0,"",INDIRECT(NOM_FR&amp;ADDRESS('PR-tampon'!$E221,COLUMN(REFERENCEMENT_ISOLANT[[#Headers],[REF]]))))))</f>
        <v/>
      </c>
      <c r="I258" s="80" t="str">
        <f ca="1">IF('PR-tampon'!$E221="","",IF('PR-tampon'!$E221=0,"",IF(INDIRECT(NOM_FR&amp;ADDRESS('PR-tampon'!$E221,COLUMN(REFERENCEMENT_ISOLANT[[#Headers],[AVIS LIMITE AU / VALIDITE]])))=0,"",INDIRECT(NOM_FR&amp;ADDRESS('PR-tampon'!$E221,COLUMN(REFERENCEMENT_ISOLANT[[#Headers],[AVIS LIMITE AU / VALIDITE]]))))))</f>
        <v/>
      </c>
      <c r="J258" s="3" t="str">
        <f ca="1">IF('PR-tampon'!$E221="","",IF('PR-tampon'!$E221=0,"",IF(INDIRECT(NOM_FR&amp;ADDRESS('PR-tampon'!$E221,COLUMN(REFERENCEMENT_ISOLANT[[#Headers],[TC/TNC
dans le domaine d''emploi visé]])))=0,"",INDIRECT(NOM_FR&amp;ADDRESS('PR-tampon'!$E221,COLUMN(REFERENCEMENT_ISOLANT[[#Headers],[TC/TNC
dans le domaine d''emploi visé]]))))))</f>
        <v/>
      </c>
      <c r="K258" s="110" t="str">
        <f ca="1">IF('PR-tampon'!$E221="","",IF('PR-tampon'!$E221=0,"",IF(INDIRECT(NOM_FR&amp;ADDRESS('PR-tampon'!$E221,COLUMN(REFERENCEMENT_ISOLANT[[#Headers],[SYNTHESE DES APPLICATIONS VISEES]])))=0,"",INDIRECT(NOM_FR&amp;ADDRESS('PR-tampon'!$E221,COLUMN(REFERENCEMENT_ISOLANT[[#Headers],[SYNTHESE DES APPLICATIONS VISEES]]))))))</f>
        <v/>
      </c>
      <c r="L258" s="82" t="str">
        <f ca="1">IF('PR-tampon'!$E221="","",IF('PR-tampon'!$E221=0,"",IF(INDIRECT(NOM_FR&amp;ADDRESS('PR-tampon'!$E221,COLUMN(REFERENCEMENT_ISOLANT[[#Headers],[CONCATENATION DES OBSERVATIONS]])))=0,"",INDIRECT(NOM_FR&amp;ADDRESS('PR-tampon'!$E221,COLUMN(REFERENCEMENT_ISOLANT[[#Headers],[CONCATENATION DES OBSERVATIONS]]))))))</f>
        <v/>
      </c>
      <c r="M258" s="3" t="str">
        <f ca="1">IF('PR-tampon'!$E221="","",IF('PR-tampon'!$E221=0,"",IF(INDIRECT(NOM_FR&amp;ADDRESS('PR-tampon'!$E221,COLUMN(REFERENCEMENT_ISOLANT[[#Headers],[Hygrométrie des locaux]])))=0,"",INDIRECT(NOM_FR&amp;ADDRESS('PR-tampon'!$E221,COLUMN(REFERENCEMENT_ISOLANT[[#Headers],[Hygrométrie des locaux]]))))))</f>
        <v/>
      </c>
      <c r="N258" s="3" t="str">
        <f ca="1">IF('PR-tampon'!$E221="","",IF('PR-tampon'!$E221=0,"",IF(INDIRECT(NOM_FR&amp;ADDRESS('PR-tampon'!$E221,COLUMN(REFERENCEMENT_ISOLANT[[#Headers],[classement locaux au sens 20.1 P3]])))=0,"",INDIRECT(NOM_FR&amp;ADDRESS('PR-tampon'!$E221,COLUMN(REFERENCEMENT_ISOLANT[[#Headers],[classement locaux au sens 20.1 P3]]))))))</f>
        <v/>
      </c>
      <c r="O258" s="3" t="str">
        <f ca="1">IF('PR-tampon'!$E221="","",IF('PR-tampon'!$E221=0,"",IF(INDIRECT(NOM_FR&amp;ADDRESS('PR-tampon'!$E221,COLUMN(REFERENCEMENT_ISOLANT[[#Headers],[Climat max]])))=0,"",INDIRECT(NOM_FR&amp;ADDRESS('PR-tampon'!$E221,COLUMN(REFERENCEMENT_ISOLANT[[#Headers],[Climat max]]))))))</f>
        <v/>
      </c>
      <c r="P258" s="3" t="str">
        <f ca="1">IF('PR-tampon'!$E221="","",IF('PR-tampon'!$E221=0,"",IF(INDIRECT(NOM_FR&amp;ADDRESS('PR-tampon'!$E221,COLUMN(REFERENCEMENT_ISOLANT[[#Headers],[Locaux climatisés ou raffraichis]])))=0,"",INDIRECT(NOM_FR&amp;ADDRESS('PR-tampon'!$E221,COLUMN(REFERENCEMENT_ISOLANT[[#Headers],[Locaux climatisés ou raffraichis]]))))))</f>
        <v/>
      </c>
    </row>
    <row r="259" spans="1:16" ht="130.19999999999999" customHeight="1" x14ac:dyDescent="0.3">
      <c r="A259" s="3" t="e">
        <v>#VALUE!</v>
      </c>
      <c r="B259" s="86" t="str">
        <f ca="1">IF('PR-tampon'!$E222="","",IF('PR-tampon'!$E222=0,"",IF(INDIRECT(NOM_FR&amp;ADDRESS('PR-tampon'!$E222,COLUMN(REFERENCEMENT_ISOLANT[[#Headers],[DATE REFERENCEMENT]])))=0,"",INDIRECT(NOM_FR&amp;ADDRESS('PR-tampon'!$E222,COLUMN(REFERENCEMENT_ISOLANT[[#Headers],[DATE REFERENCEMENT]]))))))</f>
        <v/>
      </c>
      <c r="C259" s="86" t="str">
        <f ca="1">IF('PR-tampon'!$E222="","",IF('PR-tampon'!$E222=0,"",IF(INDIRECT(NOM_FR&amp;ADDRESS('PR-tampon'!$E222,COLUMN(REFERENCEMENT_ISOLANT[[#Headers],[TYPE DE PROCEDE]])))=0,"",INDIRECT(NOM_FR&amp;ADDRESS('PR-tampon'!$E222,COLUMN(REFERENCEMENT_ISOLANT[[#Headers],[TYPE DE PROCEDE]]))))))</f>
        <v/>
      </c>
      <c r="D259" s="86" t="str">
        <f ca="1">IF('PR-tampon'!$E222="","",IF('PR-tampon'!$E222=0,"",IF(INDIRECT(NOM_FR&amp;ADDRESS('PR-tampon'!$E222,COLUMN(REFERENCEMENT_ISOLANT[[#Headers],[MATIERE]])))=0,"",INDIRECT(NOM_FR&amp;ADDRESS('PR-tampon'!$E222,COLUMN(REFERENCEMENT_ISOLANT[[#Headers],[MATIERE]]))))))</f>
        <v/>
      </c>
      <c r="E259" s="3" t="str">
        <f ca="1">IF('PR-tampon'!$E222="","",IF('PR-tampon'!$E222=0,"",IF(INDIRECT(NOM_FR&amp;ADDRESS('PR-tampon'!$E222,COLUMN(REFERENCEMENT_ISOLANT[[#Headers],[NOM COMMERCIAL DU PROCEDE]])))=0,"",INDIRECT(NOM_FR&amp;ADDRESS('PR-tampon'!$E222,COLUMN(REFERENCEMENT_ISOLANT[[#Headers],[NOM COMMERCIAL DU PROCEDE]]))))))</f>
        <v/>
      </c>
      <c r="F259" s="3" t="str">
        <f ca="1">IF('PR-tampon'!$E222="","",IF('PR-tampon'!$E222=0,"",IF(INDIRECT(NOM_FR&amp;ADDRESS('PR-tampon'!$E222,COLUMN(REFERENCEMENT_ISOLANT[[#Headers],[FABRICANT / TITULAIRE / DISTRIBUTEUR]])))=0,"",INDIRECT(NOM_FR&amp;ADDRESS('PR-tampon'!$E222,COLUMN(REFERENCEMENT_ISOLANT[[#Headers],[FABRICANT / TITULAIRE / DISTRIBUTEUR]]))))))</f>
        <v/>
      </c>
      <c r="G259" s="3" t="str">
        <f ca="1">IF('PR-tampon'!$E222="","",IF('PR-tampon'!$E222=0,"",IF(INDIRECT(NOM_FR&amp;ADDRESS('PR-tampon'!$E222,COLUMN(REFERENCEMENT_ISOLANT[[#Headers],[TYPE DE DOCUMENT DE REFERENCE]])))=0,"",INDIRECT(NOM_FR&amp;ADDRESS('PR-tampon'!$E222,COLUMN(REFERENCEMENT_ISOLANT[[#Headers],[TYPE DE DOCUMENT DE REFERENCE]]))))))</f>
        <v/>
      </c>
      <c r="H259" s="3" t="str">
        <f ca="1">IF('PR-tampon'!$E222="","",IF('PR-tampon'!$E222=0,"",IF(INDIRECT(NOM_FR&amp;ADDRESS('PR-tampon'!$E222,COLUMN(REFERENCEMENT_ISOLANT[[#Headers],[REF]])))=0,"",INDIRECT(NOM_FR&amp;ADDRESS('PR-tampon'!$E222,COLUMN(REFERENCEMENT_ISOLANT[[#Headers],[REF]]))))))</f>
        <v/>
      </c>
      <c r="I259" s="80" t="str">
        <f ca="1">IF('PR-tampon'!$E222="","",IF('PR-tampon'!$E222=0,"",IF(INDIRECT(NOM_FR&amp;ADDRESS('PR-tampon'!$E222,COLUMN(REFERENCEMENT_ISOLANT[[#Headers],[AVIS LIMITE AU / VALIDITE]])))=0,"",INDIRECT(NOM_FR&amp;ADDRESS('PR-tampon'!$E222,COLUMN(REFERENCEMENT_ISOLANT[[#Headers],[AVIS LIMITE AU / VALIDITE]]))))))</f>
        <v/>
      </c>
      <c r="J259" s="3" t="str">
        <f ca="1">IF('PR-tampon'!$E222="","",IF('PR-tampon'!$E222=0,"",IF(INDIRECT(NOM_FR&amp;ADDRESS('PR-tampon'!$E222,COLUMN(REFERENCEMENT_ISOLANT[[#Headers],[TC/TNC
dans le domaine d''emploi visé]])))=0,"",INDIRECT(NOM_FR&amp;ADDRESS('PR-tampon'!$E222,COLUMN(REFERENCEMENT_ISOLANT[[#Headers],[TC/TNC
dans le domaine d''emploi visé]]))))))</f>
        <v/>
      </c>
      <c r="K259" s="110" t="str">
        <f ca="1">IF('PR-tampon'!$E222="","",IF('PR-tampon'!$E222=0,"",IF(INDIRECT(NOM_FR&amp;ADDRESS('PR-tampon'!$E222,COLUMN(REFERENCEMENT_ISOLANT[[#Headers],[SYNTHESE DES APPLICATIONS VISEES]])))=0,"",INDIRECT(NOM_FR&amp;ADDRESS('PR-tampon'!$E222,COLUMN(REFERENCEMENT_ISOLANT[[#Headers],[SYNTHESE DES APPLICATIONS VISEES]]))))))</f>
        <v/>
      </c>
      <c r="L259" s="82" t="str">
        <f ca="1">IF('PR-tampon'!$E222="","",IF('PR-tampon'!$E222=0,"",IF(INDIRECT(NOM_FR&amp;ADDRESS('PR-tampon'!$E222,COLUMN(REFERENCEMENT_ISOLANT[[#Headers],[CONCATENATION DES OBSERVATIONS]])))=0,"",INDIRECT(NOM_FR&amp;ADDRESS('PR-tampon'!$E222,COLUMN(REFERENCEMENT_ISOLANT[[#Headers],[CONCATENATION DES OBSERVATIONS]]))))))</f>
        <v/>
      </c>
      <c r="M259" s="3" t="str">
        <f ca="1">IF('PR-tampon'!$E222="","",IF('PR-tampon'!$E222=0,"",IF(INDIRECT(NOM_FR&amp;ADDRESS('PR-tampon'!$E222,COLUMN(REFERENCEMENT_ISOLANT[[#Headers],[Hygrométrie des locaux]])))=0,"",INDIRECT(NOM_FR&amp;ADDRESS('PR-tampon'!$E222,COLUMN(REFERENCEMENT_ISOLANT[[#Headers],[Hygrométrie des locaux]]))))))</f>
        <v/>
      </c>
      <c r="N259" s="3" t="str">
        <f ca="1">IF('PR-tampon'!$E222="","",IF('PR-tampon'!$E222=0,"",IF(INDIRECT(NOM_FR&amp;ADDRESS('PR-tampon'!$E222,COLUMN(REFERENCEMENT_ISOLANT[[#Headers],[classement locaux au sens 20.1 P3]])))=0,"",INDIRECT(NOM_FR&amp;ADDRESS('PR-tampon'!$E222,COLUMN(REFERENCEMENT_ISOLANT[[#Headers],[classement locaux au sens 20.1 P3]]))))))</f>
        <v/>
      </c>
      <c r="O259" s="3" t="str">
        <f ca="1">IF('PR-tampon'!$E222="","",IF('PR-tampon'!$E222=0,"",IF(INDIRECT(NOM_FR&amp;ADDRESS('PR-tampon'!$E222,COLUMN(REFERENCEMENT_ISOLANT[[#Headers],[Climat max]])))=0,"",INDIRECT(NOM_FR&amp;ADDRESS('PR-tampon'!$E222,COLUMN(REFERENCEMENT_ISOLANT[[#Headers],[Climat max]]))))))</f>
        <v/>
      </c>
      <c r="P259" s="3" t="str">
        <f ca="1">IF('PR-tampon'!$E222="","",IF('PR-tampon'!$E222=0,"",IF(INDIRECT(NOM_FR&amp;ADDRESS('PR-tampon'!$E222,COLUMN(REFERENCEMENT_ISOLANT[[#Headers],[Locaux climatisés ou raffraichis]])))=0,"",INDIRECT(NOM_FR&amp;ADDRESS('PR-tampon'!$E222,COLUMN(REFERENCEMENT_ISOLANT[[#Headers],[Locaux climatisés ou raffraichis]]))))))</f>
        <v/>
      </c>
    </row>
    <row r="260" spans="1:16" ht="130.19999999999999" customHeight="1" x14ac:dyDescent="0.3">
      <c r="A260" s="3" t="e">
        <v>#VALUE!</v>
      </c>
      <c r="B260" s="86" t="str">
        <f ca="1">IF('PR-tampon'!$E223="","",IF('PR-tampon'!$E223=0,"",IF(INDIRECT(NOM_FR&amp;ADDRESS('PR-tampon'!$E223,COLUMN(REFERENCEMENT_ISOLANT[[#Headers],[DATE REFERENCEMENT]])))=0,"",INDIRECT(NOM_FR&amp;ADDRESS('PR-tampon'!$E223,COLUMN(REFERENCEMENT_ISOLANT[[#Headers],[DATE REFERENCEMENT]]))))))</f>
        <v/>
      </c>
      <c r="C260" s="86" t="str">
        <f ca="1">IF('PR-tampon'!$E223="","",IF('PR-tampon'!$E223=0,"",IF(INDIRECT(NOM_FR&amp;ADDRESS('PR-tampon'!$E223,COLUMN(REFERENCEMENT_ISOLANT[[#Headers],[TYPE DE PROCEDE]])))=0,"",INDIRECT(NOM_FR&amp;ADDRESS('PR-tampon'!$E223,COLUMN(REFERENCEMENT_ISOLANT[[#Headers],[TYPE DE PROCEDE]]))))))</f>
        <v/>
      </c>
      <c r="D260" s="86" t="str">
        <f ca="1">IF('PR-tampon'!$E223="","",IF('PR-tampon'!$E223=0,"",IF(INDIRECT(NOM_FR&amp;ADDRESS('PR-tampon'!$E223,COLUMN(REFERENCEMENT_ISOLANT[[#Headers],[MATIERE]])))=0,"",INDIRECT(NOM_FR&amp;ADDRESS('PR-tampon'!$E223,COLUMN(REFERENCEMENT_ISOLANT[[#Headers],[MATIERE]]))))))</f>
        <v/>
      </c>
      <c r="E260" s="3" t="str">
        <f ca="1">IF('PR-tampon'!$E223="","",IF('PR-tampon'!$E223=0,"",IF(INDIRECT(NOM_FR&amp;ADDRESS('PR-tampon'!$E223,COLUMN(REFERENCEMENT_ISOLANT[[#Headers],[NOM COMMERCIAL DU PROCEDE]])))=0,"",INDIRECT(NOM_FR&amp;ADDRESS('PR-tampon'!$E223,COLUMN(REFERENCEMENT_ISOLANT[[#Headers],[NOM COMMERCIAL DU PROCEDE]]))))))</f>
        <v/>
      </c>
      <c r="F260" s="3" t="str">
        <f ca="1">IF('PR-tampon'!$E223="","",IF('PR-tampon'!$E223=0,"",IF(INDIRECT(NOM_FR&amp;ADDRESS('PR-tampon'!$E223,COLUMN(REFERENCEMENT_ISOLANT[[#Headers],[FABRICANT / TITULAIRE / DISTRIBUTEUR]])))=0,"",INDIRECT(NOM_FR&amp;ADDRESS('PR-tampon'!$E223,COLUMN(REFERENCEMENT_ISOLANT[[#Headers],[FABRICANT / TITULAIRE / DISTRIBUTEUR]]))))))</f>
        <v/>
      </c>
      <c r="G260" s="3" t="str">
        <f ca="1">IF('PR-tampon'!$E223="","",IF('PR-tampon'!$E223=0,"",IF(INDIRECT(NOM_FR&amp;ADDRESS('PR-tampon'!$E223,COLUMN(REFERENCEMENT_ISOLANT[[#Headers],[TYPE DE DOCUMENT DE REFERENCE]])))=0,"",INDIRECT(NOM_FR&amp;ADDRESS('PR-tampon'!$E223,COLUMN(REFERENCEMENT_ISOLANT[[#Headers],[TYPE DE DOCUMENT DE REFERENCE]]))))))</f>
        <v/>
      </c>
      <c r="H260" s="3" t="str">
        <f ca="1">IF('PR-tampon'!$E223="","",IF('PR-tampon'!$E223=0,"",IF(INDIRECT(NOM_FR&amp;ADDRESS('PR-tampon'!$E223,COLUMN(REFERENCEMENT_ISOLANT[[#Headers],[REF]])))=0,"",INDIRECT(NOM_FR&amp;ADDRESS('PR-tampon'!$E223,COLUMN(REFERENCEMENT_ISOLANT[[#Headers],[REF]]))))))</f>
        <v/>
      </c>
      <c r="I260" s="80" t="str">
        <f ca="1">IF('PR-tampon'!$E223="","",IF('PR-tampon'!$E223=0,"",IF(INDIRECT(NOM_FR&amp;ADDRESS('PR-tampon'!$E223,COLUMN(REFERENCEMENT_ISOLANT[[#Headers],[AVIS LIMITE AU / VALIDITE]])))=0,"",INDIRECT(NOM_FR&amp;ADDRESS('PR-tampon'!$E223,COLUMN(REFERENCEMENT_ISOLANT[[#Headers],[AVIS LIMITE AU / VALIDITE]]))))))</f>
        <v/>
      </c>
      <c r="J260" s="3" t="str">
        <f ca="1">IF('PR-tampon'!$E223="","",IF('PR-tampon'!$E223=0,"",IF(INDIRECT(NOM_FR&amp;ADDRESS('PR-tampon'!$E223,COLUMN(REFERENCEMENT_ISOLANT[[#Headers],[TC/TNC
dans le domaine d''emploi visé]])))=0,"",INDIRECT(NOM_FR&amp;ADDRESS('PR-tampon'!$E223,COLUMN(REFERENCEMENT_ISOLANT[[#Headers],[TC/TNC
dans le domaine d''emploi visé]]))))))</f>
        <v/>
      </c>
      <c r="K260" s="110" t="str">
        <f ca="1">IF('PR-tampon'!$E223="","",IF('PR-tampon'!$E223=0,"",IF(INDIRECT(NOM_FR&amp;ADDRESS('PR-tampon'!$E223,COLUMN(REFERENCEMENT_ISOLANT[[#Headers],[SYNTHESE DES APPLICATIONS VISEES]])))=0,"",INDIRECT(NOM_FR&amp;ADDRESS('PR-tampon'!$E223,COLUMN(REFERENCEMENT_ISOLANT[[#Headers],[SYNTHESE DES APPLICATIONS VISEES]]))))))</f>
        <v/>
      </c>
      <c r="L260" s="82" t="str">
        <f ca="1">IF('PR-tampon'!$E223="","",IF('PR-tampon'!$E223=0,"",IF(INDIRECT(NOM_FR&amp;ADDRESS('PR-tampon'!$E223,COLUMN(REFERENCEMENT_ISOLANT[[#Headers],[CONCATENATION DES OBSERVATIONS]])))=0,"",INDIRECT(NOM_FR&amp;ADDRESS('PR-tampon'!$E223,COLUMN(REFERENCEMENT_ISOLANT[[#Headers],[CONCATENATION DES OBSERVATIONS]]))))))</f>
        <v/>
      </c>
      <c r="M260" s="3" t="str">
        <f ca="1">IF('PR-tampon'!$E223="","",IF('PR-tampon'!$E223=0,"",IF(INDIRECT(NOM_FR&amp;ADDRESS('PR-tampon'!$E223,COLUMN(REFERENCEMENT_ISOLANT[[#Headers],[Hygrométrie des locaux]])))=0,"",INDIRECT(NOM_FR&amp;ADDRESS('PR-tampon'!$E223,COLUMN(REFERENCEMENT_ISOLANT[[#Headers],[Hygrométrie des locaux]]))))))</f>
        <v/>
      </c>
      <c r="N260" s="3" t="str">
        <f ca="1">IF('PR-tampon'!$E223="","",IF('PR-tampon'!$E223=0,"",IF(INDIRECT(NOM_FR&amp;ADDRESS('PR-tampon'!$E223,COLUMN(REFERENCEMENT_ISOLANT[[#Headers],[classement locaux au sens 20.1 P3]])))=0,"",INDIRECT(NOM_FR&amp;ADDRESS('PR-tampon'!$E223,COLUMN(REFERENCEMENT_ISOLANT[[#Headers],[classement locaux au sens 20.1 P3]]))))))</f>
        <v/>
      </c>
      <c r="O260" s="3" t="str">
        <f ca="1">IF('PR-tampon'!$E223="","",IF('PR-tampon'!$E223=0,"",IF(INDIRECT(NOM_FR&amp;ADDRESS('PR-tampon'!$E223,COLUMN(REFERENCEMENT_ISOLANT[[#Headers],[Climat max]])))=0,"",INDIRECT(NOM_FR&amp;ADDRESS('PR-tampon'!$E223,COLUMN(REFERENCEMENT_ISOLANT[[#Headers],[Climat max]]))))))</f>
        <v/>
      </c>
      <c r="P260" s="3" t="str">
        <f ca="1">IF('PR-tampon'!$E223="","",IF('PR-tampon'!$E223=0,"",IF(INDIRECT(NOM_FR&amp;ADDRESS('PR-tampon'!$E223,COLUMN(REFERENCEMENT_ISOLANT[[#Headers],[Locaux climatisés ou raffraichis]])))=0,"",INDIRECT(NOM_FR&amp;ADDRESS('PR-tampon'!$E223,COLUMN(REFERENCEMENT_ISOLANT[[#Headers],[Locaux climatisés ou raffraichis]]))))))</f>
        <v/>
      </c>
    </row>
    <row r="261" spans="1:16" ht="130.19999999999999" customHeight="1" x14ac:dyDescent="0.3">
      <c r="A261" s="3" t="e">
        <v>#VALUE!</v>
      </c>
      <c r="B261" s="86" t="str">
        <f ca="1">IF('PR-tampon'!$E224="","",IF('PR-tampon'!$E224=0,"",IF(INDIRECT(NOM_FR&amp;ADDRESS('PR-tampon'!$E224,COLUMN(REFERENCEMENT_ISOLANT[[#Headers],[DATE REFERENCEMENT]])))=0,"",INDIRECT(NOM_FR&amp;ADDRESS('PR-tampon'!$E224,COLUMN(REFERENCEMENT_ISOLANT[[#Headers],[DATE REFERENCEMENT]]))))))</f>
        <v/>
      </c>
      <c r="C261" s="86" t="str">
        <f ca="1">IF('PR-tampon'!$E224="","",IF('PR-tampon'!$E224=0,"",IF(INDIRECT(NOM_FR&amp;ADDRESS('PR-tampon'!$E224,COLUMN(REFERENCEMENT_ISOLANT[[#Headers],[TYPE DE PROCEDE]])))=0,"",INDIRECT(NOM_FR&amp;ADDRESS('PR-tampon'!$E224,COLUMN(REFERENCEMENT_ISOLANT[[#Headers],[TYPE DE PROCEDE]]))))))</f>
        <v/>
      </c>
      <c r="D261" s="86" t="str">
        <f ca="1">IF('PR-tampon'!$E224="","",IF('PR-tampon'!$E224=0,"",IF(INDIRECT(NOM_FR&amp;ADDRESS('PR-tampon'!$E224,COLUMN(REFERENCEMENT_ISOLANT[[#Headers],[MATIERE]])))=0,"",INDIRECT(NOM_FR&amp;ADDRESS('PR-tampon'!$E224,COLUMN(REFERENCEMENT_ISOLANT[[#Headers],[MATIERE]]))))))</f>
        <v/>
      </c>
      <c r="E261" s="3" t="str">
        <f ca="1">IF('PR-tampon'!$E224="","",IF('PR-tampon'!$E224=0,"",IF(INDIRECT(NOM_FR&amp;ADDRESS('PR-tampon'!$E224,COLUMN(REFERENCEMENT_ISOLANT[[#Headers],[NOM COMMERCIAL DU PROCEDE]])))=0,"",INDIRECT(NOM_FR&amp;ADDRESS('PR-tampon'!$E224,COLUMN(REFERENCEMENT_ISOLANT[[#Headers],[NOM COMMERCIAL DU PROCEDE]]))))))</f>
        <v/>
      </c>
      <c r="F261" s="3" t="str">
        <f ca="1">IF('PR-tampon'!$E224="","",IF('PR-tampon'!$E224=0,"",IF(INDIRECT(NOM_FR&amp;ADDRESS('PR-tampon'!$E224,COLUMN(REFERENCEMENT_ISOLANT[[#Headers],[FABRICANT / TITULAIRE / DISTRIBUTEUR]])))=0,"",INDIRECT(NOM_FR&amp;ADDRESS('PR-tampon'!$E224,COLUMN(REFERENCEMENT_ISOLANT[[#Headers],[FABRICANT / TITULAIRE / DISTRIBUTEUR]]))))))</f>
        <v/>
      </c>
      <c r="G261" s="3" t="str">
        <f ca="1">IF('PR-tampon'!$E224="","",IF('PR-tampon'!$E224=0,"",IF(INDIRECT(NOM_FR&amp;ADDRESS('PR-tampon'!$E224,COLUMN(REFERENCEMENT_ISOLANT[[#Headers],[TYPE DE DOCUMENT DE REFERENCE]])))=0,"",INDIRECT(NOM_FR&amp;ADDRESS('PR-tampon'!$E224,COLUMN(REFERENCEMENT_ISOLANT[[#Headers],[TYPE DE DOCUMENT DE REFERENCE]]))))))</f>
        <v/>
      </c>
      <c r="H261" s="3" t="str">
        <f ca="1">IF('PR-tampon'!$E224="","",IF('PR-tampon'!$E224=0,"",IF(INDIRECT(NOM_FR&amp;ADDRESS('PR-tampon'!$E224,COLUMN(REFERENCEMENT_ISOLANT[[#Headers],[REF]])))=0,"",INDIRECT(NOM_FR&amp;ADDRESS('PR-tampon'!$E224,COLUMN(REFERENCEMENT_ISOLANT[[#Headers],[REF]]))))))</f>
        <v/>
      </c>
      <c r="I261" s="80" t="str">
        <f ca="1">IF('PR-tampon'!$E224="","",IF('PR-tampon'!$E224=0,"",IF(INDIRECT(NOM_FR&amp;ADDRESS('PR-tampon'!$E224,COLUMN(REFERENCEMENT_ISOLANT[[#Headers],[AVIS LIMITE AU / VALIDITE]])))=0,"",INDIRECT(NOM_FR&amp;ADDRESS('PR-tampon'!$E224,COLUMN(REFERENCEMENT_ISOLANT[[#Headers],[AVIS LIMITE AU / VALIDITE]]))))))</f>
        <v/>
      </c>
      <c r="J261" s="3" t="str">
        <f ca="1">IF('PR-tampon'!$E224="","",IF('PR-tampon'!$E224=0,"",IF(INDIRECT(NOM_FR&amp;ADDRESS('PR-tampon'!$E224,COLUMN(REFERENCEMENT_ISOLANT[[#Headers],[TC/TNC
dans le domaine d''emploi visé]])))=0,"",INDIRECT(NOM_FR&amp;ADDRESS('PR-tampon'!$E224,COLUMN(REFERENCEMENT_ISOLANT[[#Headers],[TC/TNC
dans le domaine d''emploi visé]]))))))</f>
        <v/>
      </c>
      <c r="K261" s="110" t="str">
        <f ca="1">IF('PR-tampon'!$E224="","",IF('PR-tampon'!$E224=0,"",IF(INDIRECT(NOM_FR&amp;ADDRESS('PR-tampon'!$E224,COLUMN(REFERENCEMENT_ISOLANT[[#Headers],[SYNTHESE DES APPLICATIONS VISEES]])))=0,"",INDIRECT(NOM_FR&amp;ADDRESS('PR-tampon'!$E224,COLUMN(REFERENCEMENT_ISOLANT[[#Headers],[SYNTHESE DES APPLICATIONS VISEES]]))))))</f>
        <v/>
      </c>
      <c r="L261" s="82" t="str">
        <f ca="1">IF('PR-tampon'!$E224="","",IF('PR-tampon'!$E224=0,"",IF(INDIRECT(NOM_FR&amp;ADDRESS('PR-tampon'!$E224,COLUMN(REFERENCEMENT_ISOLANT[[#Headers],[CONCATENATION DES OBSERVATIONS]])))=0,"",INDIRECT(NOM_FR&amp;ADDRESS('PR-tampon'!$E224,COLUMN(REFERENCEMENT_ISOLANT[[#Headers],[CONCATENATION DES OBSERVATIONS]]))))))</f>
        <v/>
      </c>
      <c r="M261" s="3" t="str">
        <f ca="1">IF('PR-tampon'!$E224="","",IF('PR-tampon'!$E224=0,"",IF(INDIRECT(NOM_FR&amp;ADDRESS('PR-tampon'!$E224,COLUMN(REFERENCEMENT_ISOLANT[[#Headers],[Hygrométrie des locaux]])))=0,"",INDIRECT(NOM_FR&amp;ADDRESS('PR-tampon'!$E224,COLUMN(REFERENCEMENT_ISOLANT[[#Headers],[Hygrométrie des locaux]]))))))</f>
        <v/>
      </c>
      <c r="N261" s="3" t="str">
        <f ca="1">IF('PR-tampon'!$E224="","",IF('PR-tampon'!$E224=0,"",IF(INDIRECT(NOM_FR&amp;ADDRESS('PR-tampon'!$E224,COLUMN(REFERENCEMENT_ISOLANT[[#Headers],[classement locaux au sens 20.1 P3]])))=0,"",INDIRECT(NOM_FR&amp;ADDRESS('PR-tampon'!$E224,COLUMN(REFERENCEMENT_ISOLANT[[#Headers],[classement locaux au sens 20.1 P3]]))))))</f>
        <v/>
      </c>
      <c r="O261" s="3" t="str">
        <f ca="1">IF('PR-tampon'!$E224="","",IF('PR-tampon'!$E224=0,"",IF(INDIRECT(NOM_FR&amp;ADDRESS('PR-tampon'!$E224,COLUMN(REFERENCEMENT_ISOLANT[[#Headers],[Climat max]])))=0,"",INDIRECT(NOM_FR&amp;ADDRESS('PR-tampon'!$E224,COLUMN(REFERENCEMENT_ISOLANT[[#Headers],[Climat max]]))))))</f>
        <v/>
      </c>
      <c r="P261" s="3" t="str">
        <f ca="1">IF('PR-tampon'!$E224="","",IF('PR-tampon'!$E224=0,"",IF(INDIRECT(NOM_FR&amp;ADDRESS('PR-tampon'!$E224,COLUMN(REFERENCEMENT_ISOLANT[[#Headers],[Locaux climatisés ou raffraichis]])))=0,"",INDIRECT(NOM_FR&amp;ADDRESS('PR-tampon'!$E224,COLUMN(REFERENCEMENT_ISOLANT[[#Headers],[Locaux climatisés ou raffraichis]]))))))</f>
        <v/>
      </c>
    </row>
    <row r="262" spans="1:16" ht="130.19999999999999" customHeight="1" x14ac:dyDescent="0.3">
      <c r="A262" s="3" t="e">
        <v>#VALUE!</v>
      </c>
      <c r="B262" s="86" t="str">
        <f ca="1">IF('PR-tampon'!$E225="","",IF('PR-tampon'!$E225=0,"",IF(INDIRECT(NOM_FR&amp;ADDRESS('PR-tampon'!$E225,COLUMN(REFERENCEMENT_ISOLANT[[#Headers],[DATE REFERENCEMENT]])))=0,"",INDIRECT(NOM_FR&amp;ADDRESS('PR-tampon'!$E225,COLUMN(REFERENCEMENT_ISOLANT[[#Headers],[DATE REFERENCEMENT]]))))))</f>
        <v/>
      </c>
      <c r="C262" s="86" t="str">
        <f ca="1">IF('PR-tampon'!$E225="","",IF('PR-tampon'!$E225=0,"",IF(INDIRECT(NOM_FR&amp;ADDRESS('PR-tampon'!$E225,COLUMN(REFERENCEMENT_ISOLANT[[#Headers],[TYPE DE PROCEDE]])))=0,"",INDIRECT(NOM_FR&amp;ADDRESS('PR-tampon'!$E225,COLUMN(REFERENCEMENT_ISOLANT[[#Headers],[TYPE DE PROCEDE]]))))))</f>
        <v/>
      </c>
      <c r="D262" s="86" t="str">
        <f ca="1">IF('PR-tampon'!$E225="","",IF('PR-tampon'!$E225=0,"",IF(INDIRECT(NOM_FR&amp;ADDRESS('PR-tampon'!$E225,COLUMN(REFERENCEMENT_ISOLANT[[#Headers],[MATIERE]])))=0,"",INDIRECT(NOM_FR&amp;ADDRESS('PR-tampon'!$E225,COLUMN(REFERENCEMENT_ISOLANT[[#Headers],[MATIERE]]))))))</f>
        <v/>
      </c>
      <c r="E262" s="3" t="str">
        <f ca="1">IF('PR-tampon'!$E225="","",IF('PR-tampon'!$E225=0,"",IF(INDIRECT(NOM_FR&amp;ADDRESS('PR-tampon'!$E225,COLUMN(REFERENCEMENT_ISOLANT[[#Headers],[NOM COMMERCIAL DU PROCEDE]])))=0,"",INDIRECT(NOM_FR&amp;ADDRESS('PR-tampon'!$E225,COLUMN(REFERENCEMENT_ISOLANT[[#Headers],[NOM COMMERCIAL DU PROCEDE]]))))))</f>
        <v/>
      </c>
      <c r="F262" s="3" t="str">
        <f ca="1">IF('PR-tampon'!$E225="","",IF('PR-tampon'!$E225=0,"",IF(INDIRECT(NOM_FR&amp;ADDRESS('PR-tampon'!$E225,COLUMN(REFERENCEMENT_ISOLANT[[#Headers],[FABRICANT / TITULAIRE / DISTRIBUTEUR]])))=0,"",INDIRECT(NOM_FR&amp;ADDRESS('PR-tampon'!$E225,COLUMN(REFERENCEMENT_ISOLANT[[#Headers],[FABRICANT / TITULAIRE / DISTRIBUTEUR]]))))))</f>
        <v/>
      </c>
      <c r="G262" s="3" t="str">
        <f ca="1">IF('PR-tampon'!$E225="","",IF('PR-tampon'!$E225=0,"",IF(INDIRECT(NOM_FR&amp;ADDRESS('PR-tampon'!$E225,COLUMN(REFERENCEMENT_ISOLANT[[#Headers],[TYPE DE DOCUMENT DE REFERENCE]])))=0,"",INDIRECT(NOM_FR&amp;ADDRESS('PR-tampon'!$E225,COLUMN(REFERENCEMENT_ISOLANT[[#Headers],[TYPE DE DOCUMENT DE REFERENCE]]))))))</f>
        <v/>
      </c>
      <c r="H262" s="3" t="str">
        <f ca="1">IF('PR-tampon'!$E225="","",IF('PR-tampon'!$E225=0,"",IF(INDIRECT(NOM_FR&amp;ADDRESS('PR-tampon'!$E225,COLUMN(REFERENCEMENT_ISOLANT[[#Headers],[REF]])))=0,"",INDIRECT(NOM_FR&amp;ADDRESS('PR-tampon'!$E225,COLUMN(REFERENCEMENT_ISOLANT[[#Headers],[REF]]))))))</f>
        <v/>
      </c>
      <c r="I262" s="80" t="str">
        <f ca="1">IF('PR-tampon'!$E225="","",IF('PR-tampon'!$E225=0,"",IF(INDIRECT(NOM_FR&amp;ADDRESS('PR-tampon'!$E225,COLUMN(REFERENCEMENT_ISOLANT[[#Headers],[AVIS LIMITE AU / VALIDITE]])))=0,"",INDIRECT(NOM_FR&amp;ADDRESS('PR-tampon'!$E225,COLUMN(REFERENCEMENT_ISOLANT[[#Headers],[AVIS LIMITE AU / VALIDITE]]))))))</f>
        <v/>
      </c>
      <c r="J262" s="3" t="str">
        <f ca="1">IF('PR-tampon'!$E225="","",IF('PR-tampon'!$E225=0,"",IF(INDIRECT(NOM_FR&amp;ADDRESS('PR-tampon'!$E225,COLUMN(REFERENCEMENT_ISOLANT[[#Headers],[TC/TNC
dans le domaine d''emploi visé]])))=0,"",INDIRECT(NOM_FR&amp;ADDRESS('PR-tampon'!$E225,COLUMN(REFERENCEMENT_ISOLANT[[#Headers],[TC/TNC
dans le domaine d''emploi visé]]))))))</f>
        <v/>
      </c>
      <c r="K262" s="110" t="str">
        <f ca="1">IF('PR-tampon'!$E225="","",IF('PR-tampon'!$E225=0,"",IF(INDIRECT(NOM_FR&amp;ADDRESS('PR-tampon'!$E225,COLUMN(REFERENCEMENT_ISOLANT[[#Headers],[SYNTHESE DES APPLICATIONS VISEES]])))=0,"",INDIRECT(NOM_FR&amp;ADDRESS('PR-tampon'!$E225,COLUMN(REFERENCEMENT_ISOLANT[[#Headers],[SYNTHESE DES APPLICATIONS VISEES]]))))))</f>
        <v/>
      </c>
      <c r="L262" s="82" t="str">
        <f ca="1">IF('PR-tampon'!$E225="","",IF('PR-tampon'!$E225=0,"",IF(INDIRECT(NOM_FR&amp;ADDRESS('PR-tampon'!$E225,COLUMN(REFERENCEMENT_ISOLANT[[#Headers],[CONCATENATION DES OBSERVATIONS]])))=0,"",INDIRECT(NOM_FR&amp;ADDRESS('PR-tampon'!$E225,COLUMN(REFERENCEMENT_ISOLANT[[#Headers],[CONCATENATION DES OBSERVATIONS]]))))))</f>
        <v/>
      </c>
      <c r="M262" s="3" t="str">
        <f ca="1">IF('PR-tampon'!$E225="","",IF('PR-tampon'!$E225=0,"",IF(INDIRECT(NOM_FR&amp;ADDRESS('PR-tampon'!$E225,COLUMN(REFERENCEMENT_ISOLANT[[#Headers],[Hygrométrie des locaux]])))=0,"",INDIRECT(NOM_FR&amp;ADDRESS('PR-tampon'!$E225,COLUMN(REFERENCEMENT_ISOLANT[[#Headers],[Hygrométrie des locaux]]))))))</f>
        <v/>
      </c>
      <c r="N262" s="3" t="str">
        <f ca="1">IF('PR-tampon'!$E225="","",IF('PR-tampon'!$E225=0,"",IF(INDIRECT(NOM_FR&amp;ADDRESS('PR-tampon'!$E225,COLUMN(REFERENCEMENT_ISOLANT[[#Headers],[classement locaux au sens 20.1 P3]])))=0,"",INDIRECT(NOM_FR&amp;ADDRESS('PR-tampon'!$E225,COLUMN(REFERENCEMENT_ISOLANT[[#Headers],[classement locaux au sens 20.1 P3]]))))))</f>
        <v/>
      </c>
      <c r="O262" s="3" t="str">
        <f ca="1">IF('PR-tampon'!$E225="","",IF('PR-tampon'!$E225=0,"",IF(INDIRECT(NOM_FR&amp;ADDRESS('PR-tampon'!$E225,COLUMN(REFERENCEMENT_ISOLANT[[#Headers],[Climat max]])))=0,"",INDIRECT(NOM_FR&amp;ADDRESS('PR-tampon'!$E225,COLUMN(REFERENCEMENT_ISOLANT[[#Headers],[Climat max]]))))))</f>
        <v/>
      </c>
      <c r="P262" s="3" t="str">
        <f ca="1">IF('PR-tampon'!$E225="","",IF('PR-tampon'!$E225=0,"",IF(INDIRECT(NOM_FR&amp;ADDRESS('PR-tampon'!$E225,COLUMN(REFERENCEMENT_ISOLANT[[#Headers],[Locaux climatisés ou raffraichis]])))=0,"",INDIRECT(NOM_FR&amp;ADDRESS('PR-tampon'!$E225,COLUMN(REFERENCEMENT_ISOLANT[[#Headers],[Locaux climatisés ou raffraichis]]))))))</f>
        <v/>
      </c>
    </row>
    <row r="263" spans="1:16" ht="130.19999999999999" customHeight="1" x14ac:dyDescent="0.3">
      <c r="A263" s="3" t="e">
        <v>#VALUE!</v>
      </c>
      <c r="B263" s="86" t="str">
        <f ca="1">IF('PR-tampon'!$E226="","",IF('PR-tampon'!$E226=0,"",IF(INDIRECT(NOM_FR&amp;ADDRESS('PR-tampon'!$E226,COLUMN(REFERENCEMENT_ISOLANT[[#Headers],[DATE REFERENCEMENT]])))=0,"",INDIRECT(NOM_FR&amp;ADDRESS('PR-tampon'!$E226,COLUMN(REFERENCEMENT_ISOLANT[[#Headers],[DATE REFERENCEMENT]]))))))</f>
        <v/>
      </c>
      <c r="C263" s="86" t="str">
        <f ca="1">IF('PR-tampon'!$E226="","",IF('PR-tampon'!$E226=0,"",IF(INDIRECT(NOM_FR&amp;ADDRESS('PR-tampon'!$E226,COLUMN(REFERENCEMENT_ISOLANT[[#Headers],[TYPE DE PROCEDE]])))=0,"",INDIRECT(NOM_FR&amp;ADDRESS('PR-tampon'!$E226,COLUMN(REFERENCEMENT_ISOLANT[[#Headers],[TYPE DE PROCEDE]]))))))</f>
        <v/>
      </c>
      <c r="D263" s="86" t="str">
        <f ca="1">IF('PR-tampon'!$E226="","",IF('PR-tampon'!$E226=0,"",IF(INDIRECT(NOM_FR&amp;ADDRESS('PR-tampon'!$E226,COLUMN(REFERENCEMENT_ISOLANT[[#Headers],[MATIERE]])))=0,"",INDIRECT(NOM_FR&amp;ADDRESS('PR-tampon'!$E226,COLUMN(REFERENCEMENT_ISOLANT[[#Headers],[MATIERE]]))))))</f>
        <v/>
      </c>
      <c r="E263" s="3" t="str">
        <f ca="1">IF('PR-tampon'!$E226="","",IF('PR-tampon'!$E226=0,"",IF(INDIRECT(NOM_FR&amp;ADDRESS('PR-tampon'!$E226,COLUMN(REFERENCEMENT_ISOLANT[[#Headers],[NOM COMMERCIAL DU PROCEDE]])))=0,"",INDIRECT(NOM_FR&amp;ADDRESS('PR-tampon'!$E226,COLUMN(REFERENCEMENT_ISOLANT[[#Headers],[NOM COMMERCIAL DU PROCEDE]]))))))</f>
        <v/>
      </c>
      <c r="F263" s="3" t="str">
        <f ca="1">IF('PR-tampon'!$E226="","",IF('PR-tampon'!$E226=0,"",IF(INDIRECT(NOM_FR&amp;ADDRESS('PR-tampon'!$E226,COLUMN(REFERENCEMENT_ISOLANT[[#Headers],[FABRICANT / TITULAIRE / DISTRIBUTEUR]])))=0,"",INDIRECT(NOM_FR&amp;ADDRESS('PR-tampon'!$E226,COLUMN(REFERENCEMENT_ISOLANT[[#Headers],[FABRICANT / TITULAIRE / DISTRIBUTEUR]]))))))</f>
        <v/>
      </c>
      <c r="G263" s="3" t="str">
        <f ca="1">IF('PR-tampon'!$E226="","",IF('PR-tampon'!$E226=0,"",IF(INDIRECT(NOM_FR&amp;ADDRESS('PR-tampon'!$E226,COLUMN(REFERENCEMENT_ISOLANT[[#Headers],[TYPE DE DOCUMENT DE REFERENCE]])))=0,"",INDIRECT(NOM_FR&amp;ADDRESS('PR-tampon'!$E226,COLUMN(REFERENCEMENT_ISOLANT[[#Headers],[TYPE DE DOCUMENT DE REFERENCE]]))))))</f>
        <v/>
      </c>
      <c r="H263" s="3" t="str">
        <f ca="1">IF('PR-tampon'!$E226="","",IF('PR-tampon'!$E226=0,"",IF(INDIRECT(NOM_FR&amp;ADDRESS('PR-tampon'!$E226,COLUMN(REFERENCEMENT_ISOLANT[[#Headers],[REF]])))=0,"",INDIRECT(NOM_FR&amp;ADDRESS('PR-tampon'!$E226,COLUMN(REFERENCEMENT_ISOLANT[[#Headers],[REF]]))))))</f>
        <v/>
      </c>
      <c r="I263" s="80" t="str">
        <f ca="1">IF('PR-tampon'!$E226="","",IF('PR-tampon'!$E226=0,"",IF(INDIRECT(NOM_FR&amp;ADDRESS('PR-tampon'!$E226,COLUMN(REFERENCEMENT_ISOLANT[[#Headers],[AVIS LIMITE AU / VALIDITE]])))=0,"",INDIRECT(NOM_FR&amp;ADDRESS('PR-tampon'!$E226,COLUMN(REFERENCEMENT_ISOLANT[[#Headers],[AVIS LIMITE AU / VALIDITE]]))))))</f>
        <v/>
      </c>
      <c r="J263" s="3" t="str">
        <f ca="1">IF('PR-tampon'!$E226="","",IF('PR-tampon'!$E226=0,"",IF(INDIRECT(NOM_FR&amp;ADDRESS('PR-tampon'!$E226,COLUMN(REFERENCEMENT_ISOLANT[[#Headers],[TC/TNC
dans le domaine d''emploi visé]])))=0,"",INDIRECT(NOM_FR&amp;ADDRESS('PR-tampon'!$E226,COLUMN(REFERENCEMENT_ISOLANT[[#Headers],[TC/TNC
dans le domaine d''emploi visé]]))))))</f>
        <v/>
      </c>
      <c r="K263" s="110" t="str">
        <f ca="1">IF('PR-tampon'!$E226="","",IF('PR-tampon'!$E226=0,"",IF(INDIRECT(NOM_FR&amp;ADDRESS('PR-tampon'!$E226,COLUMN(REFERENCEMENT_ISOLANT[[#Headers],[SYNTHESE DES APPLICATIONS VISEES]])))=0,"",INDIRECT(NOM_FR&amp;ADDRESS('PR-tampon'!$E226,COLUMN(REFERENCEMENT_ISOLANT[[#Headers],[SYNTHESE DES APPLICATIONS VISEES]]))))))</f>
        <v/>
      </c>
      <c r="L263" s="82" t="str">
        <f ca="1">IF('PR-tampon'!$E226="","",IF('PR-tampon'!$E226=0,"",IF(INDIRECT(NOM_FR&amp;ADDRESS('PR-tampon'!$E226,COLUMN(REFERENCEMENT_ISOLANT[[#Headers],[CONCATENATION DES OBSERVATIONS]])))=0,"",INDIRECT(NOM_FR&amp;ADDRESS('PR-tampon'!$E226,COLUMN(REFERENCEMENT_ISOLANT[[#Headers],[CONCATENATION DES OBSERVATIONS]]))))))</f>
        <v/>
      </c>
      <c r="M263" s="3" t="str">
        <f ca="1">IF('PR-tampon'!$E226="","",IF('PR-tampon'!$E226=0,"",IF(INDIRECT(NOM_FR&amp;ADDRESS('PR-tampon'!$E226,COLUMN(REFERENCEMENT_ISOLANT[[#Headers],[Hygrométrie des locaux]])))=0,"",INDIRECT(NOM_FR&amp;ADDRESS('PR-tampon'!$E226,COLUMN(REFERENCEMENT_ISOLANT[[#Headers],[Hygrométrie des locaux]]))))))</f>
        <v/>
      </c>
      <c r="N263" s="3" t="str">
        <f ca="1">IF('PR-tampon'!$E226="","",IF('PR-tampon'!$E226=0,"",IF(INDIRECT(NOM_FR&amp;ADDRESS('PR-tampon'!$E226,COLUMN(REFERENCEMENT_ISOLANT[[#Headers],[classement locaux au sens 20.1 P3]])))=0,"",INDIRECT(NOM_FR&amp;ADDRESS('PR-tampon'!$E226,COLUMN(REFERENCEMENT_ISOLANT[[#Headers],[classement locaux au sens 20.1 P3]]))))))</f>
        <v/>
      </c>
      <c r="O263" s="3" t="str">
        <f ca="1">IF('PR-tampon'!$E226="","",IF('PR-tampon'!$E226=0,"",IF(INDIRECT(NOM_FR&amp;ADDRESS('PR-tampon'!$E226,COLUMN(REFERENCEMENT_ISOLANT[[#Headers],[Climat max]])))=0,"",INDIRECT(NOM_FR&amp;ADDRESS('PR-tampon'!$E226,COLUMN(REFERENCEMENT_ISOLANT[[#Headers],[Climat max]]))))))</f>
        <v/>
      </c>
      <c r="P263" s="3" t="str">
        <f ca="1">IF('PR-tampon'!$E226="","",IF('PR-tampon'!$E226=0,"",IF(INDIRECT(NOM_FR&amp;ADDRESS('PR-tampon'!$E226,COLUMN(REFERENCEMENT_ISOLANT[[#Headers],[Locaux climatisés ou raffraichis]])))=0,"",INDIRECT(NOM_FR&amp;ADDRESS('PR-tampon'!$E226,COLUMN(REFERENCEMENT_ISOLANT[[#Headers],[Locaux climatisés ou raffraichis]]))))))</f>
        <v/>
      </c>
    </row>
    <row r="264" spans="1:16" ht="130.19999999999999" customHeight="1" x14ac:dyDescent="0.3">
      <c r="A264" s="3" t="e">
        <v>#VALUE!</v>
      </c>
      <c r="B264" s="86" t="str">
        <f ca="1">IF('PR-tampon'!$E227="","",IF('PR-tampon'!$E227=0,"",IF(INDIRECT(NOM_FR&amp;ADDRESS('PR-tampon'!$E227,COLUMN(REFERENCEMENT_ISOLANT[[#Headers],[DATE REFERENCEMENT]])))=0,"",INDIRECT(NOM_FR&amp;ADDRESS('PR-tampon'!$E227,COLUMN(REFERENCEMENT_ISOLANT[[#Headers],[DATE REFERENCEMENT]]))))))</f>
        <v/>
      </c>
      <c r="C264" s="86" t="str">
        <f ca="1">IF('PR-tampon'!$E227="","",IF('PR-tampon'!$E227=0,"",IF(INDIRECT(NOM_FR&amp;ADDRESS('PR-tampon'!$E227,COLUMN(REFERENCEMENT_ISOLANT[[#Headers],[TYPE DE PROCEDE]])))=0,"",INDIRECT(NOM_FR&amp;ADDRESS('PR-tampon'!$E227,COLUMN(REFERENCEMENT_ISOLANT[[#Headers],[TYPE DE PROCEDE]]))))))</f>
        <v/>
      </c>
      <c r="D264" s="86" t="str">
        <f ca="1">IF('PR-tampon'!$E227="","",IF('PR-tampon'!$E227=0,"",IF(INDIRECT(NOM_FR&amp;ADDRESS('PR-tampon'!$E227,COLUMN(REFERENCEMENT_ISOLANT[[#Headers],[MATIERE]])))=0,"",INDIRECT(NOM_FR&amp;ADDRESS('PR-tampon'!$E227,COLUMN(REFERENCEMENT_ISOLANT[[#Headers],[MATIERE]]))))))</f>
        <v/>
      </c>
      <c r="E264" s="3" t="str">
        <f ca="1">IF('PR-tampon'!$E227="","",IF('PR-tampon'!$E227=0,"",IF(INDIRECT(NOM_FR&amp;ADDRESS('PR-tampon'!$E227,COLUMN(REFERENCEMENT_ISOLANT[[#Headers],[NOM COMMERCIAL DU PROCEDE]])))=0,"",INDIRECT(NOM_FR&amp;ADDRESS('PR-tampon'!$E227,COLUMN(REFERENCEMENT_ISOLANT[[#Headers],[NOM COMMERCIAL DU PROCEDE]]))))))</f>
        <v/>
      </c>
      <c r="F264" s="3" t="str">
        <f ca="1">IF('PR-tampon'!$E227="","",IF('PR-tampon'!$E227=0,"",IF(INDIRECT(NOM_FR&amp;ADDRESS('PR-tampon'!$E227,COLUMN(REFERENCEMENT_ISOLANT[[#Headers],[FABRICANT / TITULAIRE / DISTRIBUTEUR]])))=0,"",INDIRECT(NOM_FR&amp;ADDRESS('PR-tampon'!$E227,COLUMN(REFERENCEMENT_ISOLANT[[#Headers],[FABRICANT / TITULAIRE / DISTRIBUTEUR]]))))))</f>
        <v/>
      </c>
      <c r="G264" s="3" t="str">
        <f ca="1">IF('PR-tampon'!$E227="","",IF('PR-tampon'!$E227=0,"",IF(INDIRECT(NOM_FR&amp;ADDRESS('PR-tampon'!$E227,COLUMN(REFERENCEMENT_ISOLANT[[#Headers],[TYPE DE DOCUMENT DE REFERENCE]])))=0,"",INDIRECT(NOM_FR&amp;ADDRESS('PR-tampon'!$E227,COLUMN(REFERENCEMENT_ISOLANT[[#Headers],[TYPE DE DOCUMENT DE REFERENCE]]))))))</f>
        <v/>
      </c>
      <c r="H264" s="3" t="str">
        <f ca="1">IF('PR-tampon'!$E227="","",IF('PR-tampon'!$E227=0,"",IF(INDIRECT(NOM_FR&amp;ADDRESS('PR-tampon'!$E227,COLUMN(REFERENCEMENT_ISOLANT[[#Headers],[REF]])))=0,"",INDIRECT(NOM_FR&amp;ADDRESS('PR-tampon'!$E227,COLUMN(REFERENCEMENT_ISOLANT[[#Headers],[REF]]))))))</f>
        <v/>
      </c>
      <c r="I264" s="80" t="str">
        <f ca="1">IF('PR-tampon'!$E227="","",IF('PR-tampon'!$E227=0,"",IF(INDIRECT(NOM_FR&amp;ADDRESS('PR-tampon'!$E227,COLUMN(REFERENCEMENT_ISOLANT[[#Headers],[AVIS LIMITE AU / VALIDITE]])))=0,"",INDIRECT(NOM_FR&amp;ADDRESS('PR-tampon'!$E227,COLUMN(REFERENCEMENT_ISOLANT[[#Headers],[AVIS LIMITE AU / VALIDITE]]))))))</f>
        <v/>
      </c>
      <c r="J264" s="3" t="str">
        <f ca="1">IF('PR-tampon'!$E227="","",IF('PR-tampon'!$E227=0,"",IF(INDIRECT(NOM_FR&amp;ADDRESS('PR-tampon'!$E227,COLUMN(REFERENCEMENT_ISOLANT[[#Headers],[TC/TNC
dans le domaine d''emploi visé]])))=0,"",INDIRECT(NOM_FR&amp;ADDRESS('PR-tampon'!$E227,COLUMN(REFERENCEMENT_ISOLANT[[#Headers],[TC/TNC
dans le domaine d''emploi visé]]))))))</f>
        <v/>
      </c>
      <c r="K264" s="110" t="str">
        <f ca="1">IF('PR-tampon'!$E227="","",IF('PR-tampon'!$E227=0,"",IF(INDIRECT(NOM_FR&amp;ADDRESS('PR-tampon'!$E227,COLUMN(REFERENCEMENT_ISOLANT[[#Headers],[SYNTHESE DES APPLICATIONS VISEES]])))=0,"",INDIRECT(NOM_FR&amp;ADDRESS('PR-tampon'!$E227,COLUMN(REFERENCEMENT_ISOLANT[[#Headers],[SYNTHESE DES APPLICATIONS VISEES]]))))))</f>
        <v/>
      </c>
      <c r="L264" s="82" t="str">
        <f ca="1">IF('PR-tampon'!$E227="","",IF('PR-tampon'!$E227=0,"",IF(INDIRECT(NOM_FR&amp;ADDRESS('PR-tampon'!$E227,COLUMN(REFERENCEMENT_ISOLANT[[#Headers],[CONCATENATION DES OBSERVATIONS]])))=0,"",INDIRECT(NOM_FR&amp;ADDRESS('PR-tampon'!$E227,COLUMN(REFERENCEMENT_ISOLANT[[#Headers],[CONCATENATION DES OBSERVATIONS]]))))))</f>
        <v/>
      </c>
      <c r="M264" s="3" t="str">
        <f ca="1">IF('PR-tampon'!$E227="","",IF('PR-tampon'!$E227=0,"",IF(INDIRECT(NOM_FR&amp;ADDRESS('PR-tampon'!$E227,COLUMN(REFERENCEMENT_ISOLANT[[#Headers],[Hygrométrie des locaux]])))=0,"",INDIRECT(NOM_FR&amp;ADDRESS('PR-tampon'!$E227,COLUMN(REFERENCEMENT_ISOLANT[[#Headers],[Hygrométrie des locaux]]))))))</f>
        <v/>
      </c>
      <c r="N264" s="3" t="str">
        <f ca="1">IF('PR-tampon'!$E227="","",IF('PR-tampon'!$E227=0,"",IF(INDIRECT(NOM_FR&amp;ADDRESS('PR-tampon'!$E227,COLUMN(REFERENCEMENT_ISOLANT[[#Headers],[classement locaux au sens 20.1 P3]])))=0,"",INDIRECT(NOM_FR&amp;ADDRESS('PR-tampon'!$E227,COLUMN(REFERENCEMENT_ISOLANT[[#Headers],[classement locaux au sens 20.1 P3]]))))))</f>
        <v/>
      </c>
      <c r="O264" s="3" t="str">
        <f ca="1">IF('PR-tampon'!$E227="","",IF('PR-tampon'!$E227=0,"",IF(INDIRECT(NOM_FR&amp;ADDRESS('PR-tampon'!$E227,COLUMN(REFERENCEMENT_ISOLANT[[#Headers],[Climat max]])))=0,"",INDIRECT(NOM_FR&amp;ADDRESS('PR-tampon'!$E227,COLUMN(REFERENCEMENT_ISOLANT[[#Headers],[Climat max]]))))))</f>
        <v/>
      </c>
      <c r="P264" s="3" t="str">
        <f ca="1">IF('PR-tampon'!$E227="","",IF('PR-tampon'!$E227=0,"",IF(INDIRECT(NOM_FR&amp;ADDRESS('PR-tampon'!$E227,COLUMN(REFERENCEMENT_ISOLANT[[#Headers],[Locaux climatisés ou raffraichis]])))=0,"",INDIRECT(NOM_FR&amp;ADDRESS('PR-tampon'!$E227,COLUMN(REFERENCEMENT_ISOLANT[[#Headers],[Locaux climatisés ou raffraichis]]))))))</f>
        <v/>
      </c>
    </row>
    <row r="265" spans="1:16" ht="130.19999999999999" customHeight="1" x14ac:dyDescent="0.3">
      <c r="A265" s="3" t="e">
        <v>#VALUE!</v>
      </c>
      <c r="B265" s="86" t="str">
        <f ca="1">IF('PR-tampon'!$E228="","",IF('PR-tampon'!$E228=0,"",IF(INDIRECT(NOM_FR&amp;ADDRESS('PR-tampon'!$E228,COLUMN(REFERENCEMENT_ISOLANT[[#Headers],[DATE REFERENCEMENT]])))=0,"",INDIRECT(NOM_FR&amp;ADDRESS('PR-tampon'!$E228,COLUMN(REFERENCEMENT_ISOLANT[[#Headers],[DATE REFERENCEMENT]]))))))</f>
        <v/>
      </c>
      <c r="C265" s="86" t="str">
        <f ca="1">IF('PR-tampon'!$E228="","",IF('PR-tampon'!$E228=0,"",IF(INDIRECT(NOM_FR&amp;ADDRESS('PR-tampon'!$E228,COLUMN(REFERENCEMENT_ISOLANT[[#Headers],[TYPE DE PROCEDE]])))=0,"",INDIRECT(NOM_FR&amp;ADDRESS('PR-tampon'!$E228,COLUMN(REFERENCEMENT_ISOLANT[[#Headers],[TYPE DE PROCEDE]]))))))</f>
        <v/>
      </c>
      <c r="D265" s="86" t="str">
        <f ca="1">IF('PR-tampon'!$E228="","",IF('PR-tampon'!$E228=0,"",IF(INDIRECT(NOM_FR&amp;ADDRESS('PR-tampon'!$E228,COLUMN(REFERENCEMENT_ISOLANT[[#Headers],[MATIERE]])))=0,"",INDIRECT(NOM_FR&amp;ADDRESS('PR-tampon'!$E228,COLUMN(REFERENCEMENT_ISOLANT[[#Headers],[MATIERE]]))))))</f>
        <v/>
      </c>
      <c r="E265" s="3" t="str">
        <f ca="1">IF('PR-tampon'!$E228="","",IF('PR-tampon'!$E228=0,"",IF(INDIRECT(NOM_FR&amp;ADDRESS('PR-tampon'!$E228,COLUMN(REFERENCEMENT_ISOLANT[[#Headers],[NOM COMMERCIAL DU PROCEDE]])))=0,"",INDIRECT(NOM_FR&amp;ADDRESS('PR-tampon'!$E228,COLUMN(REFERENCEMENT_ISOLANT[[#Headers],[NOM COMMERCIAL DU PROCEDE]]))))))</f>
        <v/>
      </c>
      <c r="F265" s="3" t="str">
        <f ca="1">IF('PR-tampon'!$E228="","",IF('PR-tampon'!$E228=0,"",IF(INDIRECT(NOM_FR&amp;ADDRESS('PR-tampon'!$E228,COLUMN(REFERENCEMENT_ISOLANT[[#Headers],[FABRICANT / TITULAIRE / DISTRIBUTEUR]])))=0,"",INDIRECT(NOM_FR&amp;ADDRESS('PR-tampon'!$E228,COLUMN(REFERENCEMENT_ISOLANT[[#Headers],[FABRICANT / TITULAIRE / DISTRIBUTEUR]]))))))</f>
        <v/>
      </c>
      <c r="G265" s="3" t="str">
        <f ca="1">IF('PR-tampon'!$E228="","",IF('PR-tampon'!$E228=0,"",IF(INDIRECT(NOM_FR&amp;ADDRESS('PR-tampon'!$E228,COLUMN(REFERENCEMENT_ISOLANT[[#Headers],[TYPE DE DOCUMENT DE REFERENCE]])))=0,"",INDIRECT(NOM_FR&amp;ADDRESS('PR-tampon'!$E228,COLUMN(REFERENCEMENT_ISOLANT[[#Headers],[TYPE DE DOCUMENT DE REFERENCE]]))))))</f>
        <v/>
      </c>
      <c r="H265" s="3" t="str">
        <f ca="1">IF('PR-tampon'!$E228="","",IF('PR-tampon'!$E228=0,"",IF(INDIRECT(NOM_FR&amp;ADDRESS('PR-tampon'!$E228,COLUMN(REFERENCEMENT_ISOLANT[[#Headers],[REF]])))=0,"",INDIRECT(NOM_FR&amp;ADDRESS('PR-tampon'!$E228,COLUMN(REFERENCEMENT_ISOLANT[[#Headers],[REF]]))))))</f>
        <v/>
      </c>
      <c r="I265" s="80" t="str">
        <f ca="1">IF('PR-tampon'!$E228="","",IF('PR-tampon'!$E228=0,"",IF(INDIRECT(NOM_FR&amp;ADDRESS('PR-tampon'!$E228,COLUMN(REFERENCEMENT_ISOLANT[[#Headers],[AVIS LIMITE AU / VALIDITE]])))=0,"",INDIRECT(NOM_FR&amp;ADDRESS('PR-tampon'!$E228,COLUMN(REFERENCEMENT_ISOLANT[[#Headers],[AVIS LIMITE AU / VALIDITE]]))))))</f>
        <v/>
      </c>
      <c r="J265" s="3" t="str">
        <f ca="1">IF('PR-tampon'!$E228="","",IF('PR-tampon'!$E228=0,"",IF(INDIRECT(NOM_FR&amp;ADDRESS('PR-tampon'!$E228,COLUMN(REFERENCEMENT_ISOLANT[[#Headers],[TC/TNC
dans le domaine d''emploi visé]])))=0,"",INDIRECT(NOM_FR&amp;ADDRESS('PR-tampon'!$E228,COLUMN(REFERENCEMENT_ISOLANT[[#Headers],[TC/TNC
dans le domaine d''emploi visé]]))))))</f>
        <v/>
      </c>
      <c r="K265" s="110" t="str">
        <f ca="1">IF('PR-tampon'!$E228="","",IF('PR-tampon'!$E228=0,"",IF(INDIRECT(NOM_FR&amp;ADDRESS('PR-tampon'!$E228,COLUMN(REFERENCEMENT_ISOLANT[[#Headers],[SYNTHESE DES APPLICATIONS VISEES]])))=0,"",INDIRECT(NOM_FR&amp;ADDRESS('PR-tampon'!$E228,COLUMN(REFERENCEMENT_ISOLANT[[#Headers],[SYNTHESE DES APPLICATIONS VISEES]]))))))</f>
        <v/>
      </c>
      <c r="L265" s="82" t="str">
        <f ca="1">IF('PR-tampon'!$E228="","",IF('PR-tampon'!$E228=0,"",IF(INDIRECT(NOM_FR&amp;ADDRESS('PR-tampon'!$E228,COLUMN(REFERENCEMENT_ISOLANT[[#Headers],[CONCATENATION DES OBSERVATIONS]])))=0,"",INDIRECT(NOM_FR&amp;ADDRESS('PR-tampon'!$E228,COLUMN(REFERENCEMENT_ISOLANT[[#Headers],[CONCATENATION DES OBSERVATIONS]]))))))</f>
        <v/>
      </c>
      <c r="M265" s="3" t="str">
        <f ca="1">IF('PR-tampon'!$E228="","",IF('PR-tampon'!$E228=0,"",IF(INDIRECT(NOM_FR&amp;ADDRESS('PR-tampon'!$E228,COLUMN(REFERENCEMENT_ISOLANT[[#Headers],[Hygrométrie des locaux]])))=0,"",INDIRECT(NOM_FR&amp;ADDRESS('PR-tampon'!$E228,COLUMN(REFERENCEMENT_ISOLANT[[#Headers],[Hygrométrie des locaux]]))))))</f>
        <v/>
      </c>
      <c r="N265" s="3" t="str">
        <f ca="1">IF('PR-tampon'!$E228="","",IF('PR-tampon'!$E228=0,"",IF(INDIRECT(NOM_FR&amp;ADDRESS('PR-tampon'!$E228,COLUMN(REFERENCEMENT_ISOLANT[[#Headers],[classement locaux au sens 20.1 P3]])))=0,"",INDIRECT(NOM_FR&amp;ADDRESS('PR-tampon'!$E228,COLUMN(REFERENCEMENT_ISOLANT[[#Headers],[classement locaux au sens 20.1 P3]]))))))</f>
        <v/>
      </c>
      <c r="O265" s="3" t="str">
        <f ca="1">IF('PR-tampon'!$E228="","",IF('PR-tampon'!$E228=0,"",IF(INDIRECT(NOM_FR&amp;ADDRESS('PR-tampon'!$E228,COLUMN(REFERENCEMENT_ISOLANT[[#Headers],[Climat max]])))=0,"",INDIRECT(NOM_FR&amp;ADDRESS('PR-tampon'!$E228,COLUMN(REFERENCEMENT_ISOLANT[[#Headers],[Climat max]]))))))</f>
        <v/>
      </c>
      <c r="P265" s="3" t="str">
        <f ca="1">IF('PR-tampon'!$E228="","",IF('PR-tampon'!$E228=0,"",IF(INDIRECT(NOM_FR&amp;ADDRESS('PR-tampon'!$E228,COLUMN(REFERENCEMENT_ISOLANT[[#Headers],[Locaux climatisés ou raffraichis]])))=0,"",INDIRECT(NOM_FR&amp;ADDRESS('PR-tampon'!$E228,COLUMN(REFERENCEMENT_ISOLANT[[#Headers],[Locaux climatisés ou raffraichis]]))))))</f>
        <v/>
      </c>
    </row>
    <row r="266" spans="1:16" ht="130.19999999999999" customHeight="1" x14ac:dyDescent="0.3">
      <c r="A266" s="3" t="e">
        <v>#VALUE!</v>
      </c>
      <c r="B266" s="86" t="str">
        <f ca="1">IF('PR-tampon'!$E229="","",IF('PR-tampon'!$E229=0,"",IF(INDIRECT(NOM_FR&amp;ADDRESS('PR-tampon'!$E229,COLUMN(REFERENCEMENT_ISOLANT[[#Headers],[DATE REFERENCEMENT]])))=0,"",INDIRECT(NOM_FR&amp;ADDRESS('PR-tampon'!$E229,COLUMN(REFERENCEMENT_ISOLANT[[#Headers],[DATE REFERENCEMENT]]))))))</f>
        <v/>
      </c>
      <c r="C266" s="86" t="str">
        <f ca="1">IF('PR-tampon'!$E229="","",IF('PR-tampon'!$E229=0,"",IF(INDIRECT(NOM_FR&amp;ADDRESS('PR-tampon'!$E229,COLUMN(REFERENCEMENT_ISOLANT[[#Headers],[TYPE DE PROCEDE]])))=0,"",INDIRECT(NOM_FR&amp;ADDRESS('PR-tampon'!$E229,COLUMN(REFERENCEMENT_ISOLANT[[#Headers],[TYPE DE PROCEDE]]))))))</f>
        <v/>
      </c>
      <c r="D266" s="86" t="str">
        <f ca="1">IF('PR-tampon'!$E229="","",IF('PR-tampon'!$E229=0,"",IF(INDIRECT(NOM_FR&amp;ADDRESS('PR-tampon'!$E229,COLUMN(REFERENCEMENT_ISOLANT[[#Headers],[MATIERE]])))=0,"",INDIRECT(NOM_FR&amp;ADDRESS('PR-tampon'!$E229,COLUMN(REFERENCEMENT_ISOLANT[[#Headers],[MATIERE]]))))))</f>
        <v/>
      </c>
      <c r="E266" s="3" t="str">
        <f ca="1">IF('PR-tampon'!$E229="","",IF('PR-tampon'!$E229=0,"",IF(INDIRECT(NOM_FR&amp;ADDRESS('PR-tampon'!$E229,COLUMN(REFERENCEMENT_ISOLANT[[#Headers],[NOM COMMERCIAL DU PROCEDE]])))=0,"",INDIRECT(NOM_FR&amp;ADDRESS('PR-tampon'!$E229,COLUMN(REFERENCEMENT_ISOLANT[[#Headers],[NOM COMMERCIAL DU PROCEDE]]))))))</f>
        <v/>
      </c>
      <c r="F266" s="3" t="str">
        <f ca="1">IF('PR-tampon'!$E229="","",IF('PR-tampon'!$E229=0,"",IF(INDIRECT(NOM_FR&amp;ADDRESS('PR-tampon'!$E229,COLUMN(REFERENCEMENT_ISOLANT[[#Headers],[FABRICANT / TITULAIRE / DISTRIBUTEUR]])))=0,"",INDIRECT(NOM_FR&amp;ADDRESS('PR-tampon'!$E229,COLUMN(REFERENCEMENT_ISOLANT[[#Headers],[FABRICANT / TITULAIRE / DISTRIBUTEUR]]))))))</f>
        <v/>
      </c>
      <c r="G266" s="3" t="str">
        <f ca="1">IF('PR-tampon'!$E229="","",IF('PR-tampon'!$E229=0,"",IF(INDIRECT(NOM_FR&amp;ADDRESS('PR-tampon'!$E229,COLUMN(REFERENCEMENT_ISOLANT[[#Headers],[TYPE DE DOCUMENT DE REFERENCE]])))=0,"",INDIRECT(NOM_FR&amp;ADDRESS('PR-tampon'!$E229,COLUMN(REFERENCEMENT_ISOLANT[[#Headers],[TYPE DE DOCUMENT DE REFERENCE]]))))))</f>
        <v/>
      </c>
      <c r="H266" s="3" t="str">
        <f ca="1">IF('PR-tampon'!$E229="","",IF('PR-tampon'!$E229=0,"",IF(INDIRECT(NOM_FR&amp;ADDRESS('PR-tampon'!$E229,COLUMN(REFERENCEMENT_ISOLANT[[#Headers],[REF]])))=0,"",INDIRECT(NOM_FR&amp;ADDRESS('PR-tampon'!$E229,COLUMN(REFERENCEMENT_ISOLANT[[#Headers],[REF]]))))))</f>
        <v/>
      </c>
      <c r="I266" s="80" t="str">
        <f ca="1">IF('PR-tampon'!$E229="","",IF('PR-tampon'!$E229=0,"",IF(INDIRECT(NOM_FR&amp;ADDRESS('PR-tampon'!$E229,COLUMN(REFERENCEMENT_ISOLANT[[#Headers],[AVIS LIMITE AU / VALIDITE]])))=0,"",INDIRECT(NOM_FR&amp;ADDRESS('PR-tampon'!$E229,COLUMN(REFERENCEMENT_ISOLANT[[#Headers],[AVIS LIMITE AU / VALIDITE]]))))))</f>
        <v/>
      </c>
      <c r="J266" s="3" t="str">
        <f ca="1">IF('PR-tampon'!$E229="","",IF('PR-tampon'!$E229=0,"",IF(INDIRECT(NOM_FR&amp;ADDRESS('PR-tampon'!$E229,COLUMN(REFERENCEMENT_ISOLANT[[#Headers],[TC/TNC
dans le domaine d''emploi visé]])))=0,"",INDIRECT(NOM_FR&amp;ADDRESS('PR-tampon'!$E229,COLUMN(REFERENCEMENT_ISOLANT[[#Headers],[TC/TNC
dans le domaine d''emploi visé]]))))))</f>
        <v/>
      </c>
      <c r="K266" s="110" t="str">
        <f ca="1">IF('PR-tampon'!$E229="","",IF('PR-tampon'!$E229=0,"",IF(INDIRECT(NOM_FR&amp;ADDRESS('PR-tampon'!$E229,COLUMN(REFERENCEMENT_ISOLANT[[#Headers],[SYNTHESE DES APPLICATIONS VISEES]])))=0,"",INDIRECT(NOM_FR&amp;ADDRESS('PR-tampon'!$E229,COLUMN(REFERENCEMENT_ISOLANT[[#Headers],[SYNTHESE DES APPLICATIONS VISEES]]))))))</f>
        <v/>
      </c>
      <c r="L266" s="82" t="str">
        <f ca="1">IF('PR-tampon'!$E229="","",IF('PR-tampon'!$E229=0,"",IF(INDIRECT(NOM_FR&amp;ADDRESS('PR-tampon'!$E229,COLUMN(REFERENCEMENT_ISOLANT[[#Headers],[CONCATENATION DES OBSERVATIONS]])))=0,"",INDIRECT(NOM_FR&amp;ADDRESS('PR-tampon'!$E229,COLUMN(REFERENCEMENT_ISOLANT[[#Headers],[CONCATENATION DES OBSERVATIONS]]))))))</f>
        <v/>
      </c>
      <c r="M266" s="3" t="str">
        <f ca="1">IF('PR-tampon'!$E229="","",IF('PR-tampon'!$E229=0,"",IF(INDIRECT(NOM_FR&amp;ADDRESS('PR-tampon'!$E229,COLUMN(REFERENCEMENT_ISOLANT[[#Headers],[Hygrométrie des locaux]])))=0,"",INDIRECT(NOM_FR&amp;ADDRESS('PR-tampon'!$E229,COLUMN(REFERENCEMENT_ISOLANT[[#Headers],[Hygrométrie des locaux]]))))))</f>
        <v/>
      </c>
      <c r="N266" s="3" t="str">
        <f ca="1">IF('PR-tampon'!$E229="","",IF('PR-tampon'!$E229=0,"",IF(INDIRECT(NOM_FR&amp;ADDRESS('PR-tampon'!$E229,COLUMN(REFERENCEMENT_ISOLANT[[#Headers],[classement locaux au sens 20.1 P3]])))=0,"",INDIRECT(NOM_FR&amp;ADDRESS('PR-tampon'!$E229,COLUMN(REFERENCEMENT_ISOLANT[[#Headers],[classement locaux au sens 20.1 P3]]))))))</f>
        <v/>
      </c>
      <c r="O266" s="3" t="str">
        <f ca="1">IF('PR-tampon'!$E229="","",IF('PR-tampon'!$E229=0,"",IF(INDIRECT(NOM_FR&amp;ADDRESS('PR-tampon'!$E229,COLUMN(REFERENCEMENT_ISOLANT[[#Headers],[Climat max]])))=0,"",INDIRECT(NOM_FR&amp;ADDRESS('PR-tampon'!$E229,COLUMN(REFERENCEMENT_ISOLANT[[#Headers],[Climat max]]))))))</f>
        <v/>
      </c>
      <c r="P266" s="3" t="str">
        <f ca="1">IF('PR-tampon'!$E229="","",IF('PR-tampon'!$E229=0,"",IF(INDIRECT(NOM_FR&amp;ADDRESS('PR-tampon'!$E229,COLUMN(REFERENCEMENT_ISOLANT[[#Headers],[Locaux climatisés ou raffraichis]])))=0,"",INDIRECT(NOM_FR&amp;ADDRESS('PR-tampon'!$E229,COLUMN(REFERENCEMENT_ISOLANT[[#Headers],[Locaux climatisés ou raffraichis]]))))))</f>
        <v/>
      </c>
    </row>
    <row r="267" spans="1:16" ht="130.19999999999999" customHeight="1" x14ac:dyDescent="0.3">
      <c r="A267" s="3" t="e">
        <v>#VALUE!</v>
      </c>
      <c r="B267" s="86" t="str">
        <f ca="1">IF('PR-tampon'!$E230="","",IF('PR-tampon'!$E230=0,"",IF(INDIRECT(NOM_FR&amp;ADDRESS('PR-tampon'!$E230,COLUMN(REFERENCEMENT_ISOLANT[[#Headers],[DATE REFERENCEMENT]])))=0,"",INDIRECT(NOM_FR&amp;ADDRESS('PR-tampon'!$E230,COLUMN(REFERENCEMENT_ISOLANT[[#Headers],[DATE REFERENCEMENT]]))))))</f>
        <v/>
      </c>
      <c r="C267" s="86" t="str">
        <f ca="1">IF('PR-tampon'!$E230="","",IF('PR-tampon'!$E230=0,"",IF(INDIRECT(NOM_FR&amp;ADDRESS('PR-tampon'!$E230,COLUMN(REFERENCEMENT_ISOLANT[[#Headers],[TYPE DE PROCEDE]])))=0,"",INDIRECT(NOM_FR&amp;ADDRESS('PR-tampon'!$E230,COLUMN(REFERENCEMENT_ISOLANT[[#Headers],[TYPE DE PROCEDE]]))))))</f>
        <v/>
      </c>
      <c r="D267" s="86" t="str">
        <f ca="1">IF('PR-tampon'!$E230="","",IF('PR-tampon'!$E230=0,"",IF(INDIRECT(NOM_FR&amp;ADDRESS('PR-tampon'!$E230,COLUMN(REFERENCEMENT_ISOLANT[[#Headers],[MATIERE]])))=0,"",INDIRECT(NOM_FR&amp;ADDRESS('PR-tampon'!$E230,COLUMN(REFERENCEMENT_ISOLANT[[#Headers],[MATIERE]]))))))</f>
        <v/>
      </c>
      <c r="E267" s="3" t="str">
        <f ca="1">IF('PR-tampon'!$E230="","",IF('PR-tampon'!$E230=0,"",IF(INDIRECT(NOM_FR&amp;ADDRESS('PR-tampon'!$E230,COLUMN(REFERENCEMENT_ISOLANT[[#Headers],[NOM COMMERCIAL DU PROCEDE]])))=0,"",INDIRECT(NOM_FR&amp;ADDRESS('PR-tampon'!$E230,COLUMN(REFERENCEMENT_ISOLANT[[#Headers],[NOM COMMERCIAL DU PROCEDE]]))))))</f>
        <v/>
      </c>
      <c r="F267" s="3" t="str">
        <f ca="1">IF('PR-tampon'!$E230="","",IF('PR-tampon'!$E230=0,"",IF(INDIRECT(NOM_FR&amp;ADDRESS('PR-tampon'!$E230,COLUMN(REFERENCEMENT_ISOLANT[[#Headers],[FABRICANT / TITULAIRE / DISTRIBUTEUR]])))=0,"",INDIRECT(NOM_FR&amp;ADDRESS('PR-tampon'!$E230,COLUMN(REFERENCEMENT_ISOLANT[[#Headers],[FABRICANT / TITULAIRE / DISTRIBUTEUR]]))))))</f>
        <v/>
      </c>
      <c r="G267" s="3" t="str">
        <f ca="1">IF('PR-tampon'!$E230="","",IF('PR-tampon'!$E230=0,"",IF(INDIRECT(NOM_FR&amp;ADDRESS('PR-tampon'!$E230,COLUMN(REFERENCEMENT_ISOLANT[[#Headers],[TYPE DE DOCUMENT DE REFERENCE]])))=0,"",INDIRECT(NOM_FR&amp;ADDRESS('PR-tampon'!$E230,COLUMN(REFERENCEMENT_ISOLANT[[#Headers],[TYPE DE DOCUMENT DE REFERENCE]]))))))</f>
        <v/>
      </c>
      <c r="H267" s="3" t="str">
        <f ca="1">IF('PR-tampon'!$E230="","",IF('PR-tampon'!$E230=0,"",IF(INDIRECT(NOM_FR&amp;ADDRESS('PR-tampon'!$E230,COLUMN(REFERENCEMENT_ISOLANT[[#Headers],[REF]])))=0,"",INDIRECT(NOM_FR&amp;ADDRESS('PR-tampon'!$E230,COLUMN(REFERENCEMENT_ISOLANT[[#Headers],[REF]]))))))</f>
        <v/>
      </c>
      <c r="I267" s="80" t="str">
        <f ca="1">IF('PR-tampon'!$E230="","",IF('PR-tampon'!$E230=0,"",IF(INDIRECT(NOM_FR&amp;ADDRESS('PR-tampon'!$E230,COLUMN(REFERENCEMENT_ISOLANT[[#Headers],[AVIS LIMITE AU / VALIDITE]])))=0,"",INDIRECT(NOM_FR&amp;ADDRESS('PR-tampon'!$E230,COLUMN(REFERENCEMENT_ISOLANT[[#Headers],[AVIS LIMITE AU / VALIDITE]]))))))</f>
        <v/>
      </c>
      <c r="J267" s="3" t="str">
        <f ca="1">IF('PR-tampon'!$E230="","",IF('PR-tampon'!$E230=0,"",IF(INDIRECT(NOM_FR&amp;ADDRESS('PR-tampon'!$E230,COLUMN(REFERENCEMENT_ISOLANT[[#Headers],[TC/TNC
dans le domaine d''emploi visé]])))=0,"",INDIRECT(NOM_FR&amp;ADDRESS('PR-tampon'!$E230,COLUMN(REFERENCEMENT_ISOLANT[[#Headers],[TC/TNC
dans le domaine d''emploi visé]]))))))</f>
        <v/>
      </c>
      <c r="K267" s="110" t="str">
        <f ca="1">IF('PR-tampon'!$E230="","",IF('PR-tampon'!$E230=0,"",IF(INDIRECT(NOM_FR&amp;ADDRESS('PR-tampon'!$E230,COLUMN(REFERENCEMENT_ISOLANT[[#Headers],[SYNTHESE DES APPLICATIONS VISEES]])))=0,"",INDIRECT(NOM_FR&amp;ADDRESS('PR-tampon'!$E230,COLUMN(REFERENCEMENT_ISOLANT[[#Headers],[SYNTHESE DES APPLICATIONS VISEES]]))))))</f>
        <v/>
      </c>
      <c r="L267" s="82" t="str">
        <f ca="1">IF('PR-tampon'!$E230="","",IF('PR-tampon'!$E230=0,"",IF(INDIRECT(NOM_FR&amp;ADDRESS('PR-tampon'!$E230,COLUMN(REFERENCEMENT_ISOLANT[[#Headers],[CONCATENATION DES OBSERVATIONS]])))=0,"",INDIRECT(NOM_FR&amp;ADDRESS('PR-tampon'!$E230,COLUMN(REFERENCEMENT_ISOLANT[[#Headers],[CONCATENATION DES OBSERVATIONS]]))))))</f>
        <v/>
      </c>
      <c r="M267" s="3" t="str">
        <f ca="1">IF('PR-tampon'!$E230="","",IF('PR-tampon'!$E230=0,"",IF(INDIRECT(NOM_FR&amp;ADDRESS('PR-tampon'!$E230,COLUMN(REFERENCEMENT_ISOLANT[[#Headers],[Hygrométrie des locaux]])))=0,"",INDIRECT(NOM_FR&amp;ADDRESS('PR-tampon'!$E230,COLUMN(REFERENCEMENT_ISOLANT[[#Headers],[Hygrométrie des locaux]]))))))</f>
        <v/>
      </c>
      <c r="N267" s="3" t="str">
        <f ca="1">IF('PR-tampon'!$E230="","",IF('PR-tampon'!$E230=0,"",IF(INDIRECT(NOM_FR&amp;ADDRESS('PR-tampon'!$E230,COLUMN(REFERENCEMENT_ISOLANT[[#Headers],[classement locaux au sens 20.1 P3]])))=0,"",INDIRECT(NOM_FR&amp;ADDRESS('PR-tampon'!$E230,COLUMN(REFERENCEMENT_ISOLANT[[#Headers],[classement locaux au sens 20.1 P3]]))))))</f>
        <v/>
      </c>
      <c r="O267" s="3" t="str">
        <f ca="1">IF('PR-tampon'!$E230="","",IF('PR-tampon'!$E230=0,"",IF(INDIRECT(NOM_FR&amp;ADDRESS('PR-tampon'!$E230,COLUMN(REFERENCEMENT_ISOLANT[[#Headers],[Climat max]])))=0,"",INDIRECT(NOM_FR&amp;ADDRESS('PR-tampon'!$E230,COLUMN(REFERENCEMENT_ISOLANT[[#Headers],[Climat max]]))))))</f>
        <v/>
      </c>
      <c r="P267" s="3" t="str">
        <f ca="1">IF('PR-tampon'!$E230="","",IF('PR-tampon'!$E230=0,"",IF(INDIRECT(NOM_FR&amp;ADDRESS('PR-tampon'!$E230,COLUMN(REFERENCEMENT_ISOLANT[[#Headers],[Locaux climatisés ou raffraichis]])))=0,"",INDIRECT(NOM_FR&amp;ADDRESS('PR-tampon'!$E230,COLUMN(REFERENCEMENT_ISOLANT[[#Headers],[Locaux climatisés ou raffraichis]]))))))</f>
        <v/>
      </c>
    </row>
    <row r="268" spans="1:16" ht="130.19999999999999" customHeight="1" x14ac:dyDescent="0.3">
      <c r="A268" s="3" t="e">
        <v>#VALUE!</v>
      </c>
      <c r="B268" s="86" t="str">
        <f ca="1">IF('PR-tampon'!$E231="","",IF('PR-tampon'!$E231=0,"",IF(INDIRECT(NOM_FR&amp;ADDRESS('PR-tampon'!$E231,COLUMN(REFERENCEMENT_ISOLANT[[#Headers],[DATE REFERENCEMENT]])))=0,"",INDIRECT(NOM_FR&amp;ADDRESS('PR-tampon'!$E231,COLUMN(REFERENCEMENT_ISOLANT[[#Headers],[DATE REFERENCEMENT]]))))))</f>
        <v/>
      </c>
      <c r="C268" s="86" t="str">
        <f ca="1">IF('PR-tampon'!$E231="","",IF('PR-tampon'!$E231=0,"",IF(INDIRECT(NOM_FR&amp;ADDRESS('PR-tampon'!$E231,COLUMN(REFERENCEMENT_ISOLANT[[#Headers],[TYPE DE PROCEDE]])))=0,"",INDIRECT(NOM_FR&amp;ADDRESS('PR-tampon'!$E231,COLUMN(REFERENCEMENT_ISOLANT[[#Headers],[TYPE DE PROCEDE]]))))))</f>
        <v/>
      </c>
      <c r="D268" s="86" t="str">
        <f ca="1">IF('PR-tampon'!$E231="","",IF('PR-tampon'!$E231=0,"",IF(INDIRECT(NOM_FR&amp;ADDRESS('PR-tampon'!$E231,COLUMN(REFERENCEMENT_ISOLANT[[#Headers],[MATIERE]])))=0,"",INDIRECT(NOM_FR&amp;ADDRESS('PR-tampon'!$E231,COLUMN(REFERENCEMENT_ISOLANT[[#Headers],[MATIERE]]))))))</f>
        <v/>
      </c>
      <c r="E268" s="3" t="str">
        <f ca="1">IF('PR-tampon'!$E231="","",IF('PR-tampon'!$E231=0,"",IF(INDIRECT(NOM_FR&amp;ADDRESS('PR-tampon'!$E231,COLUMN(REFERENCEMENT_ISOLANT[[#Headers],[NOM COMMERCIAL DU PROCEDE]])))=0,"",INDIRECT(NOM_FR&amp;ADDRESS('PR-tampon'!$E231,COLUMN(REFERENCEMENT_ISOLANT[[#Headers],[NOM COMMERCIAL DU PROCEDE]]))))))</f>
        <v/>
      </c>
      <c r="F268" s="3" t="str">
        <f ca="1">IF('PR-tampon'!$E231="","",IF('PR-tampon'!$E231=0,"",IF(INDIRECT(NOM_FR&amp;ADDRESS('PR-tampon'!$E231,COLUMN(REFERENCEMENT_ISOLANT[[#Headers],[FABRICANT / TITULAIRE / DISTRIBUTEUR]])))=0,"",INDIRECT(NOM_FR&amp;ADDRESS('PR-tampon'!$E231,COLUMN(REFERENCEMENT_ISOLANT[[#Headers],[FABRICANT / TITULAIRE / DISTRIBUTEUR]]))))))</f>
        <v/>
      </c>
      <c r="G268" s="3" t="str">
        <f ca="1">IF('PR-tampon'!$E231="","",IF('PR-tampon'!$E231=0,"",IF(INDIRECT(NOM_FR&amp;ADDRESS('PR-tampon'!$E231,COLUMN(REFERENCEMENT_ISOLANT[[#Headers],[TYPE DE DOCUMENT DE REFERENCE]])))=0,"",INDIRECT(NOM_FR&amp;ADDRESS('PR-tampon'!$E231,COLUMN(REFERENCEMENT_ISOLANT[[#Headers],[TYPE DE DOCUMENT DE REFERENCE]]))))))</f>
        <v/>
      </c>
      <c r="H268" s="3" t="str">
        <f ca="1">IF('PR-tampon'!$E231="","",IF('PR-tampon'!$E231=0,"",IF(INDIRECT(NOM_FR&amp;ADDRESS('PR-tampon'!$E231,COLUMN(REFERENCEMENT_ISOLANT[[#Headers],[REF]])))=0,"",INDIRECT(NOM_FR&amp;ADDRESS('PR-tampon'!$E231,COLUMN(REFERENCEMENT_ISOLANT[[#Headers],[REF]]))))))</f>
        <v/>
      </c>
      <c r="I268" s="80" t="str">
        <f ca="1">IF('PR-tampon'!$E231="","",IF('PR-tampon'!$E231=0,"",IF(INDIRECT(NOM_FR&amp;ADDRESS('PR-tampon'!$E231,COLUMN(REFERENCEMENT_ISOLANT[[#Headers],[AVIS LIMITE AU / VALIDITE]])))=0,"",INDIRECT(NOM_FR&amp;ADDRESS('PR-tampon'!$E231,COLUMN(REFERENCEMENT_ISOLANT[[#Headers],[AVIS LIMITE AU / VALIDITE]]))))))</f>
        <v/>
      </c>
      <c r="J268" s="3" t="str">
        <f ca="1">IF('PR-tampon'!$E231="","",IF('PR-tampon'!$E231=0,"",IF(INDIRECT(NOM_FR&amp;ADDRESS('PR-tampon'!$E231,COLUMN(REFERENCEMENT_ISOLANT[[#Headers],[TC/TNC
dans le domaine d''emploi visé]])))=0,"",INDIRECT(NOM_FR&amp;ADDRESS('PR-tampon'!$E231,COLUMN(REFERENCEMENT_ISOLANT[[#Headers],[TC/TNC
dans le domaine d''emploi visé]]))))))</f>
        <v/>
      </c>
      <c r="K268" s="110" t="str">
        <f ca="1">IF('PR-tampon'!$E231="","",IF('PR-tampon'!$E231=0,"",IF(INDIRECT(NOM_FR&amp;ADDRESS('PR-tampon'!$E231,COLUMN(REFERENCEMENT_ISOLANT[[#Headers],[SYNTHESE DES APPLICATIONS VISEES]])))=0,"",INDIRECT(NOM_FR&amp;ADDRESS('PR-tampon'!$E231,COLUMN(REFERENCEMENT_ISOLANT[[#Headers],[SYNTHESE DES APPLICATIONS VISEES]]))))))</f>
        <v/>
      </c>
      <c r="L268" s="82" t="str">
        <f ca="1">IF('PR-tampon'!$E231="","",IF('PR-tampon'!$E231=0,"",IF(INDIRECT(NOM_FR&amp;ADDRESS('PR-tampon'!$E231,COLUMN(REFERENCEMENT_ISOLANT[[#Headers],[CONCATENATION DES OBSERVATIONS]])))=0,"",INDIRECT(NOM_FR&amp;ADDRESS('PR-tampon'!$E231,COLUMN(REFERENCEMENT_ISOLANT[[#Headers],[CONCATENATION DES OBSERVATIONS]]))))))</f>
        <v/>
      </c>
      <c r="M268" s="3" t="str">
        <f ca="1">IF('PR-tampon'!$E231="","",IF('PR-tampon'!$E231=0,"",IF(INDIRECT(NOM_FR&amp;ADDRESS('PR-tampon'!$E231,COLUMN(REFERENCEMENT_ISOLANT[[#Headers],[Hygrométrie des locaux]])))=0,"",INDIRECT(NOM_FR&amp;ADDRESS('PR-tampon'!$E231,COLUMN(REFERENCEMENT_ISOLANT[[#Headers],[Hygrométrie des locaux]]))))))</f>
        <v/>
      </c>
      <c r="N268" s="3" t="str">
        <f ca="1">IF('PR-tampon'!$E231="","",IF('PR-tampon'!$E231=0,"",IF(INDIRECT(NOM_FR&amp;ADDRESS('PR-tampon'!$E231,COLUMN(REFERENCEMENT_ISOLANT[[#Headers],[classement locaux au sens 20.1 P3]])))=0,"",INDIRECT(NOM_FR&amp;ADDRESS('PR-tampon'!$E231,COLUMN(REFERENCEMENT_ISOLANT[[#Headers],[classement locaux au sens 20.1 P3]]))))))</f>
        <v/>
      </c>
      <c r="O268" s="3" t="str">
        <f ca="1">IF('PR-tampon'!$E231="","",IF('PR-tampon'!$E231=0,"",IF(INDIRECT(NOM_FR&amp;ADDRESS('PR-tampon'!$E231,COLUMN(REFERENCEMENT_ISOLANT[[#Headers],[Climat max]])))=0,"",INDIRECT(NOM_FR&amp;ADDRESS('PR-tampon'!$E231,COLUMN(REFERENCEMENT_ISOLANT[[#Headers],[Climat max]]))))))</f>
        <v/>
      </c>
      <c r="P268" s="3" t="str">
        <f ca="1">IF('PR-tampon'!$E231="","",IF('PR-tampon'!$E231=0,"",IF(INDIRECT(NOM_FR&amp;ADDRESS('PR-tampon'!$E231,COLUMN(REFERENCEMENT_ISOLANT[[#Headers],[Locaux climatisés ou raffraichis]])))=0,"",INDIRECT(NOM_FR&amp;ADDRESS('PR-tampon'!$E231,COLUMN(REFERENCEMENT_ISOLANT[[#Headers],[Locaux climatisés ou raffraichis]]))))))</f>
        <v/>
      </c>
    </row>
    <row r="269" spans="1:16" ht="130.19999999999999" customHeight="1" x14ac:dyDescent="0.3">
      <c r="A269" s="3" t="e">
        <v>#VALUE!</v>
      </c>
      <c r="B269" s="86" t="str">
        <f ca="1">IF('PR-tampon'!$E232="","",IF('PR-tampon'!$E232=0,"",IF(INDIRECT(NOM_FR&amp;ADDRESS('PR-tampon'!$E232,COLUMN(REFERENCEMENT_ISOLANT[[#Headers],[DATE REFERENCEMENT]])))=0,"",INDIRECT(NOM_FR&amp;ADDRESS('PR-tampon'!$E232,COLUMN(REFERENCEMENT_ISOLANT[[#Headers],[DATE REFERENCEMENT]]))))))</f>
        <v/>
      </c>
      <c r="C269" s="86" t="str">
        <f ca="1">IF('PR-tampon'!$E232="","",IF('PR-tampon'!$E232=0,"",IF(INDIRECT(NOM_FR&amp;ADDRESS('PR-tampon'!$E232,COLUMN(REFERENCEMENT_ISOLANT[[#Headers],[TYPE DE PROCEDE]])))=0,"",INDIRECT(NOM_FR&amp;ADDRESS('PR-tampon'!$E232,COLUMN(REFERENCEMENT_ISOLANT[[#Headers],[TYPE DE PROCEDE]]))))))</f>
        <v/>
      </c>
      <c r="D269" s="86" t="str">
        <f ca="1">IF('PR-tampon'!$E232="","",IF('PR-tampon'!$E232=0,"",IF(INDIRECT(NOM_FR&amp;ADDRESS('PR-tampon'!$E232,COLUMN(REFERENCEMENT_ISOLANT[[#Headers],[MATIERE]])))=0,"",INDIRECT(NOM_FR&amp;ADDRESS('PR-tampon'!$E232,COLUMN(REFERENCEMENT_ISOLANT[[#Headers],[MATIERE]]))))))</f>
        <v/>
      </c>
      <c r="E269" s="3" t="str">
        <f ca="1">IF('PR-tampon'!$E232="","",IF('PR-tampon'!$E232=0,"",IF(INDIRECT(NOM_FR&amp;ADDRESS('PR-tampon'!$E232,COLUMN(REFERENCEMENT_ISOLANT[[#Headers],[NOM COMMERCIAL DU PROCEDE]])))=0,"",INDIRECT(NOM_FR&amp;ADDRESS('PR-tampon'!$E232,COLUMN(REFERENCEMENT_ISOLANT[[#Headers],[NOM COMMERCIAL DU PROCEDE]]))))))</f>
        <v/>
      </c>
      <c r="F269" s="3" t="str">
        <f ca="1">IF('PR-tampon'!$E232="","",IF('PR-tampon'!$E232=0,"",IF(INDIRECT(NOM_FR&amp;ADDRESS('PR-tampon'!$E232,COLUMN(REFERENCEMENT_ISOLANT[[#Headers],[FABRICANT / TITULAIRE / DISTRIBUTEUR]])))=0,"",INDIRECT(NOM_FR&amp;ADDRESS('PR-tampon'!$E232,COLUMN(REFERENCEMENT_ISOLANT[[#Headers],[FABRICANT / TITULAIRE / DISTRIBUTEUR]]))))))</f>
        <v/>
      </c>
      <c r="G269" s="3" t="str">
        <f ca="1">IF('PR-tampon'!$E232="","",IF('PR-tampon'!$E232=0,"",IF(INDIRECT(NOM_FR&amp;ADDRESS('PR-tampon'!$E232,COLUMN(REFERENCEMENT_ISOLANT[[#Headers],[TYPE DE DOCUMENT DE REFERENCE]])))=0,"",INDIRECT(NOM_FR&amp;ADDRESS('PR-tampon'!$E232,COLUMN(REFERENCEMENT_ISOLANT[[#Headers],[TYPE DE DOCUMENT DE REFERENCE]]))))))</f>
        <v/>
      </c>
      <c r="H269" s="3" t="str">
        <f ca="1">IF('PR-tampon'!$E232="","",IF('PR-tampon'!$E232=0,"",IF(INDIRECT(NOM_FR&amp;ADDRESS('PR-tampon'!$E232,COLUMN(REFERENCEMENT_ISOLANT[[#Headers],[REF]])))=0,"",INDIRECT(NOM_FR&amp;ADDRESS('PR-tampon'!$E232,COLUMN(REFERENCEMENT_ISOLANT[[#Headers],[REF]]))))))</f>
        <v/>
      </c>
      <c r="I269" s="80" t="str">
        <f ca="1">IF('PR-tampon'!$E232="","",IF('PR-tampon'!$E232=0,"",IF(INDIRECT(NOM_FR&amp;ADDRESS('PR-tampon'!$E232,COLUMN(REFERENCEMENT_ISOLANT[[#Headers],[AVIS LIMITE AU / VALIDITE]])))=0,"",INDIRECT(NOM_FR&amp;ADDRESS('PR-tampon'!$E232,COLUMN(REFERENCEMENT_ISOLANT[[#Headers],[AVIS LIMITE AU / VALIDITE]]))))))</f>
        <v/>
      </c>
      <c r="J269" s="3" t="str">
        <f ca="1">IF('PR-tampon'!$E232="","",IF('PR-tampon'!$E232=0,"",IF(INDIRECT(NOM_FR&amp;ADDRESS('PR-tampon'!$E232,COLUMN(REFERENCEMENT_ISOLANT[[#Headers],[TC/TNC
dans le domaine d''emploi visé]])))=0,"",INDIRECT(NOM_FR&amp;ADDRESS('PR-tampon'!$E232,COLUMN(REFERENCEMENT_ISOLANT[[#Headers],[TC/TNC
dans le domaine d''emploi visé]]))))))</f>
        <v/>
      </c>
      <c r="K269" s="110" t="str">
        <f ca="1">IF('PR-tampon'!$E232="","",IF('PR-tampon'!$E232=0,"",IF(INDIRECT(NOM_FR&amp;ADDRESS('PR-tampon'!$E232,COLUMN(REFERENCEMENT_ISOLANT[[#Headers],[SYNTHESE DES APPLICATIONS VISEES]])))=0,"",INDIRECT(NOM_FR&amp;ADDRESS('PR-tampon'!$E232,COLUMN(REFERENCEMENT_ISOLANT[[#Headers],[SYNTHESE DES APPLICATIONS VISEES]]))))))</f>
        <v/>
      </c>
      <c r="L269" s="82" t="str">
        <f ca="1">IF('PR-tampon'!$E232="","",IF('PR-tampon'!$E232=0,"",IF(INDIRECT(NOM_FR&amp;ADDRESS('PR-tampon'!$E232,COLUMN(REFERENCEMENT_ISOLANT[[#Headers],[CONCATENATION DES OBSERVATIONS]])))=0,"",INDIRECT(NOM_FR&amp;ADDRESS('PR-tampon'!$E232,COLUMN(REFERENCEMENT_ISOLANT[[#Headers],[CONCATENATION DES OBSERVATIONS]]))))))</f>
        <v/>
      </c>
      <c r="M269" s="3" t="str">
        <f ca="1">IF('PR-tampon'!$E232="","",IF('PR-tampon'!$E232=0,"",IF(INDIRECT(NOM_FR&amp;ADDRESS('PR-tampon'!$E232,COLUMN(REFERENCEMENT_ISOLANT[[#Headers],[Hygrométrie des locaux]])))=0,"",INDIRECT(NOM_FR&amp;ADDRESS('PR-tampon'!$E232,COLUMN(REFERENCEMENT_ISOLANT[[#Headers],[Hygrométrie des locaux]]))))))</f>
        <v/>
      </c>
      <c r="N269" s="3" t="str">
        <f ca="1">IF('PR-tampon'!$E232="","",IF('PR-tampon'!$E232=0,"",IF(INDIRECT(NOM_FR&amp;ADDRESS('PR-tampon'!$E232,COLUMN(REFERENCEMENT_ISOLANT[[#Headers],[classement locaux au sens 20.1 P3]])))=0,"",INDIRECT(NOM_FR&amp;ADDRESS('PR-tampon'!$E232,COLUMN(REFERENCEMENT_ISOLANT[[#Headers],[classement locaux au sens 20.1 P3]]))))))</f>
        <v/>
      </c>
      <c r="O269" s="3" t="str">
        <f ca="1">IF('PR-tampon'!$E232="","",IF('PR-tampon'!$E232=0,"",IF(INDIRECT(NOM_FR&amp;ADDRESS('PR-tampon'!$E232,COLUMN(REFERENCEMENT_ISOLANT[[#Headers],[Climat max]])))=0,"",INDIRECT(NOM_FR&amp;ADDRESS('PR-tampon'!$E232,COLUMN(REFERENCEMENT_ISOLANT[[#Headers],[Climat max]]))))))</f>
        <v/>
      </c>
      <c r="P269" s="3" t="str">
        <f ca="1">IF('PR-tampon'!$E232="","",IF('PR-tampon'!$E232=0,"",IF(INDIRECT(NOM_FR&amp;ADDRESS('PR-tampon'!$E232,COLUMN(REFERENCEMENT_ISOLANT[[#Headers],[Locaux climatisés ou raffraichis]])))=0,"",INDIRECT(NOM_FR&amp;ADDRESS('PR-tampon'!$E232,COLUMN(REFERENCEMENT_ISOLANT[[#Headers],[Locaux climatisés ou raffraichis]]))))))</f>
        <v/>
      </c>
    </row>
    <row r="270" spans="1:16" ht="130.19999999999999" customHeight="1" x14ac:dyDescent="0.3">
      <c r="A270" s="3" t="e">
        <v>#VALUE!</v>
      </c>
      <c r="B270" s="86" t="str">
        <f ca="1">IF('PR-tampon'!$E233="","",IF('PR-tampon'!$E233=0,"",IF(INDIRECT(NOM_FR&amp;ADDRESS('PR-tampon'!$E233,COLUMN(REFERENCEMENT_ISOLANT[[#Headers],[DATE REFERENCEMENT]])))=0,"",INDIRECT(NOM_FR&amp;ADDRESS('PR-tampon'!$E233,COLUMN(REFERENCEMENT_ISOLANT[[#Headers],[DATE REFERENCEMENT]]))))))</f>
        <v/>
      </c>
      <c r="C270" s="86" t="str">
        <f ca="1">IF('PR-tampon'!$E233="","",IF('PR-tampon'!$E233=0,"",IF(INDIRECT(NOM_FR&amp;ADDRESS('PR-tampon'!$E233,COLUMN(REFERENCEMENT_ISOLANT[[#Headers],[TYPE DE PROCEDE]])))=0,"",INDIRECT(NOM_FR&amp;ADDRESS('PR-tampon'!$E233,COLUMN(REFERENCEMENT_ISOLANT[[#Headers],[TYPE DE PROCEDE]]))))))</f>
        <v/>
      </c>
      <c r="D270" s="86" t="str">
        <f ca="1">IF('PR-tampon'!$E233="","",IF('PR-tampon'!$E233=0,"",IF(INDIRECT(NOM_FR&amp;ADDRESS('PR-tampon'!$E233,COLUMN(REFERENCEMENT_ISOLANT[[#Headers],[MATIERE]])))=0,"",INDIRECT(NOM_FR&amp;ADDRESS('PR-tampon'!$E233,COLUMN(REFERENCEMENT_ISOLANT[[#Headers],[MATIERE]]))))))</f>
        <v/>
      </c>
      <c r="E270" s="3" t="str">
        <f ca="1">IF('PR-tampon'!$E233="","",IF('PR-tampon'!$E233=0,"",IF(INDIRECT(NOM_FR&amp;ADDRESS('PR-tampon'!$E233,COLUMN(REFERENCEMENT_ISOLANT[[#Headers],[NOM COMMERCIAL DU PROCEDE]])))=0,"",INDIRECT(NOM_FR&amp;ADDRESS('PR-tampon'!$E233,COLUMN(REFERENCEMENT_ISOLANT[[#Headers],[NOM COMMERCIAL DU PROCEDE]]))))))</f>
        <v/>
      </c>
      <c r="F270" s="3" t="str">
        <f ca="1">IF('PR-tampon'!$E233="","",IF('PR-tampon'!$E233=0,"",IF(INDIRECT(NOM_FR&amp;ADDRESS('PR-tampon'!$E233,COLUMN(REFERENCEMENT_ISOLANT[[#Headers],[FABRICANT / TITULAIRE / DISTRIBUTEUR]])))=0,"",INDIRECT(NOM_FR&amp;ADDRESS('PR-tampon'!$E233,COLUMN(REFERENCEMENT_ISOLANT[[#Headers],[FABRICANT / TITULAIRE / DISTRIBUTEUR]]))))))</f>
        <v/>
      </c>
      <c r="G270" s="3" t="str">
        <f ca="1">IF('PR-tampon'!$E233="","",IF('PR-tampon'!$E233=0,"",IF(INDIRECT(NOM_FR&amp;ADDRESS('PR-tampon'!$E233,COLUMN(REFERENCEMENT_ISOLANT[[#Headers],[TYPE DE DOCUMENT DE REFERENCE]])))=0,"",INDIRECT(NOM_FR&amp;ADDRESS('PR-tampon'!$E233,COLUMN(REFERENCEMENT_ISOLANT[[#Headers],[TYPE DE DOCUMENT DE REFERENCE]]))))))</f>
        <v/>
      </c>
      <c r="H270" s="3" t="str">
        <f ca="1">IF('PR-tampon'!$E233="","",IF('PR-tampon'!$E233=0,"",IF(INDIRECT(NOM_FR&amp;ADDRESS('PR-tampon'!$E233,COLUMN(REFERENCEMENT_ISOLANT[[#Headers],[REF]])))=0,"",INDIRECT(NOM_FR&amp;ADDRESS('PR-tampon'!$E233,COLUMN(REFERENCEMENT_ISOLANT[[#Headers],[REF]]))))))</f>
        <v/>
      </c>
      <c r="I270" s="80" t="str">
        <f ca="1">IF('PR-tampon'!$E233="","",IF('PR-tampon'!$E233=0,"",IF(INDIRECT(NOM_FR&amp;ADDRESS('PR-tampon'!$E233,COLUMN(REFERENCEMENT_ISOLANT[[#Headers],[AVIS LIMITE AU / VALIDITE]])))=0,"",INDIRECT(NOM_FR&amp;ADDRESS('PR-tampon'!$E233,COLUMN(REFERENCEMENT_ISOLANT[[#Headers],[AVIS LIMITE AU / VALIDITE]]))))))</f>
        <v/>
      </c>
      <c r="J270" s="3" t="str">
        <f ca="1">IF('PR-tampon'!$E233="","",IF('PR-tampon'!$E233=0,"",IF(INDIRECT(NOM_FR&amp;ADDRESS('PR-tampon'!$E233,COLUMN(REFERENCEMENT_ISOLANT[[#Headers],[TC/TNC
dans le domaine d''emploi visé]])))=0,"",INDIRECT(NOM_FR&amp;ADDRESS('PR-tampon'!$E233,COLUMN(REFERENCEMENT_ISOLANT[[#Headers],[TC/TNC
dans le domaine d''emploi visé]]))))))</f>
        <v/>
      </c>
      <c r="K270" s="110" t="str">
        <f ca="1">IF('PR-tampon'!$E233="","",IF('PR-tampon'!$E233=0,"",IF(INDIRECT(NOM_FR&amp;ADDRESS('PR-tampon'!$E233,COLUMN(REFERENCEMENT_ISOLANT[[#Headers],[SYNTHESE DES APPLICATIONS VISEES]])))=0,"",INDIRECT(NOM_FR&amp;ADDRESS('PR-tampon'!$E233,COLUMN(REFERENCEMENT_ISOLANT[[#Headers],[SYNTHESE DES APPLICATIONS VISEES]]))))))</f>
        <v/>
      </c>
      <c r="L270" s="82" t="str">
        <f ca="1">IF('PR-tampon'!$E233="","",IF('PR-tampon'!$E233=0,"",IF(INDIRECT(NOM_FR&amp;ADDRESS('PR-tampon'!$E233,COLUMN(REFERENCEMENT_ISOLANT[[#Headers],[CONCATENATION DES OBSERVATIONS]])))=0,"",INDIRECT(NOM_FR&amp;ADDRESS('PR-tampon'!$E233,COLUMN(REFERENCEMENT_ISOLANT[[#Headers],[CONCATENATION DES OBSERVATIONS]]))))))</f>
        <v/>
      </c>
      <c r="M270" s="3" t="str">
        <f ca="1">IF('PR-tampon'!$E233="","",IF('PR-tampon'!$E233=0,"",IF(INDIRECT(NOM_FR&amp;ADDRESS('PR-tampon'!$E233,COLUMN(REFERENCEMENT_ISOLANT[[#Headers],[Hygrométrie des locaux]])))=0,"",INDIRECT(NOM_FR&amp;ADDRESS('PR-tampon'!$E233,COLUMN(REFERENCEMENT_ISOLANT[[#Headers],[Hygrométrie des locaux]]))))))</f>
        <v/>
      </c>
      <c r="N270" s="3" t="str">
        <f ca="1">IF('PR-tampon'!$E233="","",IF('PR-tampon'!$E233=0,"",IF(INDIRECT(NOM_FR&amp;ADDRESS('PR-tampon'!$E233,COLUMN(REFERENCEMENT_ISOLANT[[#Headers],[classement locaux au sens 20.1 P3]])))=0,"",INDIRECT(NOM_FR&amp;ADDRESS('PR-tampon'!$E233,COLUMN(REFERENCEMENT_ISOLANT[[#Headers],[classement locaux au sens 20.1 P3]]))))))</f>
        <v/>
      </c>
      <c r="O270" s="3" t="str">
        <f ca="1">IF('PR-tampon'!$E233="","",IF('PR-tampon'!$E233=0,"",IF(INDIRECT(NOM_FR&amp;ADDRESS('PR-tampon'!$E233,COLUMN(REFERENCEMENT_ISOLANT[[#Headers],[Climat max]])))=0,"",INDIRECT(NOM_FR&amp;ADDRESS('PR-tampon'!$E233,COLUMN(REFERENCEMENT_ISOLANT[[#Headers],[Climat max]]))))))</f>
        <v/>
      </c>
      <c r="P270" s="3" t="str">
        <f ca="1">IF('PR-tampon'!$E233="","",IF('PR-tampon'!$E233=0,"",IF(INDIRECT(NOM_FR&amp;ADDRESS('PR-tampon'!$E233,COLUMN(REFERENCEMENT_ISOLANT[[#Headers],[Locaux climatisés ou raffraichis]])))=0,"",INDIRECT(NOM_FR&amp;ADDRESS('PR-tampon'!$E233,COLUMN(REFERENCEMENT_ISOLANT[[#Headers],[Locaux climatisés ou raffraichis]]))))))</f>
        <v/>
      </c>
    </row>
    <row r="271" spans="1:16" ht="130.19999999999999" customHeight="1" x14ac:dyDescent="0.3">
      <c r="A271" s="3" t="e">
        <v>#VALUE!</v>
      </c>
      <c r="B271" s="86" t="str">
        <f ca="1">IF('PR-tampon'!$E234="","",IF('PR-tampon'!$E234=0,"",IF(INDIRECT(NOM_FR&amp;ADDRESS('PR-tampon'!$E234,COLUMN(REFERENCEMENT_ISOLANT[[#Headers],[DATE REFERENCEMENT]])))=0,"",INDIRECT(NOM_FR&amp;ADDRESS('PR-tampon'!$E234,COLUMN(REFERENCEMENT_ISOLANT[[#Headers],[DATE REFERENCEMENT]]))))))</f>
        <v/>
      </c>
      <c r="C271" s="86" t="str">
        <f ca="1">IF('PR-tampon'!$E234="","",IF('PR-tampon'!$E234=0,"",IF(INDIRECT(NOM_FR&amp;ADDRESS('PR-tampon'!$E234,COLUMN(REFERENCEMENT_ISOLANT[[#Headers],[TYPE DE PROCEDE]])))=0,"",INDIRECT(NOM_FR&amp;ADDRESS('PR-tampon'!$E234,COLUMN(REFERENCEMENT_ISOLANT[[#Headers],[TYPE DE PROCEDE]]))))))</f>
        <v/>
      </c>
      <c r="D271" s="86" t="str">
        <f ca="1">IF('PR-tampon'!$E234="","",IF('PR-tampon'!$E234=0,"",IF(INDIRECT(NOM_FR&amp;ADDRESS('PR-tampon'!$E234,COLUMN(REFERENCEMENT_ISOLANT[[#Headers],[MATIERE]])))=0,"",INDIRECT(NOM_FR&amp;ADDRESS('PR-tampon'!$E234,COLUMN(REFERENCEMENT_ISOLANT[[#Headers],[MATIERE]]))))))</f>
        <v/>
      </c>
      <c r="E271" s="3" t="str">
        <f ca="1">IF('PR-tampon'!$E234="","",IF('PR-tampon'!$E234=0,"",IF(INDIRECT(NOM_FR&amp;ADDRESS('PR-tampon'!$E234,COLUMN(REFERENCEMENT_ISOLANT[[#Headers],[NOM COMMERCIAL DU PROCEDE]])))=0,"",INDIRECT(NOM_FR&amp;ADDRESS('PR-tampon'!$E234,COLUMN(REFERENCEMENT_ISOLANT[[#Headers],[NOM COMMERCIAL DU PROCEDE]]))))))</f>
        <v/>
      </c>
      <c r="F271" s="3" t="str">
        <f ca="1">IF('PR-tampon'!$E234="","",IF('PR-tampon'!$E234=0,"",IF(INDIRECT(NOM_FR&amp;ADDRESS('PR-tampon'!$E234,COLUMN(REFERENCEMENT_ISOLANT[[#Headers],[FABRICANT / TITULAIRE / DISTRIBUTEUR]])))=0,"",INDIRECT(NOM_FR&amp;ADDRESS('PR-tampon'!$E234,COLUMN(REFERENCEMENT_ISOLANT[[#Headers],[FABRICANT / TITULAIRE / DISTRIBUTEUR]]))))))</f>
        <v/>
      </c>
      <c r="G271" s="3" t="str">
        <f ca="1">IF('PR-tampon'!$E234="","",IF('PR-tampon'!$E234=0,"",IF(INDIRECT(NOM_FR&amp;ADDRESS('PR-tampon'!$E234,COLUMN(REFERENCEMENT_ISOLANT[[#Headers],[TYPE DE DOCUMENT DE REFERENCE]])))=0,"",INDIRECT(NOM_FR&amp;ADDRESS('PR-tampon'!$E234,COLUMN(REFERENCEMENT_ISOLANT[[#Headers],[TYPE DE DOCUMENT DE REFERENCE]]))))))</f>
        <v/>
      </c>
      <c r="H271" s="3" t="str">
        <f ca="1">IF('PR-tampon'!$E234="","",IF('PR-tampon'!$E234=0,"",IF(INDIRECT(NOM_FR&amp;ADDRESS('PR-tampon'!$E234,COLUMN(REFERENCEMENT_ISOLANT[[#Headers],[REF]])))=0,"",INDIRECT(NOM_FR&amp;ADDRESS('PR-tampon'!$E234,COLUMN(REFERENCEMENT_ISOLANT[[#Headers],[REF]]))))))</f>
        <v/>
      </c>
      <c r="I271" s="80" t="str">
        <f ca="1">IF('PR-tampon'!$E234="","",IF('PR-tampon'!$E234=0,"",IF(INDIRECT(NOM_FR&amp;ADDRESS('PR-tampon'!$E234,COLUMN(REFERENCEMENT_ISOLANT[[#Headers],[AVIS LIMITE AU / VALIDITE]])))=0,"",INDIRECT(NOM_FR&amp;ADDRESS('PR-tampon'!$E234,COLUMN(REFERENCEMENT_ISOLANT[[#Headers],[AVIS LIMITE AU / VALIDITE]]))))))</f>
        <v/>
      </c>
      <c r="J271" s="3" t="str">
        <f ca="1">IF('PR-tampon'!$E234="","",IF('PR-tampon'!$E234=0,"",IF(INDIRECT(NOM_FR&amp;ADDRESS('PR-tampon'!$E234,COLUMN(REFERENCEMENT_ISOLANT[[#Headers],[TC/TNC
dans le domaine d''emploi visé]])))=0,"",INDIRECT(NOM_FR&amp;ADDRESS('PR-tampon'!$E234,COLUMN(REFERENCEMENT_ISOLANT[[#Headers],[TC/TNC
dans le domaine d''emploi visé]]))))))</f>
        <v/>
      </c>
      <c r="K271" s="110" t="str">
        <f ca="1">IF('PR-tampon'!$E234="","",IF('PR-tampon'!$E234=0,"",IF(INDIRECT(NOM_FR&amp;ADDRESS('PR-tampon'!$E234,COLUMN(REFERENCEMENT_ISOLANT[[#Headers],[SYNTHESE DES APPLICATIONS VISEES]])))=0,"",INDIRECT(NOM_FR&amp;ADDRESS('PR-tampon'!$E234,COLUMN(REFERENCEMENT_ISOLANT[[#Headers],[SYNTHESE DES APPLICATIONS VISEES]]))))))</f>
        <v/>
      </c>
      <c r="L271" s="82" t="str">
        <f ca="1">IF('PR-tampon'!$E234="","",IF('PR-tampon'!$E234=0,"",IF(INDIRECT(NOM_FR&amp;ADDRESS('PR-tampon'!$E234,COLUMN(REFERENCEMENT_ISOLANT[[#Headers],[CONCATENATION DES OBSERVATIONS]])))=0,"",INDIRECT(NOM_FR&amp;ADDRESS('PR-tampon'!$E234,COLUMN(REFERENCEMENT_ISOLANT[[#Headers],[CONCATENATION DES OBSERVATIONS]]))))))</f>
        <v/>
      </c>
      <c r="M271" s="3" t="str">
        <f ca="1">IF('PR-tampon'!$E234="","",IF('PR-tampon'!$E234=0,"",IF(INDIRECT(NOM_FR&amp;ADDRESS('PR-tampon'!$E234,COLUMN(REFERENCEMENT_ISOLANT[[#Headers],[Hygrométrie des locaux]])))=0,"",INDIRECT(NOM_FR&amp;ADDRESS('PR-tampon'!$E234,COLUMN(REFERENCEMENT_ISOLANT[[#Headers],[Hygrométrie des locaux]]))))))</f>
        <v/>
      </c>
      <c r="N271" s="3" t="str">
        <f ca="1">IF('PR-tampon'!$E234="","",IF('PR-tampon'!$E234=0,"",IF(INDIRECT(NOM_FR&amp;ADDRESS('PR-tampon'!$E234,COLUMN(REFERENCEMENT_ISOLANT[[#Headers],[classement locaux au sens 20.1 P3]])))=0,"",INDIRECT(NOM_FR&amp;ADDRESS('PR-tampon'!$E234,COLUMN(REFERENCEMENT_ISOLANT[[#Headers],[classement locaux au sens 20.1 P3]]))))))</f>
        <v/>
      </c>
      <c r="O271" s="3" t="str">
        <f ca="1">IF('PR-tampon'!$E234="","",IF('PR-tampon'!$E234=0,"",IF(INDIRECT(NOM_FR&amp;ADDRESS('PR-tampon'!$E234,COLUMN(REFERENCEMENT_ISOLANT[[#Headers],[Climat max]])))=0,"",INDIRECT(NOM_FR&amp;ADDRESS('PR-tampon'!$E234,COLUMN(REFERENCEMENT_ISOLANT[[#Headers],[Climat max]]))))))</f>
        <v/>
      </c>
      <c r="P271" s="3" t="str">
        <f ca="1">IF('PR-tampon'!$E234="","",IF('PR-tampon'!$E234=0,"",IF(INDIRECT(NOM_FR&amp;ADDRESS('PR-tampon'!$E234,COLUMN(REFERENCEMENT_ISOLANT[[#Headers],[Locaux climatisés ou raffraichis]])))=0,"",INDIRECT(NOM_FR&amp;ADDRESS('PR-tampon'!$E234,COLUMN(REFERENCEMENT_ISOLANT[[#Headers],[Locaux climatisés ou raffraichis]]))))))</f>
        <v/>
      </c>
    </row>
    <row r="272" spans="1:16" ht="130.19999999999999" customHeight="1" x14ac:dyDescent="0.3">
      <c r="A272" s="3" t="e">
        <v>#VALUE!</v>
      </c>
      <c r="B272" s="86" t="str">
        <f ca="1">IF('PR-tampon'!$E235="","",IF('PR-tampon'!$E235=0,"",IF(INDIRECT(NOM_FR&amp;ADDRESS('PR-tampon'!$E235,COLUMN(REFERENCEMENT_ISOLANT[[#Headers],[DATE REFERENCEMENT]])))=0,"",INDIRECT(NOM_FR&amp;ADDRESS('PR-tampon'!$E235,COLUMN(REFERENCEMENT_ISOLANT[[#Headers],[DATE REFERENCEMENT]]))))))</f>
        <v/>
      </c>
      <c r="C272" s="86" t="str">
        <f ca="1">IF('PR-tampon'!$E235="","",IF('PR-tampon'!$E235=0,"",IF(INDIRECT(NOM_FR&amp;ADDRESS('PR-tampon'!$E235,COLUMN(REFERENCEMENT_ISOLANT[[#Headers],[TYPE DE PROCEDE]])))=0,"",INDIRECT(NOM_FR&amp;ADDRESS('PR-tampon'!$E235,COLUMN(REFERENCEMENT_ISOLANT[[#Headers],[TYPE DE PROCEDE]]))))))</f>
        <v/>
      </c>
      <c r="D272" s="86" t="str">
        <f ca="1">IF('PR-tampon'!$E235="","",IF('PR-tampon'!$E235=0,"",IF(INDIRECT(NOM_FR&amp;ADDRESS('PR-tampon'!$E235,COLUMN(REFERENCEMENT_ISOLANT[[#Headers],[MATIERE]])))=0,"",INDIRECT(NOM_FR&amp;ADDRESS('PR-tampon'!$E235,COLUMN(REFERENCEMENT_ISOLANT[[#Headers],[MATIERE]]))))))</f>
        <v/>
      </c>
      <c r="E272" s="3" t="str">
        <f ca="1">IF('PR-tampon'!$E235="","",IF('PR-tampon'!$E235=0,"",IF(INDIRECT(NOM_FR&amp;ADDRESS('PR-tampon'!$E235,COLUMN(REFERENCEMENT_ISOLANT[[#Headers],[NOM COMMERCIAL DU PROCEDE]])))=0,"",INDIRECT(NOM_FR&amp;ADDRESS('PR-tampon'!$E235,COLUMN(REFERENCEMENT_ISOLANT[[#Headers],[NOM COMMERCIAL DU PROCEDE]]))))))</f>
        <v/>
      </c>
      <c r="F272" s="3" t="str">
        <f ca="1">IF('PR-tampon'!$E235="","",IF('PR-tampon'!$E235=0,"",IF(INDIRECT(NOM_FR&amp;ADDRESS('PR-tampon'!$E235,COLUMN(REFERENCEMENT_ISOLANT[[#Headers],[FABRICANT / TITULAIRE / DISTRIBUTEUR]])))=0,"",INDIRECT(NOM_FR&amp;ADDRESS('PR-tampon'!$E235,COLUMN(REFERENCEMENT_ISOLANT[[#Headers],[FABRICANT / TITULAIRE / DISTRIBUTEUR]]))))))</f>
        <v/>
      </c>
      <c r="G272" s="3" t="str">
        <f ca="1">IF('PR-tampon'!$E235="","",IF('PR-tampon'!$E235=0,"",IF(INDIRECT(NOM_FR&amp;ADDRESS('PR-tampon'!$E235,COLUMN(REFERENCEMENT_ISOLANT[[#Headers],[TYPE DE DOCUMENT DE REFERENCE]])))=0,"",INDIRECT(NOM_FR&amp;ADDRESS('PR-tampon'!$E235,COLUMN(REFERENCEMENT_ISOLANT[[#Headers],[TYPE DE DOCUMENT DE REFERENCE]]))))))</f>
        <v/>
      </c>
      <c r="H272" s="3" t="str">
        <f ca="1">IF('PR-tampon'!$E235="","",IF('PR-tampon'!$E235=0,"",IF(INDIRECT(NOM_FR&amp;ADDRESS('PR-tampon'!$E235,COLUMN(REFERENCEMENT_ISOLANT[[#Headers],[REF]])))=0,"",INDIRECT(NOM_FR&amp;ADDRESS('PR-tampon'!$E235,COLUMN(REFERENCEMENT_ISOLANT[[#Headers],[REF]]))))))</f>
        <v/>
      </c>
      <c r="I272" s="80" t="str">
        <f ca="1">IF('PR-tampon'!$E235="","",IF('PR-tampon'!$E235=0,"",IF(INDIRECT(NOM_FR&amp;ADDRESS('PR-tampon'!$E235,COLUMN(REFERENCEMENT_ISOLANT[[#Headers],[AVIS LIMITE AU / VALIDITE]])))=0,"",INDIRECT(NOM_FR&amp;ADDRESS('PR-tampon'!$E235,COLUMN(REFERENCEMENT_ISOLANT[[#Headers],[AVIS LIMITE AU / VALIDITE]]))))))</f>
        <v/>
      </c>
      <c r="J272" s="3" t="str">
        <f ca="1">IF('PR-tampon'!$E235="","",IF('PR-tampon'!$E235=0,"",IF(INDIRECT(NOM_FR&amp;ADDRESS('PR-tampon'!$E235,COLUMN(REFERENCEMENT_ISOLANT[[#Headers],[TC/TNC
dans le domaine d''emploi visé]])))=0,"",INDIRECT(NOM_FR&amp;ADDRESS('PR-tampon'!$E235,COLUMN(REFERENCEMENT_ISOLANT[[#Headers],[TC/TNC
dans le domaine d''emploi visé]]))))))</f>
        <v/>
      </c>
      <c r="K272" s="110" t="str">
        <f ca="1">IF('PR-tampon'!$E235="","",IF('PR-tampon'!$E235=0,"",IF(INDIRECT(NOM_FR&amp;ADDRESS('PR-tampon'!$E235,COLUMN(REFERENCEMENT_ISOLANT[[#Headers],[SYNTHESE DES APPLICATIONS VISEES]])))=0,"",INDIRECT(NOM_FR&amp;ADDRESS('PR-tampon'!$E235,COLUMN(REFERENCEMENT_ISOLANT[[#Headers],[SYNTHESE DES APPLICATIONS VISEES]]))))))</f>
        <v/>
      </c>
      <c r="L272" s="82" t="str">
        <f ca="1">IF('PR-tampon'!$E235="","",IF('PR-tampon'!$E235=0,"",IF(INDIRECT(NOM_FR&amp;ADDRESS('PR-tampon'!$E235,COLUMN(REFERENCEMENT_ISOLANT[[#Headers],[CONCATENATION DES OBSERVATIONS]])))=0,"",INDIRECT(NOM_FR&amp;ADDRESS('PR-tampon'!$E235,COLUMN(REFERENCEMENT_ISOLANT[[#Headers],[CONCATENATION DES OBSERVATIONS]]))))))</f>
        <v/>
      </c>
      <c r="M272" s="3" t="str">
        <f ca="1">IF('PR-tampon'!$E235="","",IF('PR-tampon'!$E235=0,"",IF(INDIRECT(NOM_FR&amp;ADDRESS('PR-tampon'!$E235,COLUMN(REFERENCEMENT_ISOLANT[[#Headers],[Hygrométrie des locaux]])))=0,"",INDIRECT(NOM_FR&amp;ADDRESS('PR-tampon'!$E235,COLUMN(REFERENCEMENT_ISOLANT[[#Headers],[Hygrométrie des locaux]]))))))</f>
        <v/>
      </c>
      <c r="N272" s="3" t="str">
        <f ca="1">IF('PR-tampon'!$E235="","",IF('PR-tampon'!$E235=0,"",IF(INDIRECT(NOM_FR&amp;ADDRESS('PR-tampon'!$E235,COLUMN(REFERENCEMENT_ISOLANT[[#Headers],[classement locaux au sens 20.1 P3]])))=0,"",INDIRECT(NOM_FR&amp;ADDRESS('PR-tampon'!$E235,COLUMN(REFERENCEMENT_ISOLANT[[#Headers],[classement locaux au sens 20.1 P3]]))))))</f>
        <v/>
      </c>
      <c r="O272" s="3" t="str">
        <f ca="1">IF('PR-tampon'!$E235="","",IF('PR-tampon'!$E235=0,"",IF(INDIRECT(NOM_FR&amp;ADDRESS('PR-tampon'!$E235,COLUMN(REFERENCEMENT_ISOLANT[[#Headers],[Climat max]])))=0,"",INDIRECT(NOM_FR&amp;ADDRESS('PR-tampon'!$E235,COLUMN(REFERENCEMENT_ISOLANT[[#Headers],[Climat max]]))))))</f>
        <v/>
      </c>
      <c r="P272" s="3" t="str">
        <f ca="1">IF('PR-tampon'!$E235="","",IF('PR-tampon'!$E235=0,"",IF(INDIRECT(NOM_FR&amp;ADDRESS('PR-tampon'!$E235,COLUMN(REFERENCEMENT_ISOLANT[[#Headers],[Locaux climatisés ou raffraichis]])))=0,"",INDIRECT(NOM_FR&amp;ADDRESS('PR-tampon'!$E235,COLUMN(REFERENCEMENT_ISOLANT[[#Headers],[Locaux climatisés ou raffraichis]]))))))</f>
        <v/>
      </c>
    </row>
    <row r="273" spans="1:16" ht="130.19999999999999" customHeight="1" x14ac:dyDescent="0.3">
      <c r="A273" s="3" t="e">
        <v>#VALUE!</v>
      </c>
      <c r="B273" s="86" t="str">
        <f ca="1">IF('PR-tampon'!$E236="","",IF('PR-tampon'!$E236=0,"",IF(INDIRECT(NOM_FR&amp;ADDRESS('PR-tampon'!$E236,COLUMN(REFERENCEMENT_ISOLANT[[#Headers],[DATE REFERENCEMENT]])))=0,"",INDIRECT(NOM_FR&amp;ADDRESS('PR-tampon'!$E236,COLUMN(REFERENCEMENT_ISOLANT[[#Headers],[DATE REFERENCEMENT]]))))))</f>
        <v/>
      </c>
      <c r="C273" s="86" t="str">
        <f ca="1">IF('PR-tampon'!$E236="","",IF('PR-tampon'!$E236=0,"",IF(INDIRECT(NOM_FR&amp;ADDRESS('PR-tampon'!$E236,COLUMN(REFERENCEMENT_ISOLANT[[#Headers],[TYPE DE PROCEDE]])))=0,"",INDIRECT(NOM_FR&amp;ADDRESS('PR-tampon'!$E236,COLUMN(REFERENCEMENT_ISOLANT[[#Headers],[TYPE DE PROCEDE]]))))))</f>
        <v/>
      </c>
      <c r="D273" s="86" t="str">
        <f ca="1">IF('PR-tampon'!$E236="","",IF('PR-tampon'!$E236=0,"",IF(INDIRECT(NOM_FR&amp;ADDRESS('PR-tampon'!$E236,COLUMN(REFERENCEMENT_ISOLANT[[#Headers],[MATIERE]])))=0,"",INDIRECT(NOM_FR&amp;ADDRESS('PR-tampon'!$E236,COLUMN(REFERENCEMENT_ISOLANT[[#Headers],[MATIERE]]))))))</f>
        <v/>
      </c>
      <c r="E273" s="3" t="str">
        <f ca="1">IF('PR-tampon'!$E236="","",IF('PR-tampon'!$E236=0,"",IF(INDIRECT(NOM_FR&amp;ADDRESS('PR-tampon'!$E236,COLUMN(REFERENCEMENT_ISOLANT[[#Headers],[NOM COMMERCIAL DU PROCEDE]])))=0,"",INDIRECT(NOM_FR&amp;ADDRESS('PR-tampon'!$E236,COLUMN(REFERENCEMENT_ISOLANT[[#Headers],[NOM COMMERCIAL DU PROCEDE]]))))))</f>
        <v/>
      </c>
      <c r="F273" s="3" t="str">
        <f ca="1">IF('PR-tampon'!$E236="","",IF('PR-tampon'!$E236=0,"",IF(INDIRECT(NOM_FR&amp;ADDRESS('PR-tampon'!$E236,COLUMN(REFERENCEMENT_ISOLANT[[#Headers],[FABRICANT / TITULAIRE / DISTRIBUTEUR]])))=0,"",INDIRECT(NOM_FR&amp;ADDRESS('PR-tampon'!$E236,COLUMN(REFERENCEMENT_ISOLANT[[#Headers],[FABRICANT / TITULAIRE / DISTRIBUTEUR]]))))))</f>
        <v/>
      </c>
      <c r="G273" s="3" t="str">
        <f ca="1">IF('PR-tampon'!$E236="","",IF('PR-tampon'!$E236=0,"",IF(INDIRECT(NOM_FR&amp;ADDRESS('PR-tampon'!$E236,COLUMN(REFERENCEMENT_ISOLANT[[#Headers],[TYPE DE DOCUMENT DE REFERENCE]])))=0,"",INDIRECT(NOM_FR&amp;ADDRESS('PR-tampon'!$E236,COLUMN(REFERENCEMENT_ISOLANT[[#Headers],[TYPE DE DOCUMENT DE REFERENCE]]))))))</f>
        <v/>
      </c>
      <c r="H273" s="3" t="str">
        <f ca="1">IF('PR-tampon'!$E236="","",IF('PR-tampon'!$E236=0,"",IF(INDIRECT(NOM_FR&amp;ADDRESS('PR-tampon'!$E236,COLUMN(REFERENCEMENT_ISOLANT[[#Headers],[REF]])))=0,"",INDIRECT(NOM_FR&amp;ADDRESS('PR-tampon'!$E236,COLUMN(REFERENCEMENT_ISOLANT[[#Headers],[REF]]))))))</f>
        <v/>
      </c>
      <c r="I273" s="80" t="str">
        <f ca="1">IF('PR-tampon'!$E236="","",IF('PR-tampon'!$E236=0,"",IF(INDIRECT(NOM_FR&amp;ADDRESS('PR-tampon'!$E236,COLUMN(REFERENCEMENT_ISOLANT[[#Headers],[AVIS LIMITE AU / VALIDITE]])))=0,"",INDIRECT(NOM_FR&amp;ADDRESS('PR-tampon'!$E236,COLUMN(REFERENCEMENT_ISOLANT[[#Headers],[AVIS LIMITE AU / VALIDITE]]))))))</f>
        <v/>
      </c>
      <c r="J273" s="3" t="str">
        <f ca="1">IF('PR-tampon'!$E236="","",IF('PR-tampon'!$E236=0,"",IF(INDIRECT(NOM_FR&amp;ADDRESS('PR-tampon'!$E236,COLUMN(REFERENCEMENT_ISOLANT[[#Headers],[TC/TNC
dans le domaine d''emploi visé]])))=0,"",INDIRECT(NOM_FR&amp;ADDRESS('PR-tampon'!$E236,COLUMN(REFERENCEMENT_ISOLANT[[#Headers],[TC/TNC
dans le domaine d''emploi visé]]))))))</f>
        <v/>
      </c>
      <c r="K273" s="110" t="str">
        <f ca="1">IF('PR-tampon'!$E236="","",IF('PR-tampon'!$E236=0,"",IF(INDIRECT(NOM_FR&amp;ADDRESS('PR-tampon'!$E236,COLUMN(REFERENCEMENT_ISOLANT[[#Headers],[SYNTHESE DES APPLICATIONS VISEES]])))=0,"",INDIRECT(NOM_FR&amp;ADDRESS('PR-tampon'!$E236,COLUMN(REFERENCEMENT_ISOLANT[[#Headers],[SYNTHESE DES APPLICATIONS VISEES]]))))))</f>
        <v/>
      </c>
      <c r="L273" s="82" t="str">
        <f ca="1">IF('PR-tampon'!$E236="","",IF('PR-tampon'!$E236=0,"",IF(INDIRECT(NOM_FR&amp;ADDRESS('PR-tampon'!$E236,COLUMN(REFERENCEMENT_ISOLANT[[#Headers],[CONCATENATION DES OBSERVATIONS]])))=0,"",INDIRECT(NOM_FR&amp;ADDRESS('PR-tampon'!$E236,COLUMN(REFERENCEMENT_ISOLANT[[#Headers],[CONCATENATION DES OBSERVATIONS]]))))))</f>
        <v/>
      </c>
      <c r="M273" s="3" t="str">
        <f ca="1">IF('PR-tampon'!$E236="","",IF('PR-tampon'!$E236=0,"",IF(INDIRECT(NOM_FR&amp;ADDRESS('PR-tampon'!$E236,COLUMN(REFERENCEMENT_ISOLANT[[#Headers],[Hygrométrie des locaux]])))=0,"",INDIRECT(NOM_FR&amp;ADDRESS('PR-tampon'!$E236,COLUMN(REFERENCEMENT_ISOLANT[[#Headers],[Hygrométrie des locaux]]))))))</f>
        <v/>
      </c>
      <c r="N273" s="3" t="str">
        <f ca="1">IF('PR-tampon'!$E236="","",IF('PR-tampon'!$E236=0,"",IF(INDIRECT(NOM_FR&amp;ADDRESS('PR-tampon'!$E236,COLUMN(REFERENCEMENT_ISOLANT[[#Headers],[classement locaux au sens 20.1 P3]])))=0,"",INDIRECT(NOM_FR&amp;ADDRESS('PR-tampon'!$E236,COLUMN(REFERENCEMENT_ISOLANT[[#Headers],[classement locaux au sens 20.1 P3]]))))))</f>
        <v/>
      </c>
      <c r="O273" s="3" t="str">
        <f ca="1">IF('PR-tampon'!$E236="","",IF('PR-tampon'!$E236=0,"",IF(INDIRECT(NOM_FR&amp;ADDRESS('PR-tampon'!$E236,COLUMN(REFERENCEMENT_ISOLANT[[#Headers],[Climat max]])))=0,"",INDIRECT(NOM_FR&amp;ADDRESS('PR-tampon'!$E236,COLUMN(REFERENCEMENT_ISOLANT[[#Headers],[Climat max]]))))))</f>
        <v/>
      </c>
      <c r="P273" s="3" t="str">
        <f ca="1">IF('PR-tampon'!$E236="","",IF('PR-tampon'!$E236=0,"",IF(INDIRECT(NOM_FR&amp;ADDRESS('PR-tampon'!$E236,COLUMN(REFERENCEMENT_ISOLANT[[#Headers],[Locaux climatisés ou raffraichis]])))=0,"",INDIRECT(NOM_FR&amp;ADDRESS('PR-tampon'!$E236,COLUMN(REFERENCEMENT_ISOLANT[[#Headers],[Locaux climatisés ou raffraichis]]))))))</f>
        <v/>
      </c>
    </row>
    <row r="274" spans="1:16" ht="130.19999999999999" customHeight="1" x14ac:dyDescent="0.3">
      <c r="A274" s="3" t="e">
        <v>#VALUE!</v>
      </c>
      <c r="B274" s="86" t="str">
        <f ca="1">IF('PR-tampon'!$E237="","",IF('PR-tampon'!$E237=0,"",IF(INDIRECT(NOM_FR&amp;ADDRESS('PR-tampon'!$E237,COLUMN(REFERENCEMENT_ISOLANT[[#Headers],[DATE REFERENCEMENT]])))=0,"",INDIRECT(NOM_FR&amp;ADDRESS('PR-tampon'!$E237,COLUMN(REFERENCEMENT_ISOLANT[[#Headers],[DATE REFERENCEMENT]]))))))</f>
        <v/>
      </c>
      <c r="C274" s="86" t="str">
        <f ca="1">IF('PR-tampon'!$E237="","",IF('PR-tampon'!$E237=0,"",IF(INDIRECT(NOM_FR&amp;ADDRESS('PR-tampon'!$E237,COLUMN(REFERENCEMENT_ISOLANT[[#Headers],[TYPE DE PROCEDE]])))=0,"",INDIRECT(NOM_FR&amp;ADDRESS('PR-tampon'!$E237,COLUMN(REFERENCEMENT_ISOLANT[[#Headers],[TYPE DE PROCEDE]]))))))</f>
        <v/>
      </c>
      <c r="D274" s="86" t="str">
        <f ca="1">IF('PR-tampon'!$E237="","",IF('PR-tampon'!$E237=0,"",IF(INDIRECT(NOM_FR&amp;ADDRESS('PR-tampon'!$E237,COLUMN(REFERENCEMENT_ISOLANT[[#Headers],[MATIERE]])))=0,"",INDIRECT(NOM_FR&amp;ADDRESS('PR-tampon'!$E237,COLUMN(REFERENCEMENT_ISOLANT[[#Headers],[MATIERE]]))))))</f>
        <v/>
      </c>
      <c r="E274" s="3" t="str">
        <f ca="1">IF('PR-tampon'!$E237="","",IF('PR-tampon'!$E237=0,"",IF(INDIRECT(NOM_FR&amp;ADDRESS('PR-tampon'!$E237,COLUMN(REFERENCEMENT_ISOLANT[[#Headers],[NOM COMMERCIAL DU PROCEDE]])))=0,"",INDIRECT(NOM_FR&amp;ADDRESS('PR-tampon'!$E237,COLUMN(REFERENCEMENT_ISOLANT[[#Headers],[NOM COMMERCIAL DU PROCEDE]]))))))</f>
        <v/>
      </c>
      <c r="F274" s="3" t="str">
        <f ca="1">IF('PR-tampon'!$E237="","",IF('PR-tampon'!$E237=0,"",IF(INDIRECT(NOM_FR&amp;ADDRESS('PR-tampon'!$E237,COLUMN(REFERENCEMENT_ISOLANT[[#Headers],[FABRICANT / TITULAIRE / DISTRIBUTEUR]])))=0,"",INDIRECT(NOM_FR&amp;ADDRESS('PR-tampon'!$E237,COLUMN(REFERENCEMENT_ISOLANT[[#Headers],[FABRICANT / TITULAIRE / DISTRIBUTEUR]]))))))</f>
        <v/>
      </c>
      <c r="G274" s="3" t="str">
        <f ca="1">IF('PR-tampon'!$E237="","",IF('PR-tampon'!$E237=0,"",IF(INDIRECT(NOM_FR&amp;ADDRESS('PR-tampon'!$E237,COLUMN(REFERENCEMENT_ISOLANT[[#Headers],[TYPE DE DOCUMENT DE REFERENCE]])))=0,"",INDIRECT(NOM_FR&amp;ADDRESS('PR-tampon'!$E237,COLUMN(REFERENCEMENT_ISOLANT[[#Headers],[TYPE DE DOCUMENT DE REFERENCE]]))))))</f>
        <v/>
      </c>
      <c r="H274" s="3" t="str">
        <f ca="1">IF('PR-tampon'!$E237="","",IF('PR-tampon'!$E237=0,"",IF(INDIRECT(NOM_FR&amp;ADDRESS('PR-tampon'!$E237,COLUMN(REFERENCEMENT_ISOLANT[[#Headers],[REF]])))=0,"",INDIRECT(NOM_FR&amp;ADDRESS('PR-tampon'!$E237,COLUMN(REFERENCEMENT_ISOLANT[[#Headers],[REF]]))))))</f>
        <v/>
      </c>
      <c r="I274" s="80" t="str">
        <f ca="1">IF('PR-tampon'!$E237="","",IF('PR-tampon'!$E237=0,"",IF(INDIRECT(NOM_FR&amp;ADDRESS('PR-tampon'!$E237,COLUMN(REFERENCEMENT_ISOLANT[[#Headers],[AVIS LIMITE AU / VALIDITE]])))=0,"",INDIRECT(NOM_FR&amp;ADDRESS('PR-tampon'!$E237,COLUMN(REFERENCEMENT_ISOLANT[[#Headers],[AVIS LIMITE AU / VALIDITE]]))))))</f>
        <v/>
      </c>
      <c r="J274" s="3" t="str">
        <f ca="1">IF('PR-tampon'!$E237="","",IF('PR-tampon'!$E237=0,"",IF(INDIRECT(NOM_FR&amp;ADDRESS('PR-tampon'!$E237,COLUMN(REFERENCEMENT_ISOLANT[[#Headers],[TC/TNC
dans le domaine d''emploi visé]])))=0,"",INDIRECT(NOM_FR&amp;ADDRESS('PR-tampon'!$E237,COLUMN(REFERENCEMENT_ISOLANT[[#Headers],[TC/TNC
dans le domaine d''emploi visé]]))))))</f>
        <v/>
      </c>
      <c r="K274" s="110" t="str">
        <f ca="1">IF('PR-tampon'!$E237="","",IF('PR-tampon'!$E237=0,"",IF(INDIRECT(NOM_FR&amp;ADDRESS('PR-tampon'!$E237,COLUMN(REFERENCEMENT_ISOLANT[[#Headers],[SYNTHESE DES APPLICATIONS VISEES]])))=0,"",INDIRECT(NOM_FR&amp;ADDRESS('PR-tampon'!$E237,COLUMN(REFERENCEMENT_ISOLANT[[#Headers],[SYNTHESE DES APPLICATIONS VISEES]]))))))</f>
        <v/>
      </c>
      <c r="L274" s="82" t="str">
        <f ca="1">IF('PR-tampon'!$E237="","",IF('PR-tampon'!$E237=0,"",IF(INDIRECT(NOM_FR&amp;ADDRESS('PR-tampon'!$E237,COLUMN(REFERENCEMENT_ISOLANT[[#Headers],[CONCATENATION DES OBSERVATIONS]])))=0,"",INDIRECT(NOM_FR&amp;ADDRESS('PR-tampon'!$E237,COLUMN(REFERENCEMENT_ISOLANT[[#Headers],[CONCATENATION DES OBSERVATIONS]]))))))</f>
        <v/>
      </c>
      <c r="M274" s="3" t="str">
        <f ca="1">IF('PR-tampon'!$E237="","",IF('PR-tampon'!$E237=0,"",IF(INDIRECT(NOM_FR&amp;ADDRESS('PR-tampon'!$E237,COLUMN(REFERENCEMENT_ISOLANT[[#Headers],[Hygrométrie des locaux]])))=0,"",INDIRECT(NOM_FR&amp;ADDRESS('PR-tampon'!$E237,COLUMN(REFERENCEMENT_ISOLANT[[#Headers],[Hygrométrie des locaux]]))))))</f>
        <v/>
      </c>
      <c r="N274" s="3" t="str">
        <f ca="1">IF('PR-tampon'!$E237="","",IF('PR-tampon'!$E237=0,"",IF(INDIRECT(NOM_FR&amp;ADDRESS('PR-tampon'!$E237,COLUMN(REFERENCEMENT_ISOLANT[[#Headers],[classement locaux au sens 20.1 P3]])))=0,"",INDIRECT(NOM_FR&amp;ADDRESS('PR-tampon'!$E237,COLUMN(REFERENCEMENT_ISOLANT[[#Headers],[classement locaux au sens 20.1 P3]]))))))</f>
        <v/>
      </c>
      <c r="O274" s="3" t="str">
        <f ca="1">IF('PR-tampon'!$E237="","",IF('PR-tampon'!$E237=0,"",IF(INDIRECT(NOM_FR&amp;ADDRESS('PR-tampon'!$E237,COLUMN(REFERENCEMENT_ISOLANT[[#Headers],[Climat max]])))=0,"",INDIRECT(NOM_FR&amp;ADDRESS('PR-tampon'!$E237,COLUMN(REFERENCEMENT_ISOLANT[[#Headers],[Climat max]]))))))</f>
        <v/>
      </c>
      <c r="P274" s="3" t="str">
        <f ca="1">IF('PR-tampon'!$E237="","",IF('PR-tampon'!$E237=0,"",IF(INDIRECT(NOM_FR&amp;ADDRESS('PR-tampon'!$E237,COLUMN(REFERENCEMENT_ISOLANT[[#Headers],[Locaux climatisés ou raffraichis]])))=0,"",INDIRECT(NOM_FR&amp;ADDRESS('PR-tampon'!$E237,COLUMN(REFERENCEMENT_ISOLANT[[#Headers],[Locaux climatisés ou raffraichis]]))))))</f>
        <v/>
      </c>
    </row>
    <row r="275" spans="1:16" ht="130.19999999999999" customHeight="1" x14ac:dyDescent="0.3">
      <c r="A275" s="3" t="e">
        <v>#VALUE!</v>
      </c>
      <c r="B275" s="86" t="str">
        <f ca="1">IF('PR-tampon'!$E238="","",IF('PR-tampon'!$E238=0,"",IF(INDIRECT(NOM_FR&amp;ADDRESS('PR-tampon'!$E238,COLUMN(REFERENCEMENT_ISOLANT[[#Headers],[DATE REFERENCEMENT]])))=0,"",INDIRECT(NOM_FR&amp;ADDRESS('PR-tampon'!$E238,COLUMN(REFERENCEMENT_ISOLANT[[#Headers],[DATE REFERENCEMENT]]))))))</f>
        <v/>
      </c>
      <c r="C275" s="86" t="str">
        <f ca="1">IF('PR-tampon'!$E238="","",IF('PR-tampon'!$E238=0,"",IF(INDIRECT(NOM_FR&amp;ADDRESS('PR-tampon'!$E238,COLUMN(REFERENCEMENT_ISOLANT[[#Headers],[TYPE DE PROCEDE]])))=0,"",INDIRECT(NOM_FR&amp;ADDRESS('PR-tampon'!$E238,COLUMN(REFERENCEMENT_ISOLANT[[#Headers],[TYPE DE PROCEDE]]))))))</f>
        <v/>
      </c>
      <c r="D275" s="86" t="str">
        <f ca="1">IF('PR-tampon'!$E238="","",IF('PR-tampon'!$E238=0,"",IF(INDIRECT(NOM_FR&amp;ADDRESS('PR-tampon'!$E238,COLUMN(REFERENCEMENT_ISOLANT[[#Headers],[MATIERE]])))=0,"",INDIRECT(NOM_FR&amp;ADDRESS('PR-tampon'!$E238,COLUMN(REFERENCEMENT_ISOLANT[[#Headers],[MATIERE]]))))))</f>
        <v/>
      </c>
      <c r="E275" s="3" t="str">
        <f ca="1">IF('PR-tampon'!$E238="","",IF('PR-tampon'!$E238=0,"",IF(INDIRECT(NOM_FR&amp;ADDRESS('PR-tampon'!$E238,COLUMN(REFERENCEMENT_ISOLANT[[#Headers],[NOM COMMERCIAL DU PROCEDE]])))=0,"",INDIRECT(NOM_FR&amp;ADDRESS('PR-tampon'!$E238,COLUMN(REFERENCEMENT_ISOLANT[[#Headers],[NOM COMMERCIAL DU PROCEDE]]))))))</f>
        <v/>
      </c>
      <c r="F275" s="3" t="str">
        <f ca="1">IF('PR-tampon'!$E238="","",IF('PR-tampon'!$E238=0,"",IF(INDIRECT(NOM_FR&amp;ADDRESS('PR-tampon'!$E238,COLUMN(REFERENCEMENT_ISOLANT[[#Headers],[FABRICANT / TITULAIRE / DISTRIBUTEUR]])))=0,"",INDIRECT(NOM_FR&amp;ADDRESS('PR-tampon'!$E238,COLUMN(REFERENCEMENT_ISOLANT[[#Headers],[FABRICANT / TITULAIRE / DISTRIBUTEUR]]))))))</f>
        <v/>
      </c>
      <c r="G275" s="3" t="str">
        <f ca="1">IF('PR-tampon'!$E238="","",IF('PR-tampon'!$E238=0,"",IF(INDIRECT(NOM_FR&amp;ADDRESS('PR-tampon'!$E238,COLUMN(REFERENCEMENT_ISOLANT[[#Headers],[TYPE DE DOCUMENT DE REFERENCE]])))=0,"",INDIRECT(NOM_FR&amp;ADDRESS('PR-tampon'!$E238,COLUMN(REFERENCEMENT_ISOLANT[[#Headers],[TYPE DE DOCUMENT DE REFERENCE]]))))))</f>
        <v/>
      </c>
      <c r="H275" s="3" t="str">
        <f ca="1">IF('PR-tampon'!$E238="","",IF('PR-tampon'!$E238=0,"",IF(INDIRECT(NOM_FR&amp;ADDRESS('PR-tampon'!$E238,COLUMN(REFERENCEMENT_ISOLANT[[#Headers],[REF]])))=0,"",INDIRECT(NOM_FR&amp;ADDRESS('PR-tampon'!$E238,COLUMN(REFERENCEMENT_ISOLANT[[#Headers],[REF]]))))))</f>
        <v/>
      </c>
      <c r="I275" s="80" t="str">
        <f ca="1">IF('PR-tampon'!$E238="","",IF('PR-tampon'!$E238=0,"",IF(INDIRECT(NOM_FR&amp;ADDRESS('PR-tampon'!$E238,COLUMN(REFERENCEMENT_ISOLANT[[#Headers],[AVIS LIMITE AU / VALIDITE]])))=0,"",INDIRECT(NOM_FR&amp;ADDRESS('PR-tampon'!$E238,COLUMN(REFERENCEMENT_ISOLANT[[#Headers],[AVIS LIMITE AU / VALIDITE]]))))))</f>
        <v/>
      </c>
      <c r="J275" s="3" t="str">
        <f ca="1">IF('PR-tampon'!$E238="","",IF('PR-tampon'!$E238=0,"",IF(INDIRECT(NOM_FR&amp;ADDRESS('PR-tampon'!$E238,COLUMN(REFERENCEMENT_ISOLANT[[#Headers],[TC/TNC
dans le domaine d''emploi visé]])))=0,"",INDIRECT(NOM_FR&amp;ADDRESS('PR-tampon'!$E238,COLUMN(REFERENCEMENT_ISOLANT[[#Headers],[TC/TNC
dans le domaine d''emploi visé]]))))))</f>
        <v/>
      </c>
      <c r="K275" s="110" t="str">
        <f ca="1">IF('PR-tampon'!$E238="","",IF('PR-tampon'!$E238=0,"",IF(INDIRECT(NOM_FR&amp;ADDRESS('PR-tampon'!$E238,COLUMN(REFERENCEMENT_ISOLANT[[#Headers],[SYNTHESE DES APPLICATIONS VISEES]])))=0,"",INDIRECT(NOM_FR&amp;ADDRESS('PR-tampon'!$E238,COLUMN(REFERENCEMENT_ISOLANT[[#Headers],[SYNTHESE DES APPLICATIONS VISEES]]))))))</f>
        <v/>
      </c>
      <c r="L275" s="82" t="str">
        <f ca="1">IF('PR-tampon'!$E238="","",IF('PR-tampon'!$E238=0,"",IF(INDIRECT(NOM_FR&amp;ADDRESS('PR-tampon'!$E238,COLUMN(REFERENCEMENT_ISOLANT[[#Headers],[CONCATENATION DES OBSERVATIONS]])))=0,"",INDIRECT(NOM_FR&amp;ADDRESS('PR-tampon'!$E238,COLUMN(REFERENCEMENT_ISOLANT[[#Headers],[CONCATENATION DES OBSERVATIONS]]))))))</f>
        <v/>
      </c>
      <c r="M275" s="3" t="str">
        <f ca="1">IF('PR-tampon'!$E238="","",IF('PR-tampon'!$E238=0,"",IF(INDIRECT(NOM_FR&amp;ADDRESS('PR-tampon'!$E238,COLUMN(REFERENCEMENT_ISOLANT[[#Headers],[Hygrométrie des locaux]])))=0,"",INDIRECT(NOM_FR&amp;ADDRESS('PR-tampon'!$E238,COLUMN(REFERENCEMENT_ISOLANT[[#Headers],[Hygrométrie des locaux]]))))))</f>
        <v/>
      </c>
      <c r="N275" s="3" t="str">
        <f ca="1">IF('PR-tampon'!$E238="","",IF('PR-tampon'!$E238=0,"",IF(INDIRECT(NOM_FR&amp;ADDRESS('PR-tampon'!$E238,COLUMN(REFERENCEMENT_ISOLANT[[#Headers],[classement locaux au sens 20.1 P3]])))=0,"",INDIRECT(NOM_FR&amp;ADDRESS('PR-tampon'!$E238,COLUMN(REFERENCEMENT_ISOLANT[[#Headers],[classement locaux au sens 20.1 P3]]))))))</f>
        <v/>
      </c>
      <c r="O275" s="3" t="str">
        <f ca="1">IF('PR-tampon'!$E238="","",IF('PR-tampon'!$E238=0,"",IF(INDIRECT(NOM_FR&amp;ADDRESS('PR-tampon'!$E238,COLUMN(REFERENCEMENT_ISOLANT[[#Headers],[Climat max]])))=0,"",INDIRECT(NOM_FR&amp;ADDRESS('PR-tampon'!$E238,COLUMN(REFERENCEMENT_ISOLANT[[#Headers],[Climat max]]))))))</f>
        <v/>
      </c>
      <c r="P275" s="3" t="str">
        <f ca="1">IF('PR-tampon'!$E238="","",IF('PR-tampon'!$E238=0,"",IF(INDIRECT(NOM_FR&amp;ADDRESS('PR-tampon'!$E238,COLUMN(REFERENCEMENT_ISOLANT[[#Headers],[Locaux climatisés ou raffraichis]])))=0,"",INDIRECT(NOM_FR&amp;ADDRESS('PR-tampon'!$E238,COLUMN(REFERENCEMENT_ISOLANT[[#Headers],[Locaux climatisés ou raffraichis]]))))))</f>
        <v/>
      </c>
    </row>
    <row r="276" spans="1:16" ht="130.19999999999999" customHeight="1" x14ac:dyDescent="0.3">
      <c r="A276" s="3" t="e">
        <v>#VALUE!</v>
      </c>
      <c r="B276" s="86" t="str">
        <f ca="1">IF('PR-tampon'!$E239="","",IF('PR-tampon'!$E239=0,"",IF(INDIRECT(NOM_FR&amp;ADDRESS('PR-tampon'!$E239,COLUMN(REFERENCEMENT_ISOLANT[[#Headers],[DATE REFERENCEMENT]])))=0,"",INDIRECT(NOM_FR&amp;ADDRESS('PR-tampon'!$E239,COLUMN(REFERENCEMENT_ISOLANT[[#Headers],[DATE REFERENCEMENT]]))))))</f>
        <v/>
      </c>
      <c r="C276" s="86" t="str">
        <f ca="1">IF('PR-tampon'!$E239="","",IF('PR-tampon'!$E239=0,"",IF(INDIRECT(NOM_FR&amp;ADDRESS('PR-tampon'!$E239,COLUMN(REFERENCEMENT_ISOLANT[[#Headers],[TYPE DE PROCEDE]])))=0,"",INDIRECT(NOM_FR&amp;ADDRESS('PR-tampon'!$E239,COLUMN(REFERENCEMENT_ISOLANT[[#Headers],[TYPE DE PROCEDE]]))))))</f>
        <v/>
      </c>
      <c r="D276" s="86" t="str">
        <f ca="1">IF('PR-tampon'!$E239="","",IF('PR-tampon'!$E239=0,"",IF(INDIRECT(NOM_FR&amp;ADDRESS('PR-tampon'!$E239,COLUMN(REFERENCEMENT_ISOLANT[[#Headers],[MATIERE]])))=0,"",INDIRECT(NOM_FR&amp;ADDRESS('PR-tampon'!$E239,COLUMN(REFERENCEMENT_ISOLANT[[#Headers],[MATIERE]]))))))</f>
        <v/>
      </c>
      <c r="E276" s="3" t="str">
        <f ca="1">IF('PR-tampon'!$E239="","",IF('PR-tampon'!$E239=0,"",IF(INDIRECT(NOM_FR&amp;ADDRESS('PR-tampon'!$E239,COLUMN(REFERENCEMENT_ISOLANT[[#Headers],[NOM COMMERCIAL DU PROCEDE]])))=0,"",INDIRECT(NOM_FR&amp;ADDRESS('PR-tampon'!$E239,COLUMN(REFERENCEMENT_ISOLANT[[#Headers],[NOM COMMERCIAL DU PROCEDE]]))))))</f>
        <v/>
      </c>
      <c r="F276" s="3" t="str">
        <f ca="1">IF('PR-tampon'!$E239="","",IF('PR-tampon'!$E239=0,"",IF(INDIRECT(NOM_FR&amp;ADDRESS('PR-tampon'!$E239,COLUMN(REFERENCEMENT_ISOLANT[[#Headers],[FABRICANT / TITULAIRE / DISTRIBUTEUR]])))=0,"",INDIRECT(NOM_FR&amp;ADDRESS('PR-tampon'!$E239,COLUMN(REFERENCEMENT_ISOLANT[[#Headers],[FABRICANT / TITULAIRE / DISTRIBUTEUR]]))))))</f>
        <v/>
      </c>
      <c r="G276" s="3" t="str">
        <f ca="1">IF('PR-tampon'!$E239="","",IF('PR-tampon'!$E239=0,"",IF(INDIRECT(NOM_FR&amp;ADDRESS('PR-tampon'!$E239,COLUMN(REFERENCEMENT_ISOLANT[[#Headers],[TYPE DE DOCUMENT DE REFERENCE]])))=0,"",INDIRECT(NOM_FR&amp;ADDRESS('PR-tampon'!$E239,COLUMN(REFERENCEMENT_ISOLANT[[#Headers],[TYPE DE DOCUMENT DE REFERENCE]]))))))</f>
        <v/>
      </c>
      <c r="H276" s="3" t="str">
        <f ca="1">IF('PR-tampon'!$E239="","",IF('PR-tampon'!$E239=0,"",IF(INDIRECT(NOM_FR&amp;ADDRESS('PR-tampon'!$E239,COLUMN(REFERENCEMENT_ISOLANT[[#Headers],[REF]])))=0,"",INDIRECT(NOM_FR&amp;ADDRESS('PR-tampon'!$E239,COLUMN(REFERENCEMENT_ISOLANT[[#Headers],[REF]]))))))</f>
        <v/>
      </c>
      <c r="I276" s="80" t="str">
        <f ca="1">IF('PR-tampon'!$E239="","",IF('PR-tampon'!$E239=0,"",IF(INDIRECT(NOM_FR&amp;ADDRESS('PR-tampon'!$E239,COLUMN(REFERENCEMENT_ISOLANT[[#Headers],[AVIS LIMITE AU / VALIDITE]])))=0,"",INDIRECT(NOM_FR&amp;ADDRESS('PR-tampon'!$E239,COLUMN(REFERENCEMENT_ISOLANT[[#Headers],[AVIS LIMITE AU / VALIDITE]]))))))</f>
        <v/>
      </c>
      <c r="J276" s="3" t="str">
        <f ca="1">IF('PR-tampon'!$E239="","",IF('PR-tampon'!$E239=0,"",IF(INDIRECT(NOM_FR&amp;ADDRESS('PR-tampon'!$E239,COLUMN(REFERENCEMENT_ISOLANT[[#Headers],[TC/TNC
dans le domaine d''emploi visé]])))=0,"",INDIRECT(NOM_FR&amp;ADDRESS('PR-tampon'!$E239,COLUMN(REFERENCEMENT_ISOLANT[[#Headers],[TC/TNC
dans le domaine d''emploi visé]]))))))</f>
        <v/>
      </c>
      <c r="K276" s="110" t="str">
        <f ca="1">IF('PR-tampon'!$E239="","",IF('PR-tampon'!$E239=0,"",IF(INDIRECT(NOM_FR&amp;ADDRESS('PR-tampon'!$E239,COLUMN(REFERENCEMENT_ISOLANT[[#Headers],[SYNTHESE DES APPLICATIONS VISEES]])))=0,"",INDIRECT(NOM_FR&amp;ADDRESS('PR-tampon'!$E239,COLUMN(REFERENCEMENT_ISOLANT[[#Headers],[SYNTHESE DES APPLICATIONS VISEES]]))))))</f>
        <v/>
      </c>
      <c r="L276" s="82" t="str">
        <f ca="1">IF('PR-tampon'!$E239="","",IF('PR-tampon'!$E239=0,"",IF(INDIRECT(NOM_FR&amp;ADDRESS('PR-tampon'!$E239,COLUMN(REFERENCEMENT_ISOLANT[[#Headers],[CONCATENATION DES OBSERVATIONS]])))=0,"",INDIRECT(NOM_FR&amp;ADDRESS('PR-tampon'!$E239,COLUMN(REFERENCEMENT_ISOLANT[[#Headers],[CONCATENATION DES OBSERVATIONS]]))))))</f>
        <v/>
      </c>
      <c r="M276" s="3" t="str">
        <f ca="1">IF('PR-tampon'!$E239="","",IF('PR-tampon'!$E239=0,"",IF(INDIRECT(NOM_FR&amp;ADDRESS('PR-tampon'!$E239,COLUMN(REFERENCEMENT_ISOLANT[[#Headers],[Hygrométrie des locaux]])))=0,"",INDIRECT(NOM_FR&amp;ADDRESS('PR-tampon'!$E239,COLUMN(REFERENCEMENT_ISOLANT[[#Headers],[Hygrométrie des locaux]]))))))</f>
        <v/>
      </c>
      <c r="N276" s="3" t="str">
        <f ca="1">IF('PR-tampon'!$E239="","",IF('PR-tampon'!$E239=0,"",IF(INDIRECT(NOM_FR&amp;ADDRESS('PR-tampon'!$E239,COLUMN(REFERENCEMENT_ISOLANT[[#Headers],[classement locaux au sens 20.1 P3]])))=0,"",INDIRECT(NOM_FR&amp;ADDRESS('PR-tampon'!$E239,COLUMN(REFERENCEMENT_ISOLANT[[#Headers],[classement locaux au sens 20.1 P3]]))))))</f>
        <v/>
      </c>
      <c r="O276" s="3" t="str">
        <f ca="1">IF('PR-tampon'!$E239="","",IF('PR-tampon'!$E239=0,"",IF(INDIRECT(NOM_FR&amp;ADDRESS('PR-tampon'!$E239,COLUMN(REFERENCEMENT_ISOLANT[[#Headers],[Climat max]])))=0,"",INDIRECT(NOM_FR&amp;ADDRESS('PR-tampon'!$E239,COLUMN(REFERENCEMENT_ISOLANT[[#Headers],[Climat max]]))))))</f>
        <v/>
      </c>
      <c r="P276" s="3" t="str">
        <f ca="1">IF('PR-tampon'!$E239="","",IF('PR-tampon'!$E239=0,"",IF(INDIRECT(NOM_FR&amp;ADDRESS('PR-tampon'!$E239,COLUMN(REFERENCEMENT_ISOLANT[[#Headers],[Locaux climatisés ou raffraichis]])))=0,"",INDIRECT(NOM_FR&amp;ADDRESS('PR-tampon'!$E239,COLUMN(REFERENCEMENT_ISOLANT[[#Headers],[Locaux climatisés ou raffraichis]]))))))</f>
        <v/>
      </c>
    </row>
    <row r="277" spans="1:16" ht="130.19999999999999" customHeight="1" x14ac:dyDescent="0.3">
      <c r="A277" s="3" t="e">
        <v>#VALUE!</v>
      </c>
      <c r="B277" s="86" t="str">
        <f ca="1">IF('PR-tampon'!$E240="","",IF('PR-tampon'!$E240=0,"",IF(INDIRECT(NOM_FR&amp;ADDRESS('PR-tampon'!$E240,COLUMN(REFERENCEMENT_ISOLANT[[#Headers],[DATE REFERENCEMENT]])))=0,"",INDIRECT(NOM_FR&amp;ADDRESS('PR-tampon'!$E240,COLUMN(REFERENCEMENT_ISOLANT[[#Headers],[DATE REFERENCEMENT]]))))))</f>
        <v/>
      </c>
      <c r="C277" s="86" t="str">
        <f ca="1">IF('PR-tampon'!$E240="","",IF('PR-tampon'!$E240=0,"",IF(INDIRECT(NOM_FR&amp;ADDRESS('PR-tampon'!$E240,COLUMN(REFERENCEMENT_ISOLANT[[#Headers],[TYPE DE PROCEDE]])))=0,"",INDIRECT(NOM_FR&amp;ADDRESS('PR-tampon'!$E240,COLUMN(REFERENCEMENT_ISOLANT[[#Headers],[TYPE DE PROCEDE]]))))))</f>
        <v/>
      </c>
      <c r="D277" s="86" t="str">
        <f ca="1">IF('PR-tampon'!$E240="","",IF('PR-tampon'!$E240=0,"",IF(INDIRECT(NOM_FR&amp;ADDRESS('PR-tampon'!$E240,COLUMN(REFERENCEMENT_ISOLANT[[#Headers],[MATIERE]])))=0,"",INDIRECT(NOM_FR&amp;ADDRESS('PR-tampon'!$E240,COLUMN(REFERENCEMENT_ISOLANT[[#Headers],[MATIERE]]))))))</f>
        <v/>
      </c>
      <c r="E277" s="3" t="str">
        <f ca="1">IF('PR-tampon'!$E240="","",IF('PR-tampon'!$E240=0,"",IF(INDIRECT(NOM_FR&amp;ADDRESS('PR-tampon'!$E240,COLUMN(REFERENCEMENT_ISOLANT[[#Headers],[NOM COMMERCIAL DU PROCEDE]])))=0,"",INDIRECT(NOM_FR&amp;ADDRESS('PR-tampon'!$E240,COLUMN(REFERENCEMENT_ISOLANT[[#Headers],[NOM COMMERCIAL DU PROCEDE]]))))))</f>
        <v/>
      </c>
      <c r="F277" s="3" t="str">
        <f ca="1">IF('PR-tampon'!$E240="","",IF('PR-tampon'!$E240=0,"",IF(INDIRECT(NOM_FR&amp;ADDRESS('PR-tampon'!$E240,COLUMN(REFERENCEMENT_ISOLANT[[#Headers],[FABRICANT / TITULAIRE / DISTRIBUTEUR]])))=0,"",INDIRECT(NOM_FR&amp;ADDRESS('PR-tampon'!$E240,COLUMN(REFERENCEMENT_ISOLANT[[#Headers],[FABRICANT / TITULAIRE / DISTRIBUTEUR]]))))))</f>
        <v/>
      </c>
      <c r="G277" s="3" t="str">
        <f ca="1">IF('PR-tampon'!$E240="","",IF('PR-tampon'!$E240=0,"",IF(INDIRECT(NOM_FR&amp;ADDRESS('PR-tampon'!$E240,COLUMN(REFERENCEMENT_ISOLANT[[#Headers],[TYPE DE DOCUMENT DE REFERENCE]])))=0,"",INDIRECT(NOM_FR&amp;ADDRESS('PR-tampon'!$E240,COLUMN(REFERENCEMENT_ISOLANT[[#Headers],[TYPE DE DOCUMENT DE REFERENCE]]))))))</f>
        <v/>
      </c>
      <c r="H277" s="3" t="str">
        <f ca="1">IF('PR-tampon'!$E240="","",IF('PR-tampon'!$E240=0,"",IF(INDIRECT(NOM_FR&amp;ADDRESS('PR-tampon'!$E240,COLUMN(REFERENCEMENT_ISOLANT[[#Headers],[REF]])))=0,"",INDIRECT(NOM_FR&amp;ADDRESS('PR-tampon'!$E240,COLUMN(REFERENCEMENT_ISOLANT[[#Headers],[REF]]))))))</f>
        <v/>
      </c>
      <c r="I277" s="80" t="str">
        <f ca="1">IF('PR-tampon'!$E240="","",IF('PR-tampon'!$E240=0,"",IF(INDIRECT(NOM_FR&amp;ADDRESS('PR-tampon'!$E240,COLUMN(REFERENCEMENT_ISOLANT[[#Headers],[AVIS LIMITE AU / VALIDITE]])))=0,"",INDIRECT(NOM_FR&amp;ADDRESS('PR-tampon'!$E240,COLUMN(REFERENCEMENT_ISOLANT[[#Headers],[AVIS LIMITE AU / VALIDITE]]))))))</f>
        <v/>
      </c>
      <c r="J277" s="3" t="str">
        <f ca="1">IF('PR-tampon'!$E240="","",IF('PR-tampon'!$E240=0,"",IF(INDIRECT(NOM_FR&amp;ADDRESS('PR-tampon'!$E240,COLUMN(REFERENCEMENT_ISOLANT[[#Headers],[TC/TNC
dans le domaine d''emploi visé]])))=0,"",INDIRECT(NOM_FR&amp;ADDRESS('PR-tampon'!$E240,COLUMN(REFERENCEMENT_ISOLANT[[#Headers],[TC/TNC
dans le domaine d''emploi visé]]))))))</f>
        <v/>
      </c>
      <c r="K277" s="110" t="str">
        <f ca="1">IF('PR-tampon'!$E240="","",IF('PR-tampon'!$E240=0,"",IF(INDIRECT(NOM_FR&amp;ADDRESS('PR-tampon'!$E240,COLUMN(REFERENCEMENT_ISOLANT[[#Headers],[SYNTHESE DES APPLICATIONS VISEES]])))=0,"",INDIRECT(NOM_FR&amp;ADDRESS('PR-tampon'!$E240,COLUMN(REFERENCEMENT_ISOLANT[[#Headers],[SYNTHESE DES APPLICATIONS VISEES]]))))))</f>
        <v/>
      </c>
      <c r="L277" s="82" t="str">
        <f ca="1">IF('PR-tampon'!$E240="","",IF('PR-tampon'!$E240=0,"",IF(INDIRECT(NOM_FR&amp;ADDRESS('PR-tampon'!$E240,COLUMN(REFERENCEMENT_ISOLANT[[#Headers],[CONCATENATION DES OBSERVATIONS]])))=0,"",INDIRECT(NOM_FR&amp;ADDRESS('PR-tampon'!$E240,COLUMN(REFERENCEMENT_ISOLANT[[#Headers],[CONCATENATION DES OBSERVATIONS]]))))))</f>
        <v/>
      </c>
      <c r="M277" s="3" t="str">
        <f ca="1">IF('PR-tampon'!$E240="","",IF('PR-tampon'!$E240=0,"",IF(INDIRECT(NOM_FR&amp;ADDRESS('PR-tampon'!$E240,COLUMN(REFERENCEMENT_ISOLANT[[#Headers],[Hygrométrie des locaux]])))=0,"",INDIRECT(NOM_FR&amp;ADDRESS('PR-tampon'!$E240,COLUMN(REFERENCEMENT_ISOLANT[[#Headers],[Hygrométrie des locaux]]))))))</f>
        <v/>
      </c>
      <c r="N277" s="3" t="str">
        <f ca="1">IF('PR-tampon'!$E240="","",IF('PR-tampon'!$E240=0,"",IF(INDIRECT(NOM_FR&amp;ADDRESS('PR-tampon'!$E240,COLUMN(REFERENCEMENT_ISOLANT[[#Headers],[classement locaux au sens 20.1 P3]])))=0,"",INDIRECT(NOM_FR&amp;ADDRESS('PR-tampon'!$E240,COLUMN(REFERENCEMENT_ISOLANT[[#Headers],[classement locaux au sens 20.1 P3]]))))))</f>
        <v/>
      </c>
      <c r="O277" s="3" t="str">
        <f ca="1">IF('PR-tampon'!$E240="","",IF('PR-tampon'!$E240=0,"",IF(INDIRECT(NOM_FR&amp;ADDRESS('PR-tampon'!$E240,COLUMN(REFERENCEMENT_ISOLANT[[#Headers],[Climat max]])))=0,"",INDIRECT(NOM_FR&amp;ADDRESS('PR-tampon'!$E240,COLUMN(REFERENCEMENT_ISOLANT[[#Headers],[Climat max]]))))))</f>
        <v/>
      </c>
      <c r="P277" s="3" t="str">
        <f ca="1">IF('PR-tampon'!$E240="","",IF('PR-tampon'!$E240=0,"",IF(INDIRECT(NOM_FR&amp;ADDRESS('PR-tampon'!$E240,COLUMN(REFERENCEMENT_ISOLANT[[#Headers],[Locaux climatisés ou raffraichis]])))=0,"",INDIRECT(NOM_FR&amp;ADDRESS('PR-tampon'!$E240,COLUMN(REFERENCEMENT_ISOLANT[[#Headers],[Locaux climatisés ou raffraichis]]))))))</f>
        <v/>
      </c>
    </row>
    <row r="278" spans="1:16" ht="130.19999999999999" customHeight="1" x14ac:dyDescent="0.3">
      <c r="A278" s="3" t="e">
        <v>#VALUE!</v>
      </c>
      <c r="B278" s="86" t="str">
        <f ca="1">IF('PR-tampon'!$E241="","",IF('PR-tampon'!$E241=0,"",IF(INDIRECT(NOM_FR&amp;ADDRESS('PR-tampon'!$E241,COLUMN(REFERENCEMENT_ISOLANT[[#Headers],[DATE REFERENCEMENT]])))=0,"",INDIRECT(NOM_FR&amp;ADDRESS('PR-tampon'!$E241,COLUMN(REFERENCEMENT_ISOLANT[[#Headers],[DATE REFERENCEMENT]]))))))</f>
        <v/>
      </c>
      <c r="C278" s="86" t="str">
        <f ca="1">IF('PR-tampon'!$E241="","",IF('PR-tampon'!$E241=0,"",IF(INDIRECT(NOM_FR&amp;ADDRESS('PR-tampon'!$E241,COLUMN(REFERENCEMENT_ISOLANT[[#Headers],[TYPE DE PROCEDE]])))=0,"",INDIRECT(NOM_FR&amp;ADDRESS('PR-tampon'!$E241,COLUMN(REFERENCEMENT_ISOLANT[[#Headers],[TYPE DE PROCEDE]]))))))</f>
        <v/>
      </c>
      <c r="D278" s="86" t="str">
        <f ca="1">IF('PR-tampon'!$E241="","",IF('PR-tampon'!$E241=0,"",IF(INDIRECT(NOM_FR&amp;ADDRESS('PR-tampon'!$E241,COLUMN(REFERENCEMENT_ISOLANT[[#Headers],[MATIERE]])))=0,"",INDIRECT(NOM_FR&amp;ADDRESS('PR-tampon'!$E241,COLUMN(REFERENCEMENT_ISOLANT[[#Headers],[MATIERE]]))))))</f>
        <v/>
      </c>
      <c r="E278" s="3" t="str">
        <f ca="1">IF('PR-tampon'!$E241="","",IF('PR-tampon'!$E241=0,"",IF(INDIRECT(NOM_FR&amp;ADDRESS('PR-tampon'!$E241,COLUMN(REFERENCEMENT_ISOLANT[[#Headers],[NOM COMMERCIAL DU PROCEDE]])))=0,"",INDIRECT(NOM_FR&amp;ADDRESS('PR-tampon'!$E241,COLUMN(REFERENCEMENT_ISOLANT[[#Headers],[NOM COMMERCIAL DU PROCEDE]]))))))</f>
        <v/>
      </c>
      <c r="F278" s="3" t="str">
        <f ca="1">IF('PR-tampon'!$E241="","",IF('PR-tampon'!$E241=0,"",IF(INDIRECT(NOM_FR&amp;ADDRESS('PR-tampon'!$E241,COLUMN(REFERENCEMENT_ISOLANT[[#Headers],[FABRICANT / TITULAIRE / DISTRIBUTEUR]])))=0,"",INDIRECT(NOM_FR&amp;ADDRESS('PR-tampon'!$E241,COLUMN(REFERENCEMENT_ISOLANT[[#Headers],[FABRICANT / TITULAIRE / DISTRIBUTEUR]]))))))</f>
        <v/>
      </c>
      <c r="G278" s="3" t="str">
        <f ca="1">IF('PR-tampon'!$E241="","",IF('PR-tampon'!$E241=0,"",IF(INDIRECT(NOM_FR&amp;ADDRESS('PR-tampon'!$E241,COLUMN(REFERENCEMENT_ISOLANT[[#Headers],[TYPE DE DOCUMENT DE REFERENCE]])))=0,"",INDIRECT(NOM_FR&amp;ADDRESS('PR-tampon'!$E241,COLUMN(REFERENCEMENT_ISOLANT[[#Headers],[TYPE DE DOCUMENT DE REFERENCE]]))))))</f>
        <v/>
      </c>
      <c r="H278" s="3" t="str">
        <f ca="1">IF('PR-tampon'!$E241="","",IF('PR-tampon'!$E241=0,"",IF(INDIRECT(NOM_FR&amp;ADDRESS('PR-tampon'!$E241,COLUMN(REFERENCEMENT_ISOLANT[[#Headers],[REF]])))=0,"",INDIRECT(NOM_FR&amp;ADDRESS('PR-tampon'!$E241,COLUMN(REFERENCEMENT_ISOLANT[[#Headers],[REF]]))))))</f>
        <v/>
      </c>
      <c r="I278" s="80" t="str">
        <f ca="1">IF('PR-tampon'!$E241="","",IF('PR-tampon'!$E241=0,"",IF(INDIRECT(NOM_FR&amp;ADDRESS('PR-tampon'!$E241,COLUMN(REFERENCEMENT_ISOLANT[[#Headers],[AVIS LIMITE AU / VALIDITE]])))=0,"",INDIRECT(NOM_FR&amp;ADDRESS('PR-tampon'!$E241,COLUMN(REFERENCEMENT_ISOLANT[[#Headers],[AVIS LIMITE AU / VALIDITE]]))))))</f>
        <v/>
      </c>
      <c r="J278" s="3" t="str">
        <f ca="1">IF('PR-tampon'!$E241="","",IF('PR-tampon'!$E241=0,"",IF(INDIRECT(NOM_FR&amp;ADDRESS('PR-tampon'!$E241,COLUMN(REFERENCEMENT_ISOLANT[[#Headers],[TC/TNC
dans le domaine d''emploi visé]])))=0,"",INDIRECT(NOM_FR&amp;ADDRESS('PR-tampon'!$E241,COLUMN(REFERENCEMENT_ISOLANT[[#Headers],[TC/TNC
dans le domaine d''emploi visé]]))))))</f>
        <v/>
      </c>
      <c r="K278" s="110" t="str">
        <f ca="1">IF('PR-tampon'!$E241="","",IF('PR-tampon'!$E241=0,"",IF(INDIRECT(NOM_FR&amp;ADDRESS('PR-tampon'!$E241,COLUMN(REFERENCEMENT_ISOLANT[[#Headers],[SYNTHESE DES APPLICATIONS VISEES]])))=0,"",INDIRECT(NOM_FR&amp;ADDRESS('PR-tampon'!$E241,COLUMN(REFERENCEMENT_ISOLANT[[#Headers],[SYNTHESE DES APPLICATIONS VISEES]]))))))</f>
        <v/>
      </c>
      <c r="L278" s="82" t="str">
        <f ca="1">IF('PR-tampon'!$E241="","",IF('PR-tampon'!$E241=0,"",IF(INDIRECT(NOM_FR&amp;ADDRESS('PR-tampon'!$E241,COLUMN(REFERENCEMENT_ISOLANT[[#Headers],[CONCATENATION DES OBSERVATIONS]])))=0,"",INDIRECT(NOM_FR&amp;ADDRESS('PR-tampon'!$E241,COLUMN(REFERENCEMENT_ISOLANT[[#Headers],[CONCATENATION DES OBSERVATIONS]]))))))</f>
        <v/>
      </c>
      <c r="M278" s="3" t="str">
        <f ca="1">IF('PR-tampon'!$E241="","",IF('PR-tampon'!$E241=0,"",IF(INDIRECT(NOM_FR&amp;ADDRESS('PR-tampon'!$E241,COLUMN(REFERENCEMENT_ISOLANT[[#Headers],[Hygrométrie des locaux]])))=0,"",INDIRECT(NOM_FR&amp;ADDRESS('PR-tampon'!$E241,COLUMN(REFERENCEMENT_ISOLANT[[#Headers],[Hygrométrie des locaux]]))))))</f>
        <v/>
      </c>
      <c r="N278" s="3" t="str">
        <f ca="1">IF('PR-tampon'!$E241="","",IF('PR-tampon'!$E241=0,"",IF(INDIRECT(NOM_FR&amp;ADDRESS('PR-tampon'!$E241,COLUMN(REFERENCEMENT_ISOLANT[[#Headers],[classement locaux au sens 20.1 P3]])))=0,"",INDIRECT(NOM_FR&amp;ADDRESS('PR-tampon'!$E241,COLUMN(REFERENCEMENT_ISOLANT[[#Headers],[classement locaux au sens 20.1 P3]]))))))</f>
        <v/>
      </c>
      <c r="O278" s="3" t="str">
        <f ca="1">IF('PR-tampon'!$E241="","",IF('PR-tampon'!$E241=0,"",IF(INDIRECT(NOM_FR&amp;ADDRESS('PR-tampon'!$E241,COLUMN(REFERENCEMENT_ISOLANT[[#Headers],[Climat max]])))=0,"",INDIRECT(NOM_FR&amp;ADDRESS('PR-tampon'!$E241,COLUMN(REFERENCEMENT_ISOLANT[[#Headers],[Climat max]]))))))</f>
        <v/>
      </c>
      <c r="P278" s="3" t="str">
        <f ca="1">IF('PR-tampon'!$E241="","",IF('PR-tampon'!$E241=0,"",IF(INDIRECT(NOM_FR&amp;ADDRESS('PR-tampon'!$E241,COLUMN(REFERENCEMENT_ISOLANT[[#Headers],[Locaux climatisés ou raffraichis]])))=0,"",INDIRECT(NOM_FR&amp;ADDRESS('PR-tampon'!$E241,COLUMN(REFERENCEMENT_ISOLANT[[#Headers],[Locaux climatisés ou raffraichis]]))))))</f>
        <v/>
      </c>
    </row>
    <row r="279" spans="1:16" ht="130.19999999999999" customHeight="1" x14ac:dyDescent="0.3">
      <c r="A279" s="3" t="e">
        <v>#VALUE!</v>
      </c>
      <c r="B279" s="86" t="str">
        <f ca="1">IF('PR-tampon'!$E242="","",IF('PR-tampon'!$E242=0,"",IF(INDIRECT(NOM_FR&amp;ADDRESS('PR-tampon'!$E242,COLUMN(REFERENCEMENT_ISOLANT[[#Headers],[DATE REFERENCEMENT]])))=0,"",INDIRECT(NOM_FR&amp;ADDRESS('PR-tampon'!$E242,COLUMN(REFERENCEMENT_ISOLANT[[#Headers],[DATE REFERENCEMENT]]))))))</f>
        <v/>
      </c>
      <c r="C279" s="86" t="str">
        <f ca="1">IF('PR-tampon'!$E242="","",IF('PR-tampon'!$E242=0,"",IF(INDIRECT(NOM_FR&amp;ADDRESS('PR-tampon'!$E242,COLUMN(REFERENCEMENT_ISOLANT[[#Headers],[TYPE DE PROCEDE]])))=0,"",INDIRECT(NOM_FR&amp;ADDRESS('PR-tampon'!$E242,COLUMN(REFERENCEMENT_ISOLANT[[#Headers],[TYPE DE PROCEDE]]))))))</f>
        <v/>
      </c>
      <c r="D279" s="86" t="str">
        <f ca="1">IF('PR-tampon'!$E242="","",IF('PR-tampon'!$E242=0,"",IF(INDIRECT(NOM_FR&amp;ADDRESS('PR-tampon'!$E242,COLUMN(REFERENCEMENT_ISOLANT[[#Headers],[MATIERE]])))=0,"",INDIRECT(NOM_FR&amp;ADDRESS('PR-tampon'!$E242,COLUMN(REFERENCEMENT_ISOLANT[[#Headers],[MATIERE]]))))))</f>
        <v/>
      </c>
      <c r="E279" s="3" t="str">
        <f ca="1">IF('PR-tampon'!$E242="","",IF('PR-tampon'!$E242=0,"",IF(INDIRECT(NOM_FR&amp;ADDRESS('PR-tampon'!$E242,COLUMN(REFERENCEMENT_ISOLANT[[#Headers],[NOM COMMERCIAL DU PROCEDE]])))=0,"",INDIRECT(NOM_FR&amp;ADDRESS('PR-tampon'!$E242,COLUMN(REFERENCEMENT_ISOLANT[[#Headers],[NOM COMMERCIAL DU PROCEDE]]))))))</f>
        <v/>
      </c>
      <c r="F279" s="3" t="str">
        <f ca="1">IF('PR-tampon'!$E242="","",IF('PR-tampon'!$E242=0,"",IF(INDIRECT(NOM_FR&amp;ADDRESS('PR-tampon'!$E242,COLUMN(REFERENCEMENT_ISOLANT[[#Headers],[FABRICANT / TITULAIRE / DISTRIBUTEUR]])))=0,"",INDIRECT(NOM_FR&amp;ADDRESS('PR-tampon'!$E242,COLUMN(REFERENCEMENT_ISOLANT[[#Headers],[FABRICANT / TITULAIRE / DISTRIBUTEUR]]))))))</f>
        <v/>
      </c>
      <c r="G279" s="3" t="str">
        <f ca="1">IF('PR-tampon'!$E242="","",IF('PR-tampon'!$E242=0,"",IF(INDIRECT(NOM_FR&amp;ADDRESS('PR-tampon'!$E242,COLUMN(REFERENCEMENT_ISOLANT[[#Headers],[TYPE DE DOCUMENT DE REFERENCE]])))=0,"",INDIRECT(NOM_FR&amp;ADDRESS('PR-tampon'!$E242,COLUMN(REFERENCEMENT_ISOLANT[[#Headers],[TYPE DE DOCUMENT DE REFERENCE]]))))))</f>
        <v/>
      </c>
      <c r="H279" s="3" t="str">
        <f ca="1">IF('PR-tampon'!$E242="","",IF('PR-tampon'!$E242=0,"",IF(INDIRECT(NOM_FR&amp;ADDRESS('PR-tampon'!$E242,COLUMN(REFERENCEMENT_ISOLANT[[#Headers],[REF]])))=0,"",INDIRECT(NOM_FR&amp;ADDRESS('PR-tampon'!$E242,COLUMN(REFERENCEMENT_ISOLANT[[#Headers],[REF]]))))))</f>
        <v/>
      </c>
      <c r="I279" s="80" t="str">
        <f ca="1">IF('PR-tampon'!$E242="","",IF('PR-tampon'!$E242=0,"",IF(INDIRECT(NOM_FR&amp;ADDRESS('PR-tampon'!$E242,COLUMN(REFERENCEMENT_ISOLANT[[#Headers],[AVIS LIMITE AU / VALIDITE]])))=0,"",INDIRECT(NOM_FR&amp;ADDRESS('PR-tampon'!$E242,COLUMN(REFERENCEMENT_ISOLANT[[#Headers],[AVIS LIMITE AU / VALIDITE]]))))))</f>
        <v/>
      </c>
      <c r="J279" s="3" t="str">
        <f ca="1">IF('PR-tampon'!$E242="","",IF('PR-tampon'!$E242=0,"",IF(INDIRECT(NOM_FR&amp;ADDRESS('PR-tampon'!$E242,COLUMN(REFERENCEMENT_ISOLANT[[#Headers],[TC/TNC
dans le domaine d''emploi visé]])))=0,"",INDIRECT(NOM_FR&amp;ADDRESS('PR-tampon'!$E242,COLUMN(REFERENCEMENT_ISOLANT[[#Headers],[TC/TNC
dans le domaine d''emploi visé]]))))))</f>
        <v/>
      </c>
      <c r="K279" s="110" t="str">
        <f ca="1">IF('PR-tampon'!$E242="","",IF('PR-tampon'!$E242=0,"",IF(INDIRECT(NOM_FR&amp;ADDRESS('PR-tampon'!$E242,COLUMN(REFERENCEMENT_ISOLANT[[#Headers],[SYNTHESE DES APPLICATIONS VISEES]])))=0,"",INDIRECT(NOM_FR&amp;ADDRESS('PR-tampon'!$E242,COLUMN(REFERENCEMENT_ISOLANT[[#Headers],[SYNTHESE DES APPLICATIONS VISEES]]))))))</f>
        <v/>
      </c>
      <c r="L279" s="82" t="str">
        <f ca="1">IF('PR-tampon'!$E242="","",IF('PR-tampon'!$E242=0,"",IF(INDIRECT(NOM_FR&amp;ADDRESS('PR-tampon'!$E242,COLUMN(REFERENCEMENT_ISOLANT[[#Headers],[CONCATENATION DES OBSERVATIONS]])))=0,"",INDIRECT(NOM_FR&amp;ADDRESS('PR-tampon'!$E242,COLUMN(REFERENCEMENT_ISOLANT[[#Headers],[CONCATENATION DES OBSERVATIONS]]))))))</f>
        <v/>
      </c>
      <c r="M279" s="3" t="str">
        <f ca="1">IF('PR-tampon'!$E242="","",IF('PR-tampon'!$E242=0,"",IF(INDIRECT(NOM_FR&amp;ADDRESS('PR-tampon'!$E242,COLUMN(REFERENCEMENT_ISOLANT[[#Headers],[Hygrométrie des locaux]])))=0,"",INDIRECT(NOM_FR&amp;ADDRESS('PR-tampon'!$E242,COLUMN(REFERENCEMENT_ISOLANT[[#Headers],[Hygrométrie des locaux]]))))))</f>
        <v/>
      </c>
      <c r="N279" s="3" t="str">
        <f ca="1">IF('PR-tampon'!$E242="","",IF('PR-tampon'!$E242=0,"",IF(INDIRECT(NOM_FR&amp;ADDRESS('PR-tampon'!$E242,COLUMN(REFERENCEMENT_ISOLANT[[#Headers],[classement locaux au sens 20.1 P3]])))=0,"",INDIRECT(NOM_FR&amp;ADDRESS('PR-tampon'!$E242,COLUMN(REFERENCEMENT_ISOLANT[[#Headers],[classement locaux au sens 20.1 P3]]))))))</f>
        <v/>
      </c>
      <c r="O279" s="3" t="str">
        <f ca="1">IF('PR-tampon'!$E242="","",IF('PR-tampon'!$E242=0,"",IF(INDIRECT(NOM_FR&amp;ADDRESS('PR-tampon'!$E242,COLUMN(REFERENCEMENT_ISOLANT[[#Headers],[Climat max]])))=0,"",INDIRECT(NOM_FR&amp;ADDRESS('PR-tampon'!$E242,COLUMN(REFERENCEMENT_ISOLANT[[#Headers],[Climat max]]))))))</f>
        <v/>
      </c>
      <c r="P279" s="3" t="str">
        <f ca="1">IF('PR-tampon'!$E242="","",IF('PR-tampon'!$E242=0,"",IF(INDIRECT(NOM_FR&amp;ADDRESS('PR-tampon'!$E242,COLUMN(REFERENCEMENT_ISOLANT[[#Headers],[Locaux climatisés ou raffraichis]])))=0,"",INDIRECT(NOM_FR&amp;ADDRESS('PR-tampon'!$E242,COLUMN(REFERENCEMENT_ISOLANT[[#Headers],[Locaux climatisés ou raffraichis]]))))))</f>
        <v/>
      </c>
    </row>
    <row r="280" spans="1:16" ht="130.19999999999999" customHeight="1" x14ac:dyDescent="0.3">
      <c r="A280" s="3" t="e">
        <v>#VALUE!</v>
      </c>
      <c r="B280" s="86" t="str">
        <f ca="1">IF('PR-tampon'!$E243="","",IF('PR-tampon'!$E243=0,"",IF(INDIRECT(NOM_FR&amp;ADDRESS('PR-tampon'!$E243,COLUMN(REFERENCEMENT_ISOLANT[[#Headers],[DATE REFERENCEMENT]])))=0,"",INDIRECT(NOM_FR&amp;ADDRESS('PR-tampon'!$E243,COLUMN(REFERENCEMENT_ISOLANT[[#Headers],[DATE REFERENCEMENT]]))))))</f>
        <v/>
      </c>
      <c r="C280" s="86" t="str">
        <f ca="1">IF('PR-tampon'!$E243="","",IF('PR-tampon'!$E243=0,"",IF(INDIRECT(NOM_FR&amp;ADDRESS('PR-tampon'!$E243,COLUMN(REFERENCEMENT_ISOLANT[[#Headers],[TYPE DE PROCEDE]])))=0,"",INDIRECT(NOM_FR&amp;ADDRESS('PR-tampon'!$E243,COLUMN(REFERENCEMENT_ISOLANT[[#Headers],[TYPE DE PROCEDE]]))))))</f>
        <v/>
      </c>
      <c r="D280" s="86" t="str">
        <f ca="1">IF('PR-tampon'!$E243="","",IF('PR-tampon'!$E243=0,"",IF(INDIRECT(NOM_FR&amp;ADDRESS('PR-tampon'!$E243,COLUMN(REFERENCEMENT_ISOLANT[[#Headers],[MATIERE]])))=0,"",INDIRECT(NOM_FR&amp;ADDRESS('PR-tampon'!$E243,COLUMN(REFERENCEMENT_ISOLANT[[#Headers],[MATIERE]]))))))</f>
        <v/>
      </c>
      <c r="E280" s="3" t="str">
        <f ca="1">IF('PR-tampon'!$E243="","",IF('PR-tampon'!$E243=0,"",IF(INDIRECT(NOM_FR&amp;ADDRESS('PR-tampon'!$E243,COLUMN(REFERENCEMENT_ISOLANT[[#Headers],[NOM COMMERCIAL DU PROCEDE]])))=0,"",INDIRECT(NOM_FR&amp;ADDRESS('PR-tampon'!$E243,COLUMN(REFERENCEMENT_ISOLANT[[#Headers],[NOM COMMERCIAL DU PROCEDE]]))))))</f>
        <v/>
      </c>
      <c r="F280" s="3" t="str">
        <f ca="1">IF('PR-tampon'!$E243="","",IF('PR-tampon'!$E243=0,"",IF(INDIRECT(NOM_FR&amp;ADDRESS('PR-tampon'!$E243,COLUMN(REFERENCEMENT_ISOLANT[[#Headers],[FABRICANT / TITULAIRE / DISTRIBUTEUR]])))=0,"",INDIRECT(NOM_FR&amp;ADDRESS('PR-tampon'!$E243,COLUMN(REFERENCEMENT_ISOLANT[[#Headers],[FABRICANT / TITULAIRE / DISTRIBUTEUR]]))))))</f>
        <v/>
      </c>
      <c r="G280" s="3" t="str">
        <f ca="1">IF('PR-tampon'!$E243="","",IF('PR-tampon'!$E243=0,"",IF(INDIRECT(NOM_FR&amp;ADDRESS('PR-tampon'!$E243,COLUMN(REFERENCEMENT_ISOLANT[[#Headers],[TYPE DE DOCUMENT DE REFERENCE]])))=0,"",INDIRECT(NOM_FR&amp;ADDRESS('PR-tampon'!$E243,COLUMN(REFERENCEMENT_ISOLANT[[#Headers],[TYPE DE DOCUMENT DE REFERENCE]]))))))</f>
        <v/>
      </c>
      <c r="H280" s="3" t="str">
        <f ca="1">IF('PR-tampon'!$E243="","",IF('PR-tampon'!$E243=0,"",IF(INDIRECT(NOM_FR&amp;ADDRESS('PR-tampon'!$E243,COLUMN(REFERENCEMENT_ISOLANT[[#Headers],[REF]])))=0,"",INDIRECT(NOM_FR&amp;ADDRESS('PR-tampon'!$E243,COLUMN(REFERENCEMENT_ISOLANT[[#Headers],[REF]]))))))</f>
        <v/>
      </c>
      <c r="I280" s="80" t="str">
        <f ca="1">IF('PR-tampon'!$E243="","",IF('PR-tampon'!$E243=0,"",IF(INDIRECT(NOM_FR&amp;ADDRESS('PR-tampon'!$E243,COLUMN(REFERENCEMENT_ISOLANT[[#Headers],[AVIS LIMITE AU / VALIDITE]])))=0,"",INDIRECT(NOM_FR&amp;ADDRESS('PR-tampon'!$E243,COLUMN(REFERENCEMENT_ISOLANT[[#Headers],[AVIS LIMITE AU / VALIDITE]]))))))</f>
        <v/>
      </c>
      <c r="J280" s="3" t="str">
        <f ca="1">IF('PR-tampon'!$E243="","",IF('PR-tampon'!$E243=0,"",IF(INDIRECT(NOM_FR&amp;ADDRESS('PR-tampon'!$E243,COLUMN(REFERENCEMENT_ISOLANT[[#Headers],[TC/TNC
dans le domaine d''emploi visé]])))=0,"",INDIRECT(NOM_FR&amp;ADDRESS('PR-tampon'!$E243,COLUMN(REFERENCEMENT_ISOLANT[[#Headers],[TC/TNC
dans le domaine d''emploi visé]]))))))</f>
        <v/>
      </c>
      <c r="K280" s="110" t="str">
        <f ca="1">IF('PR-tampon'!$E243="","",IF('PR-tampon'!$E243=0,"",IF(INDIRECT(NOM_FR&amp;ADDRESS('PR-tampon'!$E243,COLUMN(REFERENCEMENT_ISOLANT[[#Headers],[SYNTHESE DES APPLICATIONS VISEES]])))=0,"",INDIRECT(NOM_FR&amp;ADDRESS('PR-tampon'!$E243,COLUMN(REFERENCEMENT_ISOLANT[[#Headers],[SYNTHESE DES APPLICATIONS VISEES]]))))))</f>
        <v/>
      </c>
      <c r="L280" s="82" t="str">
        <f ca="1">IF('PR-tampon'!$E243="","",IF('PR-tampon'!$E243=0,"",IF(INDIRECT(NOM_FR&amp;ADDRESS('PR-tampon'!$E243,COLUMN(REFERENCEMENT_ISOLANT[[#Headers],[CONCATENATION DES OBSERVATIONS]])))=0,"",INDIRECT(NOM_FR&amp;ADDRESS('PR-tampon'!$E243,COLUMN(REFERENCEMENT_ISOLANT[[#Headers],[CONCATENATION DES OBSERVATIONS]]))))))</f>
        <v/>
      </c>
      <c r="M280" s="3" t="str">
        <f ca="1">IF('PR-tampon'!$E243="","",IF('PR-tampon'!$E243=0,"",IF(INDIRECT(NOM_FR&amp;ADDRESS('PR-tampon'!$E243,COLUMN(REFERENCEMENT_ISOLANT[[#Headers],[Hygrométrie des locaux]])))=0,"",INDIRECT(NOM_FR&amp;ADDRESS('PR-tampon'!$E243,COLUMN(REFERENCEMENT_ISOLANT[[#Headers],[Hygrométrie des locaux]]))))))</f>
        <v/>
      </c>
      <c r="N280" s="3" t="str">
        <f ca="1">IF('PR-tampon'!$E243="","",IF('PR-tampon'!$E243=0,"",IF(INDIRECT(NOM_FR&amp;ADDRESS('PR-tampon'!$E243,COLUMN(REFERENCEMENT_ISOLANT[[#Headers],[classement locaux au sens 20.1 P3]])))=0,"",INDIRECT(NOM_FR&amp;ADDRESS('PR-tampon'!$E243,COLUMN(REFERENCEMENT_ISOLANT[[#Headers],[classement locaux au sens 20.1 P3]]))))))</f>
        <v/>
      </c>
      <c r="O280" s="3" t="str">
        <f ca="1">IF('PR-tampon'!$E243="","",IF('PR-tampon'!$E243=0,"",IF(INDIRECT(NOM_FR&amp;ADDRESS('PR-tampon'!$E243,COLUMN(REFERENCEMENT_ISOLANT[[#Headers],[Climat max]])))=0,"",INDIRECT(NOM_FR&amp;ADDRESS('PR-tampon'!$E243,COLUMN(REFERENCEMENT_ISOLANT[[#Headers],[Climat max]]))))))</f>
        <v/>
      </c>
      <c r="P280" s="3" t="str">
        <f ca="1">IF('PR-tampon'!$E243="","",IF('PR-tampon'!$E243=0,"",IF(INDIRECT(NOM_FR&amp;ADDRESS('PR-tampon'!$E243,COLUMN(REFERENCEMENT_ISOLANT[[#Headers],[Locaux climatisés ou raffraichis]])))=0,"",INDIRECT(NOM_FR&amp;ADDRESS('PR-tampon'!$E243,COLUMN(REFERENCEMENT_ISOLANT[[#Headers],[Locaux climatisés ou raffraichis]]))))))</f>
        <v/>
      </c>
    </row>
    <row r="281" spans="1:16" ht="130.19999999999999" customHeight="1" x14ac:dyDescent="0.3">
      <c r="A281" s="3" t="e">
        <v>#VALUE!</v>
      </c>
      <c r="B281" s="86" t="str">
        <f ca="1">IF('PR-tampon'!$E244="","",IF('PR-tampon'!$E244=0,"",IF(INDIRECT(NOM_FR&amp;ADDRESS('PR-tampon'!$E244,COLUMN(REFERENCEMENT_ISOLANT[[#Headers],[DATE REFERENCEMENT]])))=0,"",INDIRECT(NOM_FR&amp;ADDRESS('PR-tampon'!$E244,COLUMN(REFERENCEMENT_ISOLANT[[#Headers],[DATE REFERENCEMENT]]))))))</f>
        <v/>
      </c>
      <c r="C281" s="86" t="str">
        <f ca="1">IF('PR-tampon'!$E244="","",IF('PR-tampon'!$E244=0,"",IF(INDIRECT(NOM_FR&amp;ADDRESS('PR-tampon'!$E244,COLUMN(REFERENCEMENT_ISOLANT[[#Headers],[TYPE DE PROCEDE]])))=0,"",INDIRECT(NOM_FR&amp;ADDRESS('PR-tampon'!$E244,COLUMN(REFERENCEMENT_ISOLANT[[#Headers],[TYPE DE PROCEDE]]))))))</f>
        <v/>
      </c>
      <c r="D281" s="86" t="str">
        <f ca="1">IF('PR-tampon'!$E244="","",IF('PR-tampon'!$E244=0,"",IF(INDIRECT(NOM_FR&amp;ADDRESS('PR-tampon'!$E244,COLUMN(REFERENCEMENT_ISOLANT[[#Headers],[MATIERE]])))=0,"",INDIRECT(NOM_FR&amp;ADDRESS('PR-tampon'!$E244,COLUMN(REFERENCEMENT_ISOLANT[[#Headers],[MATIERE]]))))))</f>
        <v/>
      </c>
      <c r="E281" s="3" t="str">
        <f ca="1">IF('PR-tampon'!$E244="","",IF('PR-tampon'!$E244=0,"",IF(INDIRECT(NOM_FR&amp;ADDRESS('PR-tampon'!$E244,COLUMN(REFERENCEMENT_ISOLANT[[#Headers],[NOM COMMERCIAL DU PROCEDE]])))=0,"",INDIRECT(NOM_FR&amp;ADDRESS('PR-tampon'!$E244,COLUMN(REFERENCEMENT_ISOLANT[[#Headers],[NOM COMMERCIAL DU PROCEDE]]))))))</f>
        <v/>
      </c>
      <c r="F281" s="3" t="str">
        <f ca="1">IF('PR-tampon'!$E244="","",IF('PR-tampon'!$E244=0,"",IF(INDIRECT(NOM_FR&amp;ADDRESS('PR-tampon'!$E244,COLUMN(REFERENCEMENT_ISOLANT[[#Headers],[FABRICANT / TITULAIRE / DISTRIBUTEUR]])))=0,"",INDIRECT(NOM_FR&amp;ADDRESS('PR-tampon'!$E244,COLUMN(REFERENCEMENT_ISOLANT[[#Headers],[FABRICANT / TITULAIRE / DISTRIBUTEUR]]))))))</f>
        <v/>
      </c>
      <c r="G281" s="3" t="str">
        <f ca="1">IF('PR-tampon'!$E244="","",IF('PR-tampon'!$E244=0,"",IF(INDIRECT(NOM_FR&amp;ADDRESS('PR-tampon'!$E244,COLUMN(REFERENCEMENT_ISOLANT[[#Headers],[TYPE DE DOCUMENT DE REFERENCE]])))=0,"",INDIRECT(NOM_FR&amp;ADDRESS('PR-tampon'!$E244,COLUMN(REFERENCEMENT_ISOLANT[[#Headers],[TYPE DE DOCUMENT DE REFERENCE]]))))))</f>
        <v/>
      </c>
      <c r="H281" s="3" t="str">
        <f ca="1">IF('PR-tampon'!$E244="","",IF('PR-tampon'!$E244=0,"",IF(INDIRECT(NOM_FR&amp;ADDRESS('PR-tampon'!$E244,COLUMN(REFERENCEMENT_ISOLANT[[#Headers],[REF]])))=0,"",INDIRECT(NOM_FR&amp;ADDRESS('PR-tampon'!$E244,COLUMN(REFERENCEMENT_ISOLANT[[#Headers],[REF]]))))))</f>
        <v/>
      </c>
      <c r="I281" s="80" t="str">
        <f ca="1">IF('PR-tampon'!$E244="","",IF('PR-tampon'!$E244=0,"",IF(INDIRECT(NOM_FR&amp;ADDRESS('PR-tampon'!$E244,COLUMN(REFERENCEMENT_ISOLANT[[#Headers],[AVIS LIMITE AU / VALIDITE]])))=0,"",INDIRECT(NOM_FR&amp;ADDRESS('PR-tampon'!$E244,COLUMN(REFERENCEMENT_ISOLANT[[#Headers],[AVIS LIMITE AU / VALIDITE]]))))))</f>
        <v/>
      </c>
      <c r="J281" s="3" t="str">
        <f ca="1">IF('PR-tampon'!$E244="","",IF('PR-tampon'!$E244=0,"",IF(INDIRECT(NOM_FR&amp;ADDRESS('PR-tampon'!$E244,COLUMN(REFERENCEMENT_ISOLANT[[#Headers],[TC/TNC
dans le domaine d''emploi visé]])))=0,"",INDIRECT(NOM_FR&amp;ADDRESS('PR-tampon'!$E244,COLUMN(REFERENCEMENT_ISOLANT[[#Headers],[TC/TNC
dans le domaine d''emploi visé]]))))))</f>
        <v/>
      </c>
      <c r="K281" s="110" t="str">
        <f ca="1">IF('PR-tampon'!$E244="","",IF('PR-tampon'!$E244=0,"",IF(INDIRECT(NOM_FR&amp;ADDRESS('PR-tampon'!$E244,COLUMN(REFERENCEMENT_ISOLANT[[#Headers],[SYNTHESE DES APPLICATIONS VISEES]])))=0,"",INDIRECT(NOM_FR&amp;ADDRESS('PR-tampon'!$E244,COLUMN(REFERENCEMENT_ISOLANT[[#Headers],[SYNTHESE DES APPLICATIONS VISEES]]))))))</f>
        <v/>
      </c>
      <c r="L281" s="82" t="str">
        <f ca="1">IF('PR-tampon'!$E244="","",IF('PR-tampon'!$E244=0,"",IF(INDIRECT(NOM_FR&amp;ADDRESS('PR-tampon'!$E244,COLUMN(REFERENCEMENT_ISOLANT[[#Headers],[CONCATENATION DES OBSERVATIONS]])))=0,"",INDIRECT(NOM_FR&amp;ADDRESS('PR-tampon'!$E244,COLUMN(REFERENCEMENT_ISOLANT[[#Headers],[CONCATENATION DES OBSERVATIONS]]))))))</f>
        <v/>
      </c>
      <c r="M281" s="3" t="str">
        <f ca="1">IF('PR-tampon'!$E244="","",IF('PR-tampon'!$E244=0,"",IF(INDIRECT(NOM_FR&amp;ADDRESS('PR-tampon'!$E244,COLUMN(REFERENCEMENT_ISOLANT[[#Headers],[Hygrométrie des locaux]])))=0,"",INDIRECT(NOM_FR&amp;ADDRESS('PR-tampon'!$E244,COLUMN(REFERENCEMENT_ISOLANT[[#Headers],[Hygrométrie des locaux]]))))))</f>
        <v/>
      </c>
      <c r="N281" s="3" t="str">
        <f ca="1">IF('PR-tampon'!$E244="","",IF('PR-tampon'!$E244=0,"",IF(INDIRECT(NOM_FR&amp;ADDRESS('PR-tampon'!$E244,COLUMN(REFERENCEMENT_ISOLANT[[#Headers],[classement locaux au sens 20.1 P3]])))=0,"",INDIRECT(NOM_FR&amp;ADDRESS('PR-tampon'!$E244,COLUMN(REFERENCEMENT_ISOLANT[[#Headers],[classement locaux au sens 20.1 P3]]))))))</f>
        <v/>
      </c>
      <c r="O281" s="3" t="str">
        <f ca="1">IF('PR-tampon'!$E244="","",IF('PR-tampon'!$E244=0,"",IF(INDIRECT(NOM_FR&amp;ADDRESS('PR-tampon'!$E244,COLUMN(REFERENCEMENT_ISOLANT[[#Headers],[Climat max]])))=0,"",INDIRECT(NOM_FR&amp;ADDRESS('PR-tampon'!$E244,COLUMN(REFERENCEMENT_ISOLANT[[#Headers],[Climat max]]))))))</f>
        <v/>
      </c>
      <c r="P281" s="3" t="str">
        <f ca="1">IF('PR-tampon'!$E244="","",IF('PR-tampon'!$E244=0,"",IF(INDIRECT(NOM_FR&amp;ADDRESS('PR-tampon'!$E244,COLUMN(REFERENCEMENT_ISOLANT[[#Headers],[Locaux climatisés ou raffraichis]])))=0,"",INDIRECT(NOM_FR&amp;ADDRESS('PR-tampon'!$E244,COLUMN(REFERENCEMENT_ISOLANT[[#Headers],[Locaux climatisés ou raffraichis]]))))))</f>
        <v/>
      </c>
    </row>
    <row r="282" spans="1:16" ht="130.19999999999999" customHeight="1" x14ac:dyDescent="0.3">
      <c r="A282" s="3" t="e">
        <v>#VALUE!</v>
      </c>
      <c r="B282" s="86" t="str">
        <f ca="1">IF('PR-tampon'!$E245="","",IF('PR-tampon'!$E245=0,"",IF(INDIRECT(NOM_FR&amp;ADDRESS('PR-tampon'!$E245,COLUMN(REFERENCEMENT_ISOLANT[[#Headers],[DATE REFERENCEMENT]])))=0,"",INDIRECT(NOM_FR&amp;ADDRESS('PR-tampon'!$E245,COLUMN(REFERENCEMENT_ISOLANT[[#Headers],[DATE REFERENCEMENT]]))))))</f>
        <v/>
      </c>
      <c r="C282" s="86" t="str">
        <f ca="1">IF('PR-tampon'!$E245="","",IF('PR-tampon'!$E245=0,"",IF(INDIRECT(NOM_FR&amp;ADDRESS('PR-tampon'!$E245,COLUMN(REFERENCEMENT_ISOLANT[[#Headers],[TYPE DE PROCEDE]])))=0,"",INDIRECT(NOM_FR&amp;ADDRESS('PR-tampon'!$E245,COLUMN(REFERENCEMENT_ISOLANT[[#Headers],[TYPE DE PROCEDE]]))))))</f>
        <v/>
      </c>
      <c r="D282" s="86" t="str">
        <f ca="1">IF('PR-tampon'!$E245="","",IF('PR-tampon'!$E245=0,"",IF(INDIRECT(NOM_FR&amp;ADDRESS('PR-tampon'!$E245,COLUMN(REFERENCEMENT_ISOLANT[[#Headers],[MATIERE]])))=0,"",INDIRECT(NOM_FR&amp;ADDRESS('PR-tampon'!$E245,COLUMN(REFERENCEMENT_ISOLANT[[#Headers],[MATIERE]]))))))</f>
        <v/>
      </c>
      <c r="E282" s="3" t="str">
        <f ca="1">IF('PR-tampon'!$E245="","",IF('PR-tampon'!$E245=0,"",IF(INDIRECT(NOM_FR&amp;ADDRESS('PR-tampon'!$E245,COLUMN(REFERENCEMENT_ISOLANT[[#Headers],[NOM COMMERCIAL DU PROCEDE]])))=0,"",INDIRECT(NOM_FR&amp;ADDRESS('PR-tampon'!$E245,COLUMN(REFERENCEMENT_ISOLANT[[#Headers],[NOM COMMERCIAL DU PROCEDE]]))))))</f>
        <v/>
      </c>
      <c r="F282" s="3" t="str">
        <f ca="1">IF('PR-tampon'!$E245="","",IF('PR-tampon'!$E245=0,"",IF(INDIRECT(NOM_FR&amp;ADDRESS('PR-tampon'!$E245,COLUMN(REFERENCEMENT_ISOLANT[[#Headers],[FABRICANT / TITULAIRE / DISTRIBUTEUR]])))=0,"",INDIRECT(NOM_FR&amp;ADDRESS('PR-tampon'!$E245,COLUMN(REFERENCEMENT_ISOLANT[[#Headers],[FABRICANT / TITULAIRE / DISTRIBUTEUR]]))))))</f>
        <v/>
      </c>
      <c r="G282" s="3" t="str">
        <f ca="1">IF('PR-tampon'!$E245="","",IF('PR-tampon'!$E245=0,"",IF(INDIRECT(NOM_FR&amp;ADDRESS('PR-tampon'!$E245,COLUMN(REFERENCEMENT_ISOLANT[[#Headers],[TYPE DE DOCUMENT DE REFERENCE]])))=0,"",INDIRECT(NOM_FR&amp;ADDRESS('PR-tampon'!$E245,COLUMN(REFERENCEMENT_ISOLANT[[#Headers],[TYPE DE DOCUMENT DE REFERENCE]]))))))</f>
        <v/>
      </c>
      <c r="H282" s="3" t="str">
        <f ca="1">IF('PR-tampon'!$E245="","",IF('PR-tampon'!$E245=0,"",IF(INDIRECT(NOM_FR&amp;ADDRESS('PR-tampon'!$E245,COLUMN(REFERENCEMENT_ISOLANT[[#Headers],[REF]])))=0,"",INDIRECT(NOM_FR&amp;ADDRESS('PR-tampon'!$E245,COLUMN(REFERENCEMENT_ISOLANT[[#Headers],[REF]]))))))</f>
        <v/>
      </c>
      <c r="I282" s="80" t="str">
        <f ca="1">IF('PR-tampon'!$E245="","",IF('PR-tampon'!$E245=0,"",IF(INDIRECT(NOM_FR&amp;ADDRESS('PR-tampon'!$E245,COLUMN(REFERENCEMENT_ISOLANT[[#Headers],[AVIS LIMITE AU / VALIDITE]])))=0,"",INDIRECT(NOM_FR&amp;ADDRESS('PR-tampon'!$E245,COLUMN(REFERENCEMENT_ISOLANT[[#Headers],[AVIS LIMITE AU / VALIDITE]]))))))</f>
        <v/>
      </c>
      <c r="J282" s="3" t="str">
        <f ca="1">IF('PR-tampon'!$E245="","",IF('PR-tampon'!$E245=0,"",IF(INDIRECT(NOM_FR&amp;ADDRESS('PR-tampon'!$E245,COLUMN(REFERENCEMENT_ISOLANT[[#Headers],[TC/TNC
dans le domaine d''emploi visé]])))=0,"",INDIRECT(NOM_FR&amp;ADDRESS('PR-tampon'!$E245,COLUMN(REFERENCEMENT_ISOLANT[[#Headers],[TC/TNC
dans le domaine d''emploi visé]]))))))</f>
        <v/>
      </c>
      <c r="K282" s="110" t="str">
        <f ca="1">IF('PR-tampon'!$E245="","",IF('PR-tampon'!$E245=0,"",IF(INDIRECT(NOM_FR&amp;ADDRESS('PR-tampon'!$E245,COLUMN(REFERENCEMENT_ISOLANT[[#Headers],[SYNTHESE DES APPLICATIONS VISEES]])))=0,"",INDIRECT(NOM_FR&amp;ADDRESS('PR-tampon'!$E245,COLUMN(REFERENCEMENT_ISOLANT[[#Headers],[SYNTHESE DES APPLICATIONS VISEES]]))))))</f>
        <v/>
      </c>
      <c r="L282" s="82" t="str">
        <f ca="1">IF('PR-tampon'!$E245="","",IF('PR-tampon'!$E245=0,"",IF(INDIRECT(NOM_FR&amp;ADDRESS('PR-tampon'!$E245,COLUMN(REFERENCEMENT_ISOLANT[[#Headers],[CONCATENATION DES OBSERVATIONS]])))=0,"",INDIRECT(NOM_FR&amp;ADDRESS('PR-tampon'!$E245,COLUMN(REFERENCEMENT_ISOLANT[[#Headers],[CONCATENATION DES OBSERVATIONS]]))))))</f>
        <v/>
      </c>
      <c r="M282" s="3" t="str">
        <f ca="1">IF('PR-tampon'!$E245="","",IF('PR-tampon'!$E245=0,"",IF(INDIRECT(NOM_FR&amp;ADDRESS('PR-tampon'!$E245,COLUMN(REFERENCEMENT_ISOLANT[[#Headers],[Hygrométrie des locaux]])))=0,"",INDIRECT(NOM_FR&amp;ADDRESS('PR-tampon'!$E245,COLUMN(REFERENCEMENT_ISOLANT[[#Headers],[Hygrométrie des locaux]]))))))</f>
        <v/>
      </c>
      <c r="N282" s="3" t="str">
        <f ca="1">IF('PR-tampon'!$E245="","",IF('PR-tampon'!$E245=0,"",IF(INDIRECT(NOM_FR&amp;ADDRESS('PR-tampon'!$E245,COLUMN(REFERENCEMENT_ISOLANT[[#Headers],[classement locaux au sens 20.1 P3]])))=0,"",INDIRECT(NOM_FR&amp;ADDRESS('PR-tampon'!$E245,COLUMN(REFERENCEMENT_ISOLANT[[#Headers],[classement locaux au sens 20.1 P3]]))))))</f>
        <v/>
      </c>
      <c r="O282" s="3" t="str">
        <f ca="1">IF('PR-tampon'!$E245="","",IF('PR-tampon'!$E245=0,"",IF(INDIRECT(NOM_FR&amp;ADDRESS('PR-tampon'!$E245,COLUMN(REFERENCEMENT_ISOLANT[[#Headers],[Climat max]])))=0,"",INDIRECT(NOM_FR&amp;ADDRESS('PR-tampon'!$E245,COLUMN(REFERENCEMENT_ISOLANT[[#Headers],[Climat max]]))))))</f>
        <v/>
      </c>
      <c r="P282" s="3" t="str">
        <f ca="1">IF('PR-tampon'!$E245="","",IF('PR-tampon'!$E245=0,"",IF(INDIRECT(NOM_FR&amp;ADDRESS('PR-tampon'!$E245,COLUMN(REFERENCEMENT_ISOLANT[[#Headers],[Locaux climatisés ou raffraichis]])))=0,"",INDIRECT(NOM_FR&amp;ADDRESS('PR-tampon'!$E245,COLUMN(REFERENCEMENT_ISOLANT[[#Headers],[Locaux climatisés ou raffraichis]]))))))</f>
        <v/>
      </c>
    </row>
    <row r="283" spans="1:16" ht="130.19999999999999" customHeight="1" x14ac:dyDescent="0.3">
      <c r="A283" s="3" t="e">
        <v>#VALUE!</v>
      </c>
      <c r="B283" s="86" t="str">
        <f ca="1">IF('PR-tampon'!$E246="","",IF('PR-tampon'!$E246=0,"",IF(INDIRECT(NOM_FR&amp;ADDRESS('PR-tampon'!$E246,COLUMN(REFERENCEMENT_ISOLANT[[#Headers],[DATE REFERENCEMENT]])))=0,"",INDIRECT(NOM_FR&amp;ADDRESS('PR-tampon'!$E246,COLUMN(REFERENCEMENT_ISOLANT[[#Headers],[DATE REFERENCEMENT]]))))))</f>
        <v/>
      </c>
      <c r="C283" s="86" t="str">
        <f ca="1">IF('PR-tampon'!$E246="","",IF('PR-tampon'!$E246=0,"",IF(INDIRECT(NOM_FR&amp;ADDRESS('PR-tampon'!$E246,COLUMN(REFERENCEMENT_ISOLANT[[#Headers],[TYPE DE PROCEDE]])))=0,"",INDIRECT(NOM_FR&amp;ADDRESS('PR-tampon'!$E246,COLUMN(REFERENCEMENT_ISOLANT[[#Headers],[TYPE DE PROCEDE]]))))))</f>
        <v/>
      </c>
      <c r="D283" s="86" t="str">
        <f ca="1">IF('PR-tampon'!$E246="","",IF('PR-tampon'!$E246=0,"",IF(INDIRECT(NOM_FR&amp;ADDRESS('PR-tampon'!$E246,COLUMN(REFERENCEMENT_ISOLANT[[#Headers],[MATIERE]])))=0,"",INDIRECT(NOM_FR&amp;ADDRESS('PR-tampon'!$E246,COLUMN(REFERENCEMENT_ISOLANT[[#Headers],[MATIERE]]))))))</f>
        <v/>
      </c>
      <c r="E283" s="3" t="str">
        <f ca="1">IF('PR-tampon'!$E246="","",IF('PR-tampon'!$E246=0,"",IF(INDIRECT(NOM_FR&amp;ADDRESS('PR-tampon'!$E246,COLUMN(REFERENCEMENT_ISOLANT[[#Headers],[NOM COMMERCIAL DU PROCEDE]])))=0,"",INDIRECT(NOM_FR&amp;ADDRESS('PR-tampon'!$E246,COLUMN(REFERENCEMENT_ISOLANT[[#Headers],[NOM COMMERCIAL DU PROCEDE]]))))))</f>
        <v/>
      </c>
      <c r="F283" s="3" t="str">
        <f ca="1">IF('PR-tampon'!$E246="","",IF('PR-tampon'!$E246=0,"",IF(INDIRECT(NOM_FR&amp;ADDRESS('PR-tampon'!$E246,COLUMN(REFERENCEMENT_ISOLANT[[#Headers],[FABRICANT / TITULAIRE / DISTRIBUTEUR]])))=0,"",INDIRECT(NOM_FR&amp;ADDRESS('PR-tampon'!$E246,COLUMN(REFERENCEMENT_ISOLANT[[#Headers],[FABRICANT / TITULAIRE / DISTRIBUTEUR]]))))))</f>
        <v/>
      </c>
      <c r="G283" s="3" t="str">
        <f ca="1">IF('PR-tampon'!$E246="","",IF('PR-tampon'!$E246=0,"",IF(INDIRECT(NOM_FR&amp;ADDRESS('PR-tampon'!$E246,COLUMN(REFERENCEMENT_ISOLANT[[#Headers],[TYPE DE DOCUMENT DE REFERENCE]])))=0,"",INDIRECT(NOM_FR&amp;ADDRESS('PR-tampon'!$E246,COLUMN(REFERENCEMENT_ISOLANT[[#Headers],[TYPE DE DOCUMENT DE REFERENCE]]))))))</f>
        <v/>
      </c>
      <c r="H283" s="3" t="str">
        <f ca="1">IF('PR-tampon'!$E246="","",IF('PR-tampon'!$E246=0,"",IF(INDIRECT(NOM_FR&amp;ADDRESS('PR-tampon'!$E246,COLUMN(REFERENCEMENT_ISOLANT[[#Headers],[REF]])))=0,"",INDIRECT(NOM_FR&amp;ADDRESS('PR-tampon'!$E246,COLUMN(REFERENCEMENT_ISOLANT[[#Headers],[REF]]))))))</f>
        <v/>
      </c>
      <c r="I283" s="80" t="str">
        <f ca="1">IF('PR-tampon'!$E246="","",IF('PR-tampon'!$E246=0,"",IF(INDIRECT(NOM_FR&amp;ADDRESS('PR-tampon'!$E246,COLUMN(REFERENCEMENT_ISOLANT[[#Headers],[AVIS LIMITE AU / VALIDITE]])))=0,"",INDIRECT(NOM_FR&amp;ADDRESS('PR-tampon'!$E246,COLUMN(REFERENCEMENT_ISOLANT[[#Headers],[AVIS LIMITE AU / VALIDITE]]))))))</f>
        <v/>
      </c>
      <c r="J283" s="3" t="str">
        <f ca="1">IF('PR-tampon'!$E246="","",IF('PR-tampon'!$E246=0,"",IF(INDIRECT(NOM_FR&amp;ADDRESS('PR-tampon'!$E246,COLUMN(REFERENCEMENT_ISOLANT[[#Headers],[TC/TNC
dans le domaine d''emploi visé]])))=0,"",INDIRECT(NOM_FR&amp;ADDRESS('PR-tampon'!$E246,COLUMN(REFERENCEMENT_ISOLANT[[#Headers],[TC/TNC
dans le domaine d''emploi visé]]))))))</f>
        <v/>
      </c>
      <c r="K283" s="110" t="str">
        <f ca="1">IF('PR-tampon'!$E246="","",IF('PR-tampon'!$E246=0,"",IF(INDIRECT(NOM_FR&amp;ADDRESS('PR-tampon'!$E246,COLUMN(REFERENCEMENT_ISOLANT[[#Headers],[SYNTHESE DES APPLICATIONS VISEES]])))=0,"",INDIRECT(NOM_FR&amp;ADDRESS('PR-tampon'!$E246,COLUMN(REFERENCEMENT_ISOLANT[[#Headers],[SYNTHESE DES APPLICATIONS VISEES]]))))))</f>
        <v/>
      </c>
      <c r="L283" s="82" t="str">
        <f ca="1">IF('PR-tampon'!$E246="","",IF('PR-tampon'!$E246=0,"",IF(INDIRECT(NOM_FR&amp;ADDRESS('PR-tampon'!$E246,COLUMN(REFERENCEMENT_ISOLANT[[#Headers],[CONCATENATION DES OBSERVATIONS]])))=0,"",INDIRECT(NOM_FR&amp;ADDRESS('PR-tampon'!$E246,COLUMN(REFERENCEMENT_ISOLANT[[#Headers],[CONCATENATION DES OBSERVATIONS]]))))))</f>
        <v/>
      </c>
      <c r="M283" s="3" t="str">
        <f ca="1">IF('PR-tampon'!$E246="","",IF('PR-tampon'!$E246=0,"",IF(INDIRECT(NOM_FR&amp;ADDRESS('PR-tampon'!$E246,COLUMN(REFERENCEMENT_ISOLANT[[#Headers],[Hygrométrie des locaux]])))=0,"",INDIRECT(NOM_FR&amp;ADDRESS('PR-tampon'!$E246,COLUMN(REFERENCEMENT_ISOLANT[[#Headers],[Hygrométrie des locaux]]))))))</f>
        <v/>
      </c>
      <c r="N283" s="3" t="str">
        <f ca="1">IF('PR-tampon'!$E246="","",IF('PR-tampon'!$E246=0,"",IF(INDIRECT(NOM_FR&amp;ADDRESS('PR-tampon'!$E246,COLUMN(REFERENCEMENT_ISOLANT[[#Headers],[classement locaux au sens 20.1 P3]])))=0,"",INDIRECT(NOM_FR&amp;ADDRESS('PR-tampon'!$E246,COLUMN(REFERENCEMENT_ISOLANT[[#Headers],[classement locaux au sens 20.1 P3]]))))))</f>
        <v/>
      </c>
      <c r="O283" s="3" t="str">
        <f ca="1">IF('PR-tampon'!$E246="","",IF('PR-tampon'!$E246=0,"",IF(INDIRECT(NOM_FR&amp;ADDRESS('PR-tampon'!$E246,COLUMN(REFERENCEMENT_ISOLANT[[#Headers],[Climat max]])))=0,"",INDIRECT(NOM_FR&amp;ADDRESS('PR-tampon'!$E246,COLUMN(REFERENCEMENT_ISOLANT[[#Headers],[Climat max]]))))))</f>
        <v/>
      </c>
      <c r="P283" s="3" t="str">
        <f ca="1">IF('PR-tampon'!$E246="","",IF('PR-tampon'!$E246=0,"",IF(INDIRECT(NOM_FR&amp;ADDRESS('PR-tampon'!$E246,COLUMN(REFERENCEMENT_ISOLANT[[#Headers],[Locaux climatisés ou raffraichis]])))=0,"",INDIRECT(NOM_FR&amp;ADDRESS('PR-tampon'!$E246,COLUMN(REFERENCEMENT_ISOLANT[[#Headers],[Locaux climatisés ou raffraichis]]))))))</f>
        <v/>
      </c>
    </row>
    <row r="284" spans="1:16" ht="130.19999999999999" customHeight="1" x14ac:dyDescent="0.3">
      <c r="A284" s="3" t="e">
        <v>#VALUE!</v>
      </c>
      <c r="B284" s="86" t="str">
        <f ca="1">IF('PR-tampon'!$E247="","",IF('PR-tampon'!$E247=0,"",IF(INDIRECT(NOM_FR&amp;ADDRESS('PR-tampon'!$E247,COLUMN(REFERENCEMENT_ISOLANT[[#Headers],[DATE REFERENCEMENT]])))=0,"",INDIRECT(NOM_FR&amp;ADDRESS('PR-tampon'!$E247,COLUMN(REFERENCEMENT_ISOLANT[[#Headers],[DATE REFERENCEMENT]]))))))</f>
        <v/>
      </c>
      <c r="C284" s="86" t="str">
        <f ca="1">IF('PR-tampon'!$E247="","",IF('PR-tampon'!$E247=0,"",IF(INDIRECT(NOM_FR&amp;ADDRESS('PR-tampon'!$E247,COLUMN(REFERENCEMENT_ISOLANT[[#Headers],[TYPE DE PROCEDE]])))=0,"",INDIRECT(NOM_FR&amp;ADDRESS('PR-tampon'!$E247,COLUMN(REFERENCEMENT_ISOLANT[[#Headers],[TYPE DE PROCEDE]]))))))</f>
        <v/>
      </c>
      <c r="D284" s="86" t="str">
        <f ca="1">IF('PR-tampon'!$E247="","",IF('PR-tampon'!$E247=0,"",IF(INDIRECT(NOM_FR&amp;ADDRESS('PR-tampon'!$E247,COLUMN(REFERENCEMENT_ISOLANT[[#Headers],[MATIERE]])))=0,"",INDIRECT(NOM_FR&amp;ADDRESS('PR-tampon'!$E247,COLUMN(REFERENCEMENT_ISOLANT[[#Headers],[MATIERE]]))))))</f>
        <v/>
      </c>
      <c r="E284" s="3" t="str">
        <f ca="1">IF('PR-tampon'!$E247="","",IF('PR-tampon'!$E247=0,"",IF(INDIRECT(NOM_FR&amp;ADDRESS('PR-tampon'!$E247,COLUMN(REFERENCEMENT_ISOLANT[[#Headers],[NOM COMMERCIAL DU PROCEDE]])))=0,"",INDIRECT(NOM_FR&amp;ADDRESS('PR-tampon'!$E247,COLUMN(REFERENCEMENT_ISOLANT[[#Headers],[NOM COMMERCIAL DU PROCEDE]]))))))</f>
        <v/>
      </c>
      <c r="F284" s="3" t="str">
        <f ca="1">IF('PR-tampon'!$E247="","",IF('PR-tampon'!$E247=0,"",IF(INDIRECT(NOM_FR&amp;ADDRESS('PR-tampon'!$E247,COLUMN(REFERENCEMENT_ISOLANT[[#Headers],[FABRICANT / TITULAIRE / DISTRIBUTEUR]])))=0,"",INDIRECT(NOM_FR&amp;ADDRESS('PR-tampon'!$E247,COLUMN(REFERENCEMENT_ISOLANT[[#Headers],[FABRICANT / TITULAIRE / DISTRIBUTEUR]]))))))</f>
        <v/>
      </c>
      <c r="G284" s="3" t="str">
        <f ca="1">IF('PR-tampon'!$E247="","",IF('PR-tampon'!$E247=0,"",IF(INDIRECT(NOM_FR&amp;ADDRESS('PR-tampon'!$E247,COLUMN(REFERENCEMENT_ISOLANT[[#Headers],[TYPE DE DOCUMENT DE REFERENCE]])))=0,"",INDIRECT(NOM_FR&amp;ADDRESS('PR-tampon'!$E247,COLUMN(REFERENCEMENT_ISOLANT[[#Headers],[TYPE DE DOCUMENT DE REFERENCE]]))))))</f>
        <v/>
      </c>
      <c r="H284" s="3" t="str">
        <f ca="1">IF('PR-tampon'!$E247="","",IF('PR-tampon'!$E247=0,"",IF(INDIRECT(NOM_FR&amp;ADDRESS('PR-tampon'!$E247,COLUMN(REFERENCEMENT_ISOLANT[[#Headers],[REF]])))=0,"",INDIRECT(NOM_FR&amp;ADDRESS('PR-tampon'!$E247,COLUMN(REFERENCEMENT_ISOLANT[[#Headers],[REF]]))))))</f>
        <v/>
      </c>
      <c r="I284" s="80" t="str">
        <f ca="1">IF('PR-tampon'!$E247="","",IF('PR-tampon'!$E247=0,"",IF(INDIRECT(NOM_FR&amp;ADDRESS('PR-tampon'!$E247,COLUMN(REFERENCEMENT_ISOLANT[[#Headers],[AVIS LIMITE AU / VALIDITE]])))=0,"",INDIRECT(NOM_FR&amp;ADDRESS('PR-tampon'!$E247,COLUMN(REFERENCEMENT_ISOLANT[[#Headers],[AVIS LIMITE AU / VALIDITE]]))))))</f>
        <v/>
      </c>
      <c r="J284" s="3" t="str">
        <f ca="1">IF('PR-tampon'!$E247="","",IF('PR-tampon'!$E247=0,"",IF(INDIRECT(NOM_FR&amp;ADDRESS('PR-tampon'!$E247,COLUMN(REFERENCEMENT_ISOLANT[[#Headers],[TC/TNC
dans le domaine d''emploi visé]])))=0,"",INDIRECT(NOM_FR&amp;ADDRESS('PR-tampon'!$E247,COLUMN(REFERENCEMENT_ISOLANT[[#Headers],[TC/TNC
dans le domaine d''emploi visé]]))))))</f>
        <v/>
      </c>
      <c r="K284" s="110" t="str">
        <f ca="1">IF('PR-tampon'!$E247="","",IF('PR-tampon'!$E247=0,"",IF(INDIRECT(NOM_FR&amp;ADDRESS('PR-tampon'!$E247,COLUMN(REFERENCEMENT_ISOLANT[[#Headers],[SYNTHESE DES APPLICATIONS VISEES]])))=0,"",INDIRECT(NOM_FR&amp;ADDRESS('PR-tampon'!$E247,COLUMN(REFERENCEMENT_ISOLANT[[#Headers],[SYNTHESE DES APPLICATIONS VISEES]]))))))</f>
        <v/>
      </c>
      <c r="L284" s="82" t="str">
        <f ca="1">IF('PR-tampon'!$E247="","",IF('PR-tampon'!$E247=0,"",IF(INDIRECT(NOM_FR&amp;ADDRESS('PR-tampon'!$E247,COLUMN(REFERENCEMENT_ISOLANT[[#Headers],[CONCATENATION DES OBSERVATIONS]])))=0,"",INDIRECT(NOM_FR&amp;ADDRESS('PR-tampon'!$E247,COLUMN(REFERENCEMENT_ISOLANT[[#Headers],[CONCATENATION DES OBSERVATIONS]]))))))</f>
        <v/>
      </c>
      <c r="M284" s="3" t="str">
        <f ca="1">IF('PR-tampon'!$E247="","",IF('PR-tampon'!$E247=0,"",IF(INDIRECT(NOM_FR&amp;ADDRESS('PR-tampon'!$E247,COLUMN(REFERENCEMENT_ISOLANT[[#Headers],[Hygrométrie des locaux]])))=0,"",INDIRECT(NOM_FR&amp;ADDRESS('PR-tampon'!$E247,COLUMN(REFERENCEMENT_ISOLANT[[#Headers],[Hygrométrie des locaux]]))))))</f>
        <v/>
      </c>
      <c r="N284" s="3" t="str">
        <f ca="1">IF('PR-tampon'!$E247="","",IF('PR-tampon'!$E247=0,"",IF(INDIRECT(NOM_FR&amp;ADDRESS('PR-tampon'!$E247,COLUMN(REFERENCEMENT_ISOLANT[[#Headers],[classement locaux au sens 20.1 P3]])))=0,"",INDIRECT(NOM_FR&amp;ADDRESS('PR-tampon'!$E247,COLUMN(REFERENCEMENT_ISOLANT[[#Headers],[classement locaux au sens 20.1 P3]]))))))</f>
        <v/>
      </c>
      <c r="O284" s="3" t="str">
        <f ca="1">IF('PR-tampon'!$E247="","",IF('PR-tampon'!$E247=0,"",IF(INDIRECT(NOM_FR&amp;ADDRESS('PR-tampon'!$E247,COLUMN(REFERENCEMENT_ISOLANT[[#Headers],[Climat max]])))=0,"",INDIRECT(NOM_FR&amp;ADDRESS('PR-tampon'!$E247,COLUMN(REFERENCEMENT_ISOLANT[[#Headers],[Climat max]]))))))</f>
        <v/>
      </c>
      <c r="P284" s="3" t="str">
        <f ca="1">IF('PR-tampon'!$E247="","",IF('PR-tampon'!$E247=0,"",IF(INDIRECT(NOM_FR&amp;ADDRESS('PR-tampon'!$E247,COLUMN(REFERENCEMENT_ISOLANT[[#Headers],[Locaux climatisés ou raffraichis]])))=0,"",INDIRECT(NOM_FR&amp;ADDRESS('PR-tampon'!$E247,COLUMN(REFERENCEMENT_ISOLANT[[#Headers],[Locaux climatisés ou raffraichis]]))))))</f>
        <v/>
      </c>
    </row>
    <row r="285" spans="1:16" ht="130.19999999999999" customHeight="1" x14ac:dyDescent="0.3">
      <c r="A285" s="3" t="e">
        <v>#VALUE!</v>
      </c>
      <c r="B285" s="86" t="str">
        <f ca="1">IF('PR-tampon'!$E248="","",IF('PR-tampon'!$E248=0,"",IF(INDIRECT(NOM_FR&amp;ADDRESS('PR-tampon'!$E248,COLUMN(REFERENCEMENT_ISOLANT[[#Headers],[DATE REFERENCEMENT]])))=0,"",INDIRECT(NOM_FR&amp;ADDRESS('PR-tampon'!$E248,COLUMN(REFERENCEMENT_ISOLANT[[#Headers],[DATE REFERENCEMENT]]))))))</f>
        <v/>
      </c>
      <c r="C285" s="86" t="str">
        <f ca="1">IF('PR-tampon'!$E248="","",IF('PR-tampon'!$E248=0,"",IF(INDIRECT(NOM_FR&amp;ADDRESS('PR-tampon'!$E248,COLUMN(REFERENCEMENT_ISOLANT[[#Headers],[TYPE DE PROCEDE]])))=0,"",INDIRECT(NOM_FR&amp;ADDRESS('PR-tampon'!$E248,COLUMN(REFERENCEMENT_ISOLANT[[#Headers],[TYPE DE PROCEDE]]))))))</f>
        <v/>
      </c>
      <c r="D285" s="86" t="str">
        <f ca="1">IF('PR-tampon'!$E248="","",IF('PR-tampon'!$E248=0,"",IF(INDIRECT(NOM_FR&amp;ADDRESS('PR-tampon'!$E248,COLUMN(REFERENCEMENT_ISOLANT[[#Headers],[MATIERE]])))=0,"",INDIRECT(NOM_FR&amp;ADDRESS('PR-tampon'!$E248,COLUMN(REFERENCEMENT_ISOLANT[[#Headers],[MATIERE]]))))))</f>
        <v/>
      </c>
      <c r="E285" s="3" t="str">
        <f ca="1">IF('PR-tampon'!$E248="","",IF('PR-tampon'!$E248=0,"",IF(INDIRECT(NOM_FR&amp;ADDRESS('PR-tampon'!$E248,COLUMN(REFERENCEMENT_ISOLANT[[#Headers],[NOM COMMERCIAL DU PROCEDE]])))=0,"",INDIRECT(NOM_FR&amp;ADDRESS('PR-tampon'!$E248,COLUMN(REFERENCEMENT_ISOLANT[[#Headers],[NOM COMMERCIAL DU PROCEDE]]))))))</f>
        <v/>
      </c>
      <c r="F285" s="3" t="str">
        <f ca="1">IF('PR-tampon'!$E248="","",IF('PR-tampon'!$E248=0,"",IF(INDIRECT(NOM_FR&amp;ADDRESS('PR-tampon'!$E248,COLUMN(REFERENCEMENT_ISOLANT[[#Headers],[FABRICANT / TITULAIRE / DISTRIBUTEUR]])))=0,"",INDIRECT(NOM_FR&amp;ADDRESS('PR-tampon'!$E248,COLUMN(REFERENCEMENT_ISOLANT[[#Headers],[FABRICANT / TITULAIRE / DISTRIBUTEUR]]))))))</f>
        <v/>
      </c>
      <c r="G285" s="3" t="str">
        <f ca="1">IF('PR-tampon'!$E248="","",IF('PR-tampon'!$E248=0,"",IF(INDIRECT(NOM_FR&amp;ADDRESS('PR-tampon'!$E248,COLUMN(REFERENCEMENT_ISOLANT[[#Headers],[TYPE DE DOCUMENT DE REFERENCE]])))=0,"",INDIRECT(NOM_FR&amp;ADDRESS('PR-tampon'!$E248,COLUMN(REFERENCEMENT_ISOLANT[[#Headers],[TYPE DE DOCUMENT DE REFERENCE]]))))))</f>
        <v/>
      </c>
      <c r="H285" s="3" t="str">
        <f ca="1">IF('PR-tampon'!$E248="","",IF('PR-tampon'!$E248=0,"",IF(INDIRECT(NOM_FR&amp;ADDRESS('PR-tampon'!$E248,COLUMN(REFERENCEMENT_ISOLANT[[#Headers],[REF]])))=0,"",INDIRECT(NOM_FR&amp;ADDRESS('PR-tampon'!$E248,COLUMN(REFERENCEMENT_ISOLANT[[#Headers],[REF]]))))))</f>
        <v/>
      </c>
      <c r="I285" s="80" t="str">
        <f ca="1">IF('PR-tampon'!$E248="","",IF('PR-tampon'!$E248=0,"",IF(INDIRECT(NOM_FR&amp;ADDRESS('PR-tampon'!$E248,COLUMN(REFERENCEMENT_ISOLANT[[#Headers],[AVIS LIMITE AU / VALIDITE]])))=0,"",INDIRECT(NOM_FR&amp;ADDRESS('PR-tampon'!$E248,COLUMN(REFERENCEMENT_ISOLANT[[#Headers],[AVIS LIMITE AU / VALIDITE]]))))))</f>
        <v/>
      </c>
      <c r="J285" s="3" t="str">
        <f ca="1">IF('PR-tampon'!$E248="","",IF('PR-tampon'!$E248=0,"",IF(INDIRECT(NOM_FR&amp;ADDRESS('PR-tampon'!$E248,COLUMN(REFERENCEMENT_ISOLANT[[#Headers],[TC/TNC
dans le domaine d''emploi visé]])))=0,"",INDIRECT(NOM_FR&amp;ADDRESS('PR-tampon'!$E248,COLUMN(REFERENCEMENT_ISOLANT[[#Headers],[TC/TNC
dans le domaine d''emploi visé]]))))))</f>
        <v/>
      </c>
      <c r="K285" s="110" t="str">
        <f ca="1">IF('PR-tampon'!$E248="","",IF('PR-tampon'!$E248=0,"",IF(INDIRECT(NOM_FR&amp;ADDRESS('PR-tampon'!$E248,COLUMN(REFERENCEMENT_ISOLANT[[#Headers],[SYNTHESE DES APPLICATIONS VISEES]])))=0,"",INDIRECT(NOM_FR&amp;ADDRESS('PR-tampon'!$E248,COLUMN(REFERENCEMENT_ISOLANT[[#Headers],[SYNTHESE DES APPLICATIONS VISEES]]))))))</f>
        <v/>
      </c>
      <c r="L285" s="82" t="str">
        <f ca="1">IF('PR-tampon'!$E248="","",IF('PR-tampon'!$E248=0,"",IF(INDIRECT(NOM_FR&amp;ADDRESS('PR-tampon'!$E248,COLUMN(REFERENCEMENT_ISOLANT[[#Headers],[CONCATENATION DES OBSERVATIONS]])))=0,"",INDIRECT(NOM_FR&amp;ADDRESS('PR-tampon'!$E248,COLUMN(REFERENCEMENT_ISOLANT[[#Headers],[CONCATENATION DES OBSERVATIONS]]))))))</f>
        <v/>
      </c>
      <c r="M285" s="3" t="str">
        <f ca="1">IF('PR-tampon'!$E248="","",IF('PR-tampon'!$E248=0,"",IF(INDIRECT(NOM_FR&amp;ADDRESS('PR-tampon'!$E248,COLUMN(REFERENCEMENT_ISOLANT[[#Headers],[Hygrométrie des locaux]])))=0,"",INDIRECT(NOM_FR&amp;ADDRESS('PR-tampon'!$E248,COLUMN(REFERENCEMENT_ISOLANT[[#Headers],[Hygrométrie des locaux]]))))))</f>
        <v/>
      </c>
      <c r="N285" s="3" t="str">
        <f ca="1">IF('PR-tampon'!$E248="","",IF('PR-tampon'!$E248=0,"",IF(INDIRECT(NOM_FR&amp;ADDRESS('PR-tampon'!$E248,COLUMN(REFERENCEMENT_ISOLANT[[#Headers],[classement locaux au sens 20.1 P3]])))=0,"",INDIRECT(NOM_FR&amp;ADDRESS('PR-tampon'!$E248,COLUMN(REFERENCEMENT_ISOLANT[[#Headers],[classement locaux au sens 20.1 P3]]))))))</f>
        <v/>
      </c>
      <c r="O285" s="3" t="str">
        <f ca="1">IF('PR-tampon'!$E248="","",IF('PR-tampon'!$E248=0,"",IF(INDIRECT(NOM_FR&amp;ADDRESS('PR-tampon'!$E248,COLUMN(REFERENCEMENT_ISOLANT[[#Headers],[Climat max]])))=0,"",INDIRECT(NOM_FR&amp;ADDRESS('PR-tampon'!$E248,COLUMN(REFERENCEMENT_ISOLANT[[#Headers],[Climat max]]))))))</f>
        <v/>
      </c>
      <c r="P285" s="3" t="str">
        <f ca="1">IF('PR-tampon'!$E248="","",IF('PR-tampon'!$E248=0,"",IF(INDIRECT(NOM_FR&amp;ADDRESS('PR-tampon'!$E248,COLUMN(REFERENCEMENT_ISOLANT[[#Headers],[Locaux climatisés ou raffraichis]])))=0,"",INDIRECT(NOM_FR&amp;ADDRESS('PR-tampon'!$E248,COLUMN(REFERENCEMENT_ISOLANT[[#Headers],[Locaux climatisés ou raffraichis]]))))))</f>
        <v/>
      </c>
    </row>
    <row r="286" spans="1:16" ht="130.19999999999999" customHeight="1" x14ac:dyDescent="0.3">
      <c r="A286" s="3" t="e">
        <v>#VALUE!</v>
      </c>
      <c r="B286" s="86" t="str">
        <f ca="1">IF('PR-tampon'!$E249="","",IF('PR-tampon'!$E249=0,"",IF(INDIRECT(NOM_FR&amp;ADDRESS('PR-tampon'!$E249,COLUMN(REFERENCEMENT_ISOLANT[[#Headers],[DATE REFERENCEMENT]])))=0,"",INDIRECT(NOM_FR&amp;ADDRESS('PR-tampon'!$E249,COLUMN(REFERENCEMENT_ISOLANT[[#Headers],[DATE REFERENCEMENT]]))))))</f>
        <v/>
      </c>
      <c r="C286" s="86" t="str">
        <f ca="1">IF('PR-tampon'!$E249="","",IF('PR-tampon'!$E249=0,"",IF(INDIRECT(NOM_FR&amp;ADDRESS('PR-tampon'!$E249,COLUMN(REFERENCEMENT_ISOLANT[[#Headers],[TYPE DE PROCEDE]])))=0,"",INDIRECT(NOM_FR&amp;ADDRESS('PR-tampon'!$E249,COLUMN(REFERENCEMENT_ISOLANT[[#Headers],[TYPE DE PROCEDE]]))))))</f>
        <v/>
      </c>
      <c r="D286" s="86" t="str">
        <f ca="1">IF('PR-tampon'!$E249="","",IF('PR-tampon'!$E249=0,"",IF(INDIRECT(NOM_FR&amp;ADDRESS('PR-tampon'!$E249,COLUMN(REFERENCEMENT_ISOLANT[[#Headers],[MATIERE]])))=0,"",INDIRECT(NOM_FR&amp;ADDRESS('PR-tampon'!$E249,COLUMN(REFERENCEMENT_ISOLANT[[#Headers],[MATIERE]]))))))</f>
        <v/>
      </c>
      <c r="E286" s="3" t="str">
        <f ca="1">IF('PR-tampon'!$E249="","",IF('PR-tampon'!$E249=0,"",IF(INDIRECT(NOM_FR&amp;ADDRESS('PR-tampon'!$E249,COLUMN(REFERENCEMENT_ISOLANT[[#Headers],[NOM COMMERCIAL DU PROCEDE]])))=0,"",INDIRECT(NOM_FR&amp;ADDRESS('PR-tampon'!$E249,COLUMN(REFERENCEMENT_ISOLANT[[#Headers],[NOM COMMERCIAL DU PROCEDE]]))))))</f>
        <v/>
      </c>
      <c r="F286" s="3" t="str">
        <f ca="1">IF('PR-tampon'!$E249="","",IF('PR-tampon'!$E249=0,"",IF(INDIRECT(NOM_FR&amp;ADDRESS('PR-tampon'!$E249,COLUMN(REFERENCEMENT_ISOLANT[[#Headers],[FABRICANT / TITULAIRE / DISTRIBUTEUR]])))=0,"",INDIRECT(NOM_FR&amp;ADDRESS('PR-tampon'!$E249,COLUMN(REFERENCEMENT_ISOLANT[[#Headers],[FABRICANT / TITULAIRE / DISTRIBUTEUR]]))))))</f>
        <v/>
      </c>
      <c r="G286" s="3" t="str">
        <f ca="1">IF('PR-tampon'!$E249="","",IF('PR-tampon'!$E249=0,"",IF(INDIRECT(NOM_FR&amp;ADDRESS('PR-tampon'!$E249,COLUMN(REFERENCEMENT_ISOLANT[[#Headers],[TYPE DE DOCUMENT DE REFERENCE]])))=0,"",INDIRECT(NOM_FR&amp;ADDRESS('PR-tampon'!$E249,COLUMN(REFERENCEMENT_ISOLANT[[#Headers],[TYPE DE DOCUMENT DE REFERENCE]]))))))</f>
        <v/>
      </c>
      <c r="H286" s="3" t="str">
        <f ca="1">IF('PR-tampon'!$E249="","",IF('PR-tampon'!$E249=0,"",IF(INDIRECT(NOM_FR&amp;ADDRESS('PR-tampon'!$E249,COLUMN(REFERENCEMENT_ISOLANT[[#Headers],[REF]])))=0,"",INDIRECT(NOM_FR&amp;ADDRESS('PR-tampon'!$E249,COLUMN(REFERENCEMENT_ISOLANT[[#Headers],[REF]]))))))</f>
        <v/>
      </c>
      <c r="I286" s="80" t="str">
        <f ca="1">IF('PR-tampon'!$E249="","",IF('PR-tampon'!$E249=0,"",IF(INDIRECT(NOM_FR&amp;ADDRESS('PR-tampon'!$E249,COLUMN(REFERENCEMENT_ISOLANT[[#Headers],[AVIS LIMITE AU / VALIDITE]])))=0,"",INDIRECT(NOM_FR&amp;ADDRESS('PR-tampon'!$E249,COLUMN(REFERENCEMENT_ISOLANT[[#Headers],[AVIS LIMITE AU / VALIDITE]]))))))</f>
        <v/>
      </c>
      <c r="J286" s="3" t="str">
        <f ca="1">IF('PR-tampon'!$E249="","",IF('PR-tampon'!$E249=0,"",IF(INDIRECT(NOM_FR&amp;ADDRESS('PR-tampon'!$E249,COLUMN(REFERENCEMENT_ISOLANT[[#Headers],[TC/TNC
dans le domaine d''emploi visé]])))=0,"",INDIRECT(NOM_FR&amp;ADDRESS('PR-tampon'!$E249,COLUMN(REFERENCEMENT_ISOLANT[[#Headers],[TC/TNC
dans le domaine d''emploi visé]]))))))</f>
        <v/>
      </c>
      <c r="K286" s="110" t="str">
        <f ca="1">IF('PR-tampon'!$E249="","",IF('PR-tampon'!$E249=0,"",IF(INDIRECT(NOM_FR&amp;ADDRESS('PR-tampon'!$E249,COLUMN(REFERENCEMENT_ISOLANT[[#Headers],[SYNTHESE DES APPLICATIONS VISEES]])))=0,"",INDIRECT(NOM_FR&amp;ADDRESS('PR-tampon'!$E249,COLUMN(REFERENCEMENT_ISOLANT[[#Headers],[SYNTHESE DES APPLICATIONS VISEES]]))))))</f>
        <v/>
      </c>
      <c r="L286" s="82" t="str">
        <f ca="1">IF('PR-tampon'!$E249="","",IF('PR-tampon'!$E249=0,"",IF(INDIRECT(NOM_FR&amp;ADDRESS('PR-tampon'!$E249,COLUMN(REFERENCEMENT_ISOLANT[[#Headers],[CONCATENATION DES OBSERVATIONS]])))=0,"",INDIRECT(NOM_FR&amp;ADDRESS('PR-tampon'!$E249,COLUMN(REFERENCEMENT_ISOLANT[[#Headers],[CONCATENATION DES OBSERVATIONS]]))))))</f>
        <v/>
      </c>
      <c r="M286" s="3" t="str">
        <f ca="1">IF('PR-tampon'!$E249="","",IF('PR-tampon'!$E249=0,"",IF(INDIRECT(NOM_FR&amp;ADDRESS('PR-tampon'!$E249,COLUMN(REFERENCEMENT_ISOLANT[[#Headers],[Hygrométrie des locaux]])))=0,"",INDIRECT(NOM_FR&amp;ADDRESS('PR-tampon'!$E249,COLUMN(REFERENCEMENT_ISOLANT[[#Headers],[Hygrométrie des locaux]]))))))</f>
        <v/>
      </c>
      <c r="N286" s="3" t="str">
        <f ca="1">IF('PR-tampon'!$E249="","",IF('PR-tampon'!$E249=0,"",IF(INDIRECT(NOM_FR&amp;ADDRESS('PR-tampon'!$E249,COLUMN(REFERENCEMENT_ISOLANT[[#Headers],[classement locaux au sens 20.1 P3]])))=0,"",INDIRECT(NOM_FR&amp;ADDRESS('PR-tampon'!$E249,COLUMN(REFERENCEMENT_ISOLANT[[#Headers],[classement locaux au sens 20.1 P3]]))))))</f>
        <v/>
      </c>
      <c r="O286" s="3" t="str">
        <f ca="1">IF('PR-tampon'!$E249="","",IF('PR-tampon'!$E249=0,"",IF(INDIRECT(NOM_FR&amp;ADDRESS('PR-tampon'!$E249,COLUMN(REFERENCEMENT_ISOLANT[[#Headers],[Climat max]])))=0,"",INDIRECT(NOM_FR&amp;ADDRESS('PR-tampon'!$E249,COLUMN(REFERENCEMENT_ISOLANT[[#Headers],[Climat max]]))))))</f>
        <v/>
      </c>
      <c r="P286" s="3" t="str">
        <f ca="1">IF('PR-tampon'!$E249="","",IF('PR-tampon'!$E249=0,"",IF(INDIRECT(NOM_FR&amp;ADDRESS('PR-tampon'!$E249,COLUMN(REFERENCEMENT_ISOLANT[[#Headers],[Locaux climatisés ou raffraichis]])))=0,"",INDIRECT(NOM_FR&amp;ADDRESS('PR-tampon'!$E249,COLUMN(REFERENCEMENT_ISOLANT[[#Headers],[Locaux climatisés ou raffraichis]]))))))</f>
        <v/>
      </c>
    </row>
    <row r="287" spans="1:16" ht="130.19999999999999" customHeight="1" x14ac:dyDescent="0.3">
      <c r="A287" s="3" t="e">
        <v>#VALUE!</v>
      </c>
      <c r="B287" s="86" t="str">
        <f ca="1">IF('PR-tampon'!$E250="","",IF('PR-tampon'!$E250=0,"",IF(INDIRECT(NOM_FR&amp;ADDRESS('PR-tampon'!$E250,COLUMN(REFERENCEMENT_ISOLANT[[#Headers],[DATE REFERENCEMENT]])))=0,"",INDIRECT(NOM_FR&amp;ADDRESS('PR-tampon'!$E250,COLUMN(REFERENCEMENT_ISOLANT[[#Headers],[DATE REFERENCEMENT]]))))))</f>
        <v/>
      </c>
      <c r="C287" s="86" t="str">
        <f ca="1">IF('PR-tampon'!$E250="","",IF('PR-tampon'!$E250=0,"",IF(INDIRECT(NOM_FR&amp;ADDRESS('PR-tampon'!$E250,COLUMN(REFERENCEMENT_ISOLANT[[#Headers],[TYPE DE PROCEDE]])))=0,"",INDIRECT(NOM_FR&amp;ADDRESS('PR-tampon'!$E250,COLUMN(REFERENCEMENT_ISOLANT[[#Headers],[TYPE DE PROCEDE]]))))))</f>
        <v/>
      </c>
      <c r="D287" s="86" t="str">
        <f ca="1">IF('PR-tampon'!$E250="","",IF('PR-tampon'!$E250=0,"",IF(INDIRECT(NOM_FR&amp;ADDRESS('PR-tampon'!$E250,COLUMN(REFERENCEMENT_ISOLANT[[#Headers],[MATIERE]])))=0,"",INDIRECT(NOM_FR&amp;ADDRESS('PR-tampon'!$E250,COLUMN(REFERENCEMENT_ISOLANT[[#Headers],[MATIERE]]))))))</f>
        <v/>
      </c>
      <c r="E287" s="3" t="str">
        <f ca="1">IF('PR-tampon'!$E250="","",IF('PR-tampon'!$E250=0,"",IF(INDIRECT(NOM_FR&amp;ADDRESS('PR-tampon'!$E250,COLUMN(REFERENCEMENT_ISOLANT[[#Headers],[NOM COMMERCIAL DU PROCEDE]])))=0,"",INDIRECT(NOM_FR&amp;ADDRESS('PR-tampon'!$E250,COLUMN(REFERENCEMENT_ISOLANT[[#Headers],[NOM COMMERCIAL DU PROCEDE]]))))))</f>
        <v/>
      </c>
      <c r="F287" s="3" t="str">
        <f ca="1">IF('PR-tampon'!$E250="","",IF('PR-tampon'!$E250=0,"",IF(INDIRECT(NOM_FR&amp;ADDRESS('PR-tampon'!$E250,COLUMN(REFERENCEMENT_ISOLANT[[#Headers],[FABRICANT / TITULAIRE / DISTRIBUTEUR]])))=0,"",INDIRECT(NOM_FR&amp;ADDRESS('PR-tampon'!$E250,COLUMN(REFERENCEMENT_ISOLANT[[#Headers],[FABRICANT / TITULAIRE / DISTRIBUTEUR]]))))))</f>
        <v/>
      </c>
      <c r="G287" s="3" t="str">
        <f ca="1">IF('PR-tampon'!$E250="","",IF('PR-tampon'!$E250=0,"",IF(INDIRECT(NOM_FR&amp;ADDRESS('PR-tampon'!$E250,COLUMN(REFERENCEMENT_ISOLANT[[#Headers],[TYPE DE DOCUMENT DE REFERENCE]])))=0,"",INDIRECT(NOM_FR&amp;ADDRESS('PR-tampon'!$E250,COLUMN(REFERENCEMENT_ISOLANT[[#Headers],[TYPE DE DOCUMENT DE REFERENCE]]))))))</f>
        <v/>
      </c>
      <c r="H287" s="3" t="str">
        <f ca="1">IF('PR-tampon'!$E250="","",IF('PR-tampon'!$E250=0,"",IF(INDIRECT(NOM_FR&amp;ADDRESS('PR-tampon'!$E250,COLUMN(REFERENCEMENT_ISOLANT[[#Headers],[REF]])))=0,"",INDIRECT(NOM_FR&amp;ADDRESS('PR-tampon'!$E250,COLUMN(REFERENCEMENT_ISOLANT[[#Headers],[REF]]))))))</f>
        <v/>
      </c>
      <c r="I287" s="80" t="str">
        <f ca="1">IF('PR-tampon'!$E250="","",IF('PR-tampon'!$E250=0,"",IF(INDIRECT(NOM_FR&amp;ADDRESS('PR-tampon'!$E250,COLUMN(REFERENCEMENT_ISOLANT[[#Headers],[AVIS LIMITE AU / VALIDITE]])))=0,"",INDIRECT(NOM_FR&amp;ADDRESS('PR-tampon'!$E250,COLUMN(REFERENCEMENT_ISOLANT[[#Headers],[AVIS LIMITE AU / VALIDITE]]))))))</f>
        <v/>
      </c>
      <c r="J287" s="3" t="str">
        <f ca="1">IF('PR-tampon'!$E250="","",IF('PR-tampon'!$E250=0,"",IF(INDIRECT(NOM_FR&amp;ADDRESS('PR-tampon'!$E250,COLUMN(REFERENCEMENT_ISOLANT[[#Headers],[TC/TNC
dans le domaine d''emploi visé]])))=0,"",INDIRECT(NOM_FR&amp;ADDRESS('PR-tampon'!$E250,COLUMN(REFERENCEMENT_ISOLANT[[#Headers],[TC/TNC
dans le domaine d''emploi visé]]))))))</f>
        <v/>
      </c>
      <c r="K287" s="110" t="str">
        <f ca="1">IF('PR-tampon'!$E250="","",IF('PR-tampon'!$E250=0,"",IF(INDIRECT(NOM_FR&amp;ADDRESS('PR-tampon'!$E250,COLUMN(REFERENCEMENT_ISOLANT[[#Headers],[SYNTHESE DES APPLICATIONS VISEES]])))=0,"",INDIRECT(NOM_FR&amp;ADDRESS('PR-tampon'!$E250,COLUMN(REFERENCEMENT_ISOLANT[[#Headers],[SYNTHESE DES APPLICATIONS VISEES]]))))))</f>
        <v/>
      </c>
      <c r="L287" s="82" t="str">
        <f ca="1">IF('PR-tampon'!$E250="","",IF('PR-tampon'!$E250=0,"",IF(INDIRECT(NOM_FR&amp;ADDRESS('PR-tampon'!$E250,COLUMN(REFERENCEMENT_ISOLANT[[#Headers],[CONCATENATION DES OBSERVATIONS]])))=0,"",INDIRECT(NOM_FR&amp;ADDRESS('PR-tampon'!$E250,COLUMN(REFERENCEMENT_ISOLANT[[#Headers],[CONCATENATION DES OBSERVATIONS]]))))))</f>
        <v/>
      </c>
      <c r="M287" s="3" t="str">
        <f ca="1">IF('PR-tampon'!$E250="","",IF('PR-tampon'!$E250=0,"",IF(INDIRECT(NOM_FR&amp;ADDRESS('PR-tampon'!$E250,COLUMN(REFERENCEMENT_ISOLANT[[#Headers],[Hygrométrie des locaux]])))=0,"",INDIRECT(NOM_FR&amp;ADDRESS('PR-tampon'!$E250,COLUMN(REFERENCEMENT_ISOLANT[[#Headers],[Hygrométrie des locaux]]))))))</f>
        <v/>
      </c>
      <c r="N287" s="3" t="str">
        <f ca="1">IF('PR-tampon'!$E250="","",IF('PR-tampon'!$E250=0,"",IF(INDIRECT(NOM_FR&amp;ADDRESS('PR-tampon'!$E250,COLUMN(REFERENCEMENT_ISOLANT[[#Headers],[classement locaux au sens 20.1 P3]])))=0,"",INDIRECT(NOM_FR&amp;ADDRESS('PR-tampon'!$E250,COLUMN(REFERENCEMENT_ISOLANT[[#Headers],[classement locaux au sens 20.1 P3]]))))))</f>
        <v/>
      </c>
      <c r="O287" s="3" t="str">
        <f ca="1">IF('PR-tampon'!$E250="","",IF('PR-tampon'!$E250=0,"",IF(INDIRECT(NOM_FR&amp;ADDRESS('PR-tampon'!$E250,COLUMN(REFERENCEMENT_ISOLANT[[#Headers],[Climat max]])))=0,"",INDIRECT(NOM_FR&amp;ADDRESS('PR-tampon'!$E250,COLUMN(REFERENCEMENT_ISOLANT[[#Headers],[Climat max]]))))))</f>
        <v/>
      </c>
      <c r="P287" s="3" t="str">
        <f ca="1">IF('PR-tampon'!$E250="","",IF('PR-tampon'!$E250=0,"",IF(INDIRECT(NOM_FR&amp;ADDRESS('PR-tampon'!$E250,COLUMN(REFERENCEMENT_ISOLANT[[#Headers],[Locaux climatisés ou raffraichis]])))=0,"",INDIRECT(NOM_FR&amp;ADDRESS('PR-tampon'!$E250,COLUMN(REFERENCEMENT_ISOLANT[[#Headers],[Locaux climatisés ou raffraichis]]))))))</f>
        <v/>
      </c>
    </row>
    <row r="288" spans="1:16" ht="130.19999999999999" customHeight="1" x14ac:dyDescent="0.3">
      <c r="A288" s="3" t="e">
        <v>#VALUE!</v>
      </c>
      <c r="B288" s="86" t="str">
        <f ca="1">IF('PR-tampon'!$E251="","",IF('PR-tampon'!$E251=0,"",IF(INDIRECT(NOM_FR&amp;ADDRESS('PR-tampon'!$E251,COLUMN(REFERENCEMENT_ISOLANT[[#Headers],[DATE REFERENCEMENT]])))=0,"",INDIRECT(NOM_FR&amp;ADDRESS('PR-tampon'!$E251,COLUMN(REFERENCEMENT_ISOLANT[[#Headers],[DATE REFERENCEMENT]]))))))</f>
        <v/>
      </c>
      <c r="C288" s="86" t="str">
        <f ca="1">IF('PR-tampon'!$E251="","",IF('PR-tampon'!$E251=0,"",IF(INDIRECT(NOM_FR&amp;ADDRESS('PR-tampon'!$E251,COLUMN(REFERENCEMENT_ISOLANT[[#Headers],[TYPE DE PROCEDE]])))=0,"",INDIRECT(NOM_FR&amp;ADDRESS('PR-tampon'!$E251,COLUMN(REFERENCEMENT_ISOLANT[[#Headers],[TYPE DE PROCEDE]]))))))</f>
        <v/>
      </c>
      <c r="D288" s="86" t="str">
        <f ca="1">IF('PR-tampon'!$E251="","",IF('PR-tampon'!$E251=0,"",IF(INDIRECT(NOM_FR&amp;ADDRESS('PR-tampon'!$E251,COLUMN(REFERENCEMENT_ISOLANT[[#Headers],[MATIERE]])))=0,"",INDIRECT(NOM_FR&amp;ADDRESS('PR-tampon'!$E251,COLUMN(REFERENCEMENT_ISOLANT[[#Headers],[MATIERE]]))))))</f>
        <v/>
      </c>
      <c r="E288" s="3" t="str">
        <f ca="1">IF('PR-tampon'!$E251="","",IF('PR-tampon'!$E251=0,"",IF(INDIRECT(NOM_FR&amp;ADDRESS('PR-tampon'!$E251,COLUMN(REFERENCEMENT_ISOLANT[[#Headers],[NOM COMMERCIAL DU PROCEDE]])))=0,"",INDIRECT(NOM_FR&amp;ADDRESS('PR-tampon'!$E251,COLUMN(REFERENCEMENT_ISOLANT[[#Headers],[NOM COMMERCIAL DU PROCEDE]]))))))</f>
        <v/>
      </c>
      <c r="F288" s="3" t="str">
        <f ca="1">IF('PR-tampon'!$E251="","",IF('PR-tampon'!$E251=0,"",IF(INDIRECT(NOM_FR&amp;ADDRESS('PR-tampon'!$E251,COLUMN(REFERENCEMENT_ISOLANT[[#Headers],[FABRICANT / TITULAIRE / DISTRIBUTEUR]])))=0,"",INDIRECT(NOM_FR&amp;ADDRESS('PR-tampon'!$E251,COLUMN(REFERENCEMENT_ISOLANT[[#Headers],[FABRICANT / TITULAIRE / DISTRIBUTEUR]]))))))</f>
        <v/>
      </c>
      <c r="G288" s="3" t="str">
        <f ca="1">IF('PR-tampon'!$E251="","",IF('PR-tampon'!$E251=0,"",IF(INDIRECT(NOM_FR&amp;ADDRESS('PR-tampon'!$E251,COLUMN(REFERENCEMENT_ISOLANT[[#Headers],[TYPE DE DOCUMENT DE REFERENCE]])))=0,"",INDIRECT(NOM_FR&amp;ADDRESS('PR-tampon'!$E251,COLUMN(REFERENCEMENT_ISOLANT[[#Headers],[TYPE DE DOCUMENT DE REFERENCE]]))))))</f>
        <v/>
      </c>
      <c r="H288" s="3" t="str">
        <f ca="1">IF('PR-tampon'!$E251="","",IF('PR-tampon'!$E251=0,"",IF(INDIRECT(NOM_FR&amp;ADDRESS('PR-tampon'!$E251,COLUMN(REFERENCEMENT_ISOLANT[[#Headers],[REF]])))=0,"",INDIRECT(NOM_FR&amp;ADDRESS('PR-tampon'!$E251,COLUMN(REFERENCEMENT_ISOLANT[[#Headers],[REF]]))))))</f>
        <v/>
      </c>
      <c r="I288" s="80" t="str">
        <f ca="1">IF('PR-tampon'!$E251="","",IF('PR-tampon'!$E251=0,"",IF(INDIRECT(NOM_FR&amp;ADDRESS('PR-tampon'!$E251,COLUMN(REFERENCEMENT_ISOLANT[[#Headers],[AVIS LIMITE AU / VALIDITE]])))=0,"",INDIRECT(NOM_FR&amp;ADDRESS('PR-tampon'!$E251,COLUMN(REFERENCEMENT_ISOLANT[[#Headers],[AVIS LIMITE AU / VALIDITE]]))))))</f>
        <v/>
      </c>
      <c r="J288" s="3" t="str">
        <f ca="1">IF('PR-tampon'!$E251="","",IF('PR-tampon'!$E251=0,"",IF(INDIRECT(NOM_FR&amp;ADDRESS('PR-tampon'!$E251,COLUMN(REFERENCEMENT_ISOLANT[[#Headers],[TC/TNC
dans le domaine d''emploi visé]])))=0,"",INDIRECT(NOM_FR&amp;ADDRESS('PR-tampon'!$E251,COLUMN(REFERENCEMENT_ISOLANT[[#Headers],[TC/TNC
dans le domaine d''emploi visé]]))))))</f>
        <v/>
      </c>
      <c r="K288" s="110" t="str">
        <f ca="1">IF('PR-tampon'!$E251="","",IF('PR-tampon'!$E251=0,"",IF(INDIRECT(NOM_FR&amp;ADDRESS('PR-tampon'!$E251,COLUMN(REFERENCEMENT_ISOLANT[[#Headers],[SYNTHESE DES APPLICATIONS VISEES]])))=0,"",INDIRECT(NOM_FR&amp;ADDRESS('PR-tampon'!$E251,COLUMN(REFERENCEMENT_ISOLANT[[#Headers],[SYNTHESE DES APPLICATIONS VISEES]]))))))</f>
        <v/>
      </c>
      <c r="L288" s="82" t="str">
        <f ca="1">IF('PR-tampon'!$E251="","",IF('PR-tampon'!$E251=0,"",IF(INDIRECT(NOM_FR&amp;ADDRESS('PR-tampon'!$E251,COLUMN(REFERENCEMENT_ISOLANT[[#Headers],[CONCATENATION DES OBSERVATIONS]])))=0,"",INDIRECT(NOM_FR&amp;ADDRESS('PR-tampon'!$E251,COLUMN(REFERENCEMENT_ISOLANT[[#Headers],[CONCATENATION DES OBSERVATIONS]]))))))</f>
        <v/>
      </c>
      <c r="M288" s="3" t="str">
        <f ca="1">IF('PR-tampon'!$E251="","",IF('PR-tampon'!$E251=0,"",IF(INDIRECT(NOM_FR&amp;ADDRESS('PR-tampon'!$E251,COLUMN(REFERENCEMENT_ISOLANT[[#Headers],[Hygrométrie des locaux]])))=0,"",INDIRECT(NOM_FR&amp;ADDRESS('PR-tampon'!$E251,COLUMN(REFERENCEMENT_ISOLANT[[#Headers],[Hygrométrie des locaux]]))))))</f>
        <v/>
      </c>
      <c r="N288" s="3" t="str">
        <f ca="1">IF('PR-tampon'!$E251="","",IF('PR-tampon'!$E251=0,"",IF(INDIRECT(NOM_FR&amp;ADDRESS('PR-tampon'!$E251,COLUMN(REFERENCEMENT_ISOLANT[[#Headers],[classement locaux au sens 20.1 P3]])))=0,"",INDIRECT(NOM_FR&amp;ADDRESS('PR-tampon'!$E251,COLUMN(REFERENCEMENT_ISOLANT[[#Headers],[classement locaux au sens 20.1 P3]]))))))</f>
        <v/>
      </c>
      <c r="O288" s="3" t="str">
        <f ca="1">IF('PR-tampon'!$E251="","",IF('PR-tampon'!$E251=0,"",IF(INDIRECT(NOM_FR&amp;ADDRESS('PR-tampon'!$E251,COLUMN(REFERENCEMENT_ISOLANT[[#Headers],[Climat max]])))=0,"",INDIRECT(NOM_FR&amp;ADDRESS('PR-tampon'!$E251,COLUMN(REFERENCEMENT_ISOLANT[[#Headers],[Climat max]]))))))</f>
        <v/>
      </c>
      <c r="P288" s="3" t="str">
        <f ca="1">IF('PR-tampon'!$E251="","",IF('PR-tampon'!$E251=0,"",IF(INDIRECT(NOM_FR&amp;ADDRESS('PR-tampon'!$E251,COLUMN(REFERENCEMENT_ISOLANT[[#Headers],[Locaux climatisés ou raffraichis]])))=0,"",INDIRECT(NOM_FR&amp;ADDRESS('PR-tampon'!$E251,COLUMN(REFERENCEMENT_ISOLANT[[#Headers],[Locaux climatisés ou raffraichis]]))))))</f>
        <v/>
      </c>
    </row>
    <row r="289" spans="1:16" ht="130.19999999999999" customHeight="1" x14ac:dyDescent="0.3">
      <c r="A289" s="3" t="e">
        <v>#VALUE!</v>
      </c>
      <c r="B289" s="86" t="str">
        <f ca="1">IF('PR-tampon'!$E252="","",IF('PR-tampon'!$E252=0,"",IF(INDIRECT(NOM_FR&amp;ADDRESS('PR-tampon'!$E252,COLUMN(REFERENCEMENT_ISOLANT[[#Headers],[DATE REFERENCEMENT]])))=0,"",INDIRECT(NOM_FR&amp;ADDRESS('PR-tampon'!$E252,COLUMN(REFERENCEMENT_ISOLANT[[#Headers],[DATE REFERENCEMENT]]))))))</f>
        <v/>
      </c>
      <c r="C289" s="86" t="str">
        <f ca="1">IF('PR-tampon'!$E252="","",IF('PR-tampon'!$E252=0,"",IF(INDIRECT(NOM_FR&amp;ADDRESS('PR-tampon'!$E252,COLUMN(REFERENCEMENT_ISOLANT[[#Headers],[TYPE DE PROCEDE]])))=0,"",INDIRECT(NOM_FR&amp;ADDRESS('PR-tampon'!$E252,COLUMN(REFERENCEMENT_ISOLANT[[#Headers],[TYPE DE PROCEDE]]))))))</f>
        <v/>
      </c>
      <c r="D289" s="86" t="str">
        <f ca="1">IF('PR-tampon'!$E252="","",IF('PR-tampon'!$E252=0,"",IF(INDIRECT(NOM_FR&amp;ADDRESS('PR-tampon'!$E252,COLUMN(REFERENCEMENT_ISOLANT[[#Headers],[MATIERE]])))=0,"",INDIRECT(NOM_FR&amp;ADDRESS('PR-tampon'!$E252,COLUMN(REFERENCEMENT_ISOLANT[[#Headers],[MATIERE]]))))))</f>
        <v/>
      </c>
      <c r="E289" s="3" t="str">
        <f ca="1">IF('PR-tampon'!$E252="","",IF('PR-tampon'!$E252=0,"",IF(INDIRECT(NOM_FR&amp;ADDRESS('PR-tampon'!$E252,COLUMN(REFERENCEMENT_ISOLANT[[#Headers],[NOM COMMERCIAL DU PROCEDE]])))=0,"",INDIRECT(NOM_FR&amp;ADDRESS('PR-tampon'!$E252,COLUMN(REFERENCEMENT_ISOLANT[[#Headers],[NOM COMMERCIAL DU PROCEDE]]))))))</f>
        <v/>
      </c>
      <c r="F289" s="3" t="str">
        <f ca="1">IF('PR-tampon'!$E252="","",IF('PR-tampon'!$E252=0,"",IF(INDIRECT(NOM_FR&amp;ADDRESS('PR-tampon'!$E252,COLUMN(REFERENCEMENT_ISOLANT[[#Headers],[FABRICANT / TITULAIRE / DISTRIBUTEUR]])))=0,"",INDIRECT(NOM_FR&amp;ADDRESS('PR-tampon'!$E252,COLUMN(REFERENCEMENT_ISOLANT[[#Headers],[FABRICANT / TITULAIRE / DISTRIBUTEUR]]))))))</f>
        <v/>
      </c>
      <c r="G289" s="3" t="str">
        <f ca="1">IF('PR-tampon'!$E252="","",IF('PR-tampon'!$E252=0,"",IF(INDIRECT(NOM_FR&amp;ADDRESS('PR-tampon'!$E252,COLUMN(REFERENCEMENT_ISOLANT[[#Headers],[TYPE DE DOCUMENT DE REFERENCE]])))=0,"",INDIRECT(NOM_FR&amp;ADDRESS('PR-tampon'!$E252,COLUMN(REFERENCEMENT_ISOLANT[[#Headers],[TYPE DE DOCUMENT DE REFERENCE]]))))))</f>
        <v/>
      </c>
      <c r="H289" s="3" t="str">
        <f ca="1">IF('PR-tampon'!$E252="","",IF('PR-tampon'!$E252=0,"",IF(INDIRECT(NOM_FR&amp;ADDRESS('PR-tampon'!$E252,COLUMN(REFERENCEMENT_ISOLANT[[#Headers],[REF]])))=0,"",INDIRECT(NOM_FR&amp;ADDRESS('PR-tampon'!$E252,COLUMN(REFERENCEMENT_ISOLANT[[#Headers],[REF]]))))))</f>
        <v/>
      </c>
      <c r="I289" s="80" t="str">
        <f ca="1">IF('PR-tampon'!$E252="","",IF('PR-tampon'!$E252=0,"",IF(INDIRECT(NOM_FR&amp;ADDRESS('PR-tampon'!$E252,COLUMN(REFERENCEMENT_ISOLANT[[#Headers],[AVIS LIMITE AU / VALIDITE]])))=0,"",INDIRECT(NOM_FR&amp;ADDRESS('PR-tampon'!$E252,COLUMN(REFERENCEMENT_ISOLANT[[#Headers],[AVIS LIMITE AU / VALIDITE]]))))))</f>
        <v/>
      </c>
      <c r="J289" s="3" t="str">
        <f ca="1">IF('PR-tampon'!$E252="","",IF('PR-tampon'!$E252=0,"",IF(INDIRECT(NOM_FR&amp;ADDRESS('PR-tampon'!$E252,COLUMN(REFERENCEMENT_ISOLANT[[#Headers],[TC/TNC
dans le domaine d''emploi visé]])))=0,"",INDIRECT(NOM_FR&amp;ADDRESS('PR-tampon'!$E252,COLUMN(REFERENCEMENT_ISOLANT[[#Headers],[TC/TNC
dans le domaine d''emploi visé]]))))))</f>
        <v/>
      </c>
      <c r="K289" s="110" t="str">
        <f ca="1">IF('PR-tampon'!$E252="","",IF('PR-tampon'!$E252=0,"",IF(INDIRECT(NOM_FR&amp;ADDRESS('PR-tampon'!$E252,COLUMN(REFERENCEMENT_ISOLANT[[#Headers],[SYNTHESE DES APPLICATIONS VISEES]])))=0,"",INDIRECT(NOM_FR&amp;ADDRESS('PR-tampon'!$E252,COLUMN(REFERENCEMENT_ISOLANT[[#Headers],[SYNTHESE DES APPLICATIONS VISEES]]))))))</f>
        <v/>
      </c>
      <c r="L289" s="82" t="str">
        <f ca="1">IF('PR-tampon'!$E252="","",IF('PR-tampon'!$E252=0,"",IF(INDIRECT(NOM_FR&amp;ADDRESS('PR-tampon'!$E252,COLUMN(REFERENCEMENT_ISOLANT[[#Headers],[CONCATENATION DES OBSERVATIONS]])))=0,"",INDIRECT(NOM_FR&amp;ADDRESS('PR-tampon'!$E252,COLUMN(REFERENCEMENT_ISOLANT[[#Headers],[CONCATENATION DES OBSERVATIONS]]))))))</f>
        <v/>
      </c>
      <c r="M289" s="3" t="str">
        <f ca="1">IF('PR-tampon'!$E252="","",IF('PR-tampon'!$E252=0,"",IF(INDIRECT(NOM_FR&amp;ADDRESS('PR-tampon'!$E252,COLUMN(REFERENCEMENT_ISOLANT[[#Headers],[Hygrométrie des locaux]])))=0,"",INDIRECT(NOM_FR&amp;ADDRESS('PR-tampon'!$E252,COLUMN(REFERENCEMENT_ISOLANT[[#Headers],[Hygrométrie des locaux]]))))))</f>
        <v/>
      </c>
      <c r="N289" s="3" t="str">
        <f ca="1">IF('PR-tampon'!$E252="","",IF('PR-tampon'!$E252=0,"",IF(INDIRECT(NOM_FR&amp;ADDRESS('PR-tampon'!$E252,COLUMN(REFERENCEMENT_ISOLANT[[#Headers],[classement locaux au sens 20.1 P3]])))=0,"",INDIRECT(NOM_FR&amp;ADDRESS('PR-tampon'!$E252,COLUMN(REFERENCEMENT_ISOLANT[[#Headers],[classement locaux au sens 20.1 P3]]))))))</f>
        <v/>
      </c>
      <c r="O289" s="3" t="str">
        <f ca="1">IF('PR-tampon'!$E252="","",IF('PR-tampon'!$E252=0,"",IF(INDIRECT(NOM_FR&amp;ADDRESS('PR-tampon'!$E252,COLUMN(REFERENCEMENT_ISOLANT[[#Headers],[Climat max]])))=0,"",INDIRECT(NOM_FR&amp;ADDRESS('PR-tampon'!$E252,COLUMN(REFERENCEMENT_ISOLANT[[#Headers],[Climat max]]))))))</f>
        <v/>
      </c>
      <c r="P289" s="3" t="str">
        <f ca="1">IF('PR-tampon'!$E252="","",IF('PR-tampon'!$E252=0,"",IF(INDIRECT(NOM_FR&amp;ADDRESS('PR-tampon'!$E252,COLUMN(REFERENCEMENT_ISOLANT[[#Headers],[Locaux climatisés ou raffraichis]])))=0,"",INDIRECT(NOM_FR&amp;ADDRESS('PR-tampon'!$E252,COLUMN(REFERENCEMENT_ISOLANT[[#Headers],[Locaux climatisés ou raffraichis]]))))))</f>
        <v/>
      </c>
    </row>
    <row r="290" spans="1:16" ht="130.19999999999999" customHeight="1" x14ac:dyDescent="0.3">
      <c r="A290" s="3" t="e">
        <v>#VALUE!</v>
      </c>
      <c r="B290" s="86" t="str">
        <f ca="1">IF('PR-tampon'!$E253="","",IF('PR-tampon'!$E253=0,"",IF(INDIRECT(NOM_FR&amp;ADDRESS('PR-tampon'!$E253,COLUMN(REFERENCEMENT_ISOLANT[[#Headers],[DATE REFERENCEMENT]])))=0,"",INDIRECT(NOM_FR&amp;ADDRESS('PR-tampon'!$E253,COLUMN(REFERENCEMENT_ISOLANT[[#Headers],[DATE REFERENCEMENT]]))))))</f>
        <v/>
      </c>
      <c r="C290" s="86" t="str">
        <f ca="1">IF('PR-tampon'!$E253="","",IF('PR-tampon'!$E253=0,"",IF(INDIRECT(NOM_FR&amp;ADDRESS('PR-tampon'!$E253,COLUMN(REFERENCEMENT_ISOLANT[[#Headers],[TYPE DE PROCEDE]])))=0,"",INDIRECT(NOM_FR&amp;ADDRESS('PR-tampon'!$E253,COLUMN(REFERENCEMENT_ISOLANT[[#Headers],[TYPE DE PROCEDE]]))))))</f>
        <v/>
      </c>
      <c r="D290" s="86" t="str">
        <f ca="1">IF('PR-tampon'!$E253="","",IF('PR-tampon'!$E253=0,"",IF(INDIRECT(NOM_FR&amp;ADDRESS('PR-tampon'!$E253,COLUMN(REFERENCEMENT_ISOLANT[[#Headers],[MATIERE]])))=0,"",INDIRECT(NOM_FR&amp;ADDRESS('PR-tampon'!$E253,COLUMN(REFERENCEMENT_ISOLANT[[#Headers],[MATIERE]]))))))</f>
        <v/>
      </c>
      <c r="E290" s="3" t="str">
        <f ca="1">IF('PR-tampon'!$E253="","",IF('PR-tampon'!$E253=0,"",IF(INDIRECT(NOM_FR&amp;ADDRESS('PR-tampon'!$E253,COLUMN(REFERENCEMENT_ISOLANT[[#Headers],[NOM COMMERCIAL DU PROCEDE]])))=0,"",INDIRECT(NOM_FR&amp;ADDRESS('PR-tampon'!$E253,COLUMN(REFERENCEMENT_ISOLANT[[#Headers],[NOM COMMERCIAL DU PROCEDE]]))))))</f>
        <v/>
      </c>
      <c r="F290" s="3" t="str">
        <f ca="1">IF('PR-tampon'!$E253="","",IF('PR-tampon'!$E253=0,"",IF(INDIRECT(NOM_FR&amp;ADDRESS('PR-tampon'!$E253,COLUMN(REFERENCEMENT_ISOLANT[[#Headers],[FABRICANT / TITULAIRE / DISTRIBUTEUR]])))=0,"",INDIRECT(NOM_FR&amp;ADDRESS('PR-tampon'!$E253,COLUMN(REFERENCEMENT_ISOLANT[[#Headers],[FABRICANT / TITULAIRE / DISTRIBUTEUR]]))))))</f>
        <v/>
      </c>
      <c r="G290" s="3" t="str">
        <f ca="1">IF('PR-tampon'!$E253="","",IF('PR-tampon'!$E253=0,"",IF(INDIRECT(NOM_FR&amp;ADDRESS('PR-tampon'!$E253,COLUMN(REFERENCEMENT_ISOLANT[[#Headers],[TYPE DE DOCUMENT DE REFERENCE]])))=0,"",INDIRECT(NOM_FR&amp;ADDRESS('PR-tampon'!$E253,COLUMN(REFERENCEMENT_ISOLANT[[#Headers],[TYPE DE DOCUMENT DE REFERENCE]]))))))</f>
        <v/>
      </c>
      <c r="H290" s="3" t="str">
        <f ca="1">IF('PR-tampon'!$E253="","",IF('PR-tampon'!$E253=0,"",IF(INDIRECT(NOM_FR&amp;ADDRESS('PR-tampon'!$E253,COLUMN(REFERENCEMENT_ISOLANT[[#Headers],[REF]])))=0,"",INDIRECT(NOM_FR&amp;ADDRESS('PR-tampon'!$E253,COLUMN(REFERENCEMENT_ISOLANT[[#Headers],[REF]]))))))</f>
        <v/>
      </c>
      <c r="I290" s="80" t="str">
        <f ca="1">IF('PR-tampon'!$E253="","",IF('PR-tampon'!$E253=0,"",IF(INDIRECT(NOM_FR&amp;ADDRESS('PR-tampon'!$E253,COLUMN(REFERENCEMENT_ISOLANT[[#Headers],[AVIS LIMITE AU / VALIDITE]])))=0,"",INDIRECT(NOM_FR&amp;ADDRESS('PR-tampon'!$E253,COLUMN(REFERENCEMENT_ISOLANT[[#Headers],[AVIS LIMITE AU / VALIDITE]]))))))</f>
        <v/>
      </c>
      <c r="J290" s="3" t="str">
        <f ca="1">IF('PR-tampon'!$E253="","",IF('PR-tampon'!$E253=0,"",IF(INDIRECT(NOM_FR&amp;ADDRESS('PR-tampon'!$E253,COLUMN(REFERENCEMENT_ISOLANT[[#Headers],[TC/TNC
dans le domaine d''emploi visé]])))=0,"",INDIRECT(NOM_FR&amp;ADDRESS('PR-tampon'!$E253,COLUMN(REFERENCEMENT_ISOLANT[[#Headers],[TC/TNC
dans le domaine d''emploi visé]]))))))</f>
        <v/>
      </c>
      <c r="K290" s="110" t="str">
        <f ca="1">IF('PR-tampon'!$E253="","",IF('PR-tampon'!$E253=0,"",IF(INDIRECT(NOM_FR&amp;ADDRESS('PR-tampon'!$E253,COLUMN(REFERENCEMENT_ISOLANT[[#Headers],[SYNTHESE DES APPLICATIONS VISEES]])))=0,"",INDIRECT(NOM_FR&amp;ADDRESS('PR-tampon'!$E253,COLUMN(REFERENCEMENT_ISOLANT[[#Headers],[SYNTHESE DES APPLICATIONS VISEES]]))))))</f>
        <v/>
      </c>
      <c r="L290" s="82" t="str">
        <f ca="1">IF('PR-tampon'!$E253="","",IF('PR-tampon'!$E253=0,"",IF(INDIRECT(NOM_FR&amp;ADDRESS('PR-tampon'!$E253,COLUMN(REFERENCEMENT_ISOLANT[[#Headers],[CONCATENATION DES OBSERVATIONS]])))=0,"",INDIRECT(NOM_FR&amp;ADDRESS('PR-tampon'!$E253,COLUMN(REFERENCEMENT_ISOLANT[[#Headers],[CONCATENATION DES OBSERVATIONS]]))))))</f>
        <v/>
      </c>
      <c r="M290" s="3" t="str">
        <f ca="1">IF('PR-tampon'!$E253="","",IF('PR-tampon'!$E253=0,"",IF(INDIRECT(NOM_FR&amp;ADDRESS('PR-tampon'!$E253,COLUMN(REFERENCEMENT_ISOLANT[[#Headers],[Hygrométrie des locaux]])))=0,"",INDIRECT(NOM_FR&amp;ADDRESS('PR-tampon'!$E253,COLUMN(REFERENCEMENT_ISOLANT[[#Headers],[Hygrométrie des locaux]]))))))</f>
        <v/>
      </c>
      <c r="N290" s="3" t="str">
        <f ca="1">IF('PR-tampon'!$E253="","",IF('PR-tampon'!$E253=0,"",IF(INDIRECT(NOM_FR&amp;ADDRESS('PR-tampon'!$E253,COLUMN(REFERENCEMENT_ISOLANT[[#Headers],[classement locaux au sens 20.1 P3]])))=0,"",INDIRECT(NOM_FR&amp;ADDRESS('PR-tampon'!$E253,COLUMN(REFERENCEMENT_ISOLANT[[#Headers],[classement locaux au sens 20.1 P3]]))))))</f>
        <v/>
      </c>
      <c r="O290" s="3" t="str">
        <f ca="1">IF('PR-tampon'!$E253="","",IF('PR-tampon'!$E253=0,"",IF(INDIRECT(NOM_FR&amp;ADDRESS('PR-tampon'!$E253,COLUMN(REFERENCEMENT_ISOLANT[[#Headers],[Climat max]])))=0,"",INDIRECT(NOM_FR&amp;ADDRESS('PR-tampon'!$E253,COLUMN(REFERENCEMENT_ISOLANT[[#Headers],[Climat max]]))))))</f>
        <v/>
      </c>
      <c r="P290" s="3" t="str">
        <f ca="1">IF('PR-tampon'!$E253="","",IF('PR-tampon'!$E253=0,"",IF(INDIRECT(NOM_FR&amp;ADDRESS('PR-tampon'!$E253,COLUMN(REFERENCEMENT_ISOLANT[[#Headers],[Locaux climatisés ou raffraichis]])))=0,"",INDIRECT(NOM_FR&amp;ADDRESS('PR-tampon'!$E253,COLUMN(REFERENCEMENT_ISOLANT[[#Headers],[Locaux climatisés ou raffraichis]]))))))</f>
        <v/>
      </c>
    </row>
    <row r="291" spans="1:16" ht="130.19999999999999" customHeight="1" x14ac:dyDescent="0.3">
      <c r="A291" s="3" t="e">
        <v>#VALUE!</v>
      </c>
      <c r="B291" s="86" t="str">
        <f ca="1">IF('PR-tampon'!$E254="","",IF('PR-tampon'!$E254=0,"",IF(INDIRECT(NOM_FR&amp;ADDRESS('PR-tampon'!$E254,COLUMN(REFERENCEMENT_ISOLANT[[#Headers],[DATE REFERENCEMENT]])))=0,"",INDIRECT(NOM_FR&amp;ADDRESS('PR-tampon'!$E254,COLUMN(REFERENCEMENT_ISOLANT[[#Headers],[DATE REFERENCEMENT]]))))))</f>
        <v/>
      </c>
      <c r="C291" s="86" t="str">
        <f ca="1">IF('PR-tampon'!$E254="","",IF('PR-tampon'!$E254=0,"",IF(INDIRECT(NOM_FR&amp;ADDRESS('PR-tampon'!$E254,COLUMN(REFERENCEMENT_ISOLANT[[#Headers],[TYPE DE PROCEDE]])))=0,"",INDIRECT(NOM_FR&amp;ADDRESS('PR-tampon'!$E254,COLUMN(REFERENCEMENT_ISOLANT[[#Headers],[TYPE DE PROCEDE]]))))))</f>
        <v/>
      </c>
      <c r="D291" s="86" t="str">
        <f ca="1">IF('PR-tampon'!$E254="","",IF('PR-tampon'!$E254=0,"",IF(INDIRECT(NOM_FR&amp;ADDRESS('PR-tampon'!$E254,COLUMN(REFERENCEMENT_ISOLANT[[#Headers],[MATIERE]])))=0,"",INDIRECT(NOM_FR&amp;ADDRESS('PR-tampon'!$E254,COLUMN(REFERENCEMENT_ISOLANT[[#Headers],[MATIERE]]))))))</f>
        <v/>
      </c>
      <c r="E291" s="3" t="str">
        <f ca="1">IF('PR-tampon'!$E254="","",IF('PR-tampon'!$E254=0,"",IF(INDIRECT(NOM_FR&amp;ADDRESS('PR-tampon'!$E254,COLUMN(REFERENCEMENT_ISOLANT[[#Headers],[NOM COMMERCIAL DU PROCEDE]])))=0,"",INDIRECT(NOM_FR&amp;ADDRESS('PR-tampon'!$E254,COLUMN(REFERENCEMENT_ISOLANT[[#Headers],[NOM COMMERCIAL DU PROCEDE]]))))))</f>
        <v/>
      </c>
      <c r="F291" s="3" t="str">
        <f ca="1">IF('PR-tampon'!$E254="","",IF('PR-tampon'!$E254=0,"",IF(INDIRECT(NOM_FR&amp;ADDRESS('PR-tampon'!$E254,COLUMN(REFERENCEMENT_ISOLANT[[#Headers],[FABRICANT / TITULAIRE / DISTRIBUTEUR]])))=0,"",INDIRECT(NOM_FR&amp;ADDRESS('PR-tampon'!$E254,COLUMN(REFERENCEMENT_ISOLANT[[#Headers],[FABRICANT / TITULAIRE / DISTRIBUTEUR]]))))))</f>
        <v/>
      </c>
      <c r="G291" s="3" t="str">
        <f ca="1">IF('PR-tampon'!$E254="","",IF('PR-tampon'!$E254=0,"",IF(INDIRECT(NOM_FR&amp;ADDRESS('PR-tampon'!$E254,COLUMN(REFERENCEMENT_ISOLANT[[#Headers],[TYPE DE DOCUMENT DE REFERENCE]])))=0,"",INDIRECT(NOM_FR&amp;ADDRESS('PR-tampon'!$E254,COLUMN(REFERENCEMENT_ISOLANT[[#Headers],[TYPE DE DOCUMENT DE REFERENCE]]))))))</f>
        <v/>
      </c>
      <c r="H291" s="3" t="str">
        <f ca="1">IF('PR-tampon'!$E254="","",IF('PR-tampon'!$E254=0,"",IF(INDIRECT(NOM_FR&amp;ADDRESS('PR-tampon'!$E254,COLUMN(REFERENCEMENT_ISOLANT[[#Headers],[REF]])))=0,"",INDIRECT(NOM_FR&amp;ADDRESS('PR-tampon'!$E254,COLUMN(REFERENCEMENT_ISOLANT[[#Headers],[REF]]))))))</f>
        <v/>
      </c>
      <c r="I291" s="80" t="str">
        <f ca="1">IF('PR-tampon'!$E254="","",IF('PR-tampon'!$E254=0,"",IF(INDIRECT(NOM_FR&amp;ADDRESS('PR-tampon'!$E254,COLUMN(REFERENCEMENT_ISOLANT[[#Headers],[AVIS LIMITE AU / VALIDITE]])))=0,"",INDIRECT(NOM_FR&amp;ADDRESS('PR-tampon'!$E254,COLUMN(REFERENCEMENT_ISOLANT[[#Headers],[AVIS LIMITE AU / VALIDITE]]))))))</f>
        <v/>
      </c>
      <c r="J291" s="3" t="str">
        <f ca="1">IF('PR-tampon'!$E254="","",IF('PR-tampon'!$E254=0,"",IF(INDIRECT(NOM_FR&amp;ADDRESS('PR-tampon'!$E254,COLUMN(REFERENCEMENT_ISOLANT[[#Headers],[TC/TNC
dans le domaine d''emploi visé]])))=0,"",INDIRECT(NOM_FR&amp;ADDRESS('PR-tampon'!$E254,COLUMN(REFERENCEMENT_ISOLANT[[#Headers],[TC/TNC
dans le domaine d''emploi visé]]))))))</f>
        <v/>
      </c>
      <c r="K291" s="110" t="str">
        <f ca="1">IF('PR-tampon'!$E254="","",IF('PR-tampon'!$E254=0,"",IF(INDIRECT(NOM_FR&amp;ADDRESS('PR-tampon'!$E254,COLUMN(REFERENCEMENT_ISOLANT[[#Headers],[SYNTHESE DES APPLICATIONS VISEES]])))=0,"",INDIRECT(NOM_FR&amp;ADDRESS('PR-tampon'!$E254,COLUMN(REFERENCEMENT_ISOLANT[[#Headers],[SYNTHESE DES APPLICATIONS VISEES]]))))))</f>
        <v/>
      </c>
      <c r="L291" s="82" t="str">
        <f ca="1">IF('PR-tampon'!$E254="","",IF('PR-tampon'!$E254=0,"",IF(INDIRECT(NOM_FR&amp;ADDRESS('PR-tampon'!$E254,COLUMN(REFERENCEMENT_ISOLANT[[#Headers],[CONCATENATION DES OBSERVATIONS]])))=0,"",INDIRECT(NOM_FR&amp;ADDRESS('PR-tampon'!$E254,COLUMN(REFERENCEMENT_ISOLANT[[#Headers],[CONCATENATION DES OBSERVATIONS]]))))))</f>
        <v/>
      </c>
      <c r="M291" s="3" t="str">
        <f ca="1">IF('PR-tampon'!$E254="","",IF('PR-tampon'!$E254=0,"",IF(INDIRECT(NOM_FR&amp;ADDRESS('PR-tampon'!$E254,COLUMN(REFERENCEMENT_ISOLANT[[#Headers],[Hygrométrie des locaux]])))=0,"",INDIRECT(NOM_FR&amp;ADDRESS('PR-tampon'!$E254,COLUMN(REFERENCEMENT_ISOLANT[[#Headers],[Hygrométrie des locaux]]))))))</f>
        <v/>
      </c>
      <c r="N291" s="3" t="str">
        <f ca="1">IF('PR-tampon'!$E254="","",IF('PR-tampon'!$E254=0,"",IF(INDIRECT(NOM_FR&amp;ADDRESS('PR-tampon'!$E254,COLUMN(REFERENCEMENT_ISOLANT[[#Headers],[classement locaux au sens 20.1 P3]])))=0,"",INDIRECT(NOM_FR&amp;ADDRESS('PR-tampon'!$E254,COLUMN(REFERENCEMENT_ISOLANT[[#Headers],[classement locaux au sens 20.1 P3]]))))))</f>
        <v/>
      </c>
      <c r="O291" s="3" t="str">
        <f ca="1">IF('PR-tampon'!$E254="","",IF('PR-tampon'!$E254=0,"",IF(INDIRECT(NOM_FR&amp;ADDRESS('PR-tampon'!$E254,COLUMN(REFERENCEMENT_ISOLANT[[#Headers],[Climat max]])))=0,"",INDIRECT(NOM_FR&amp;ADDRESS('PR-tampon'!$E254,COLUMN(REFERENCEMENT_ISOLANT[[#Headers],[Climat max]]))))))</f>
        <v/>
      </c>
      <c r="P291" s="3" t="str">
        <f ca="1">IF('PR-tampon'!$E254="","",IF('PR-tampon'!$E254=0,"",IF(INDIRECT(NOM_FR&amp;ADDRESS('PR-tampon'!$E254,COLUMN(REFERENCEMENT_ISOLANT[[#Headers],[Locaux climatisés ou raffraichis]])))=0,"",INDIRECT(NOM_FR&amp;ADDRESS('PR-tampon'!$E254,COLUMN(REFERENCEMENT_ISOLANT[[#Headers],[Locaux climatisés ou raffraichis]]))))))</f>
        <v/>
      </c>
    </row>
    <row r="292" spans="1:16" ht="130.19999999999999" customHeight="1" x14ac:dyDescent="0.3">
      <c r="A292" s="3" t="e">
        <v>#VALUE!</v>
      </c>
      <c r="B292" s="86" t="str">
        <f ca="1">IF('PR-tampon'!$E255="","",IF('PR-tampon'!$E255=0,"",IF(INDIRECT(NOM_FR&amp;ADDRESS('PR-tampon'!$E255,COLUMN(REFERENCEMENT_ISOLANT[[#Headers],[DATE REFERENCEMENT]])))=0,"",INDIRECT(NOM_FR&amp;ADDRESS('PR-tampon'!$E255,COLUMN(REFERENCEMENT_ISOLANT[[#Headers],[DATE REFERENCEMENT]]))))))</f>
        <v/>
      </c>
      <c r="C292" s="86" t="str">
        <f ca="1">IF('PR-tampon'!$E255="","",IF('PR-tampon'!$E255=0,"",IF(INDIRECT(NOM_FR&amp;ADDRESS('PR-tampon'!$E255,COLUMN(REFERENCEMENT_ISOLANT[[#Headers],[TYPE DE PROCEDE]])))=0,"",INDIRECT(NOM_FR&amp;ADDRESS('PR-tampon'!$E255,COLUMN(REFERENCEMENT_ISOLANT[[#Headers],[TYPE DE PROCEDE]]))))))</f>
        <v/>
      </c>
      <c r="D292" s="86" t="str">
        <f ca="1">IF('PR-tampon'!$E255="","",IF('PR-tampon'!$E255=0,"",IF(INDIRECT(NOM_FR&amp;ADDRESS('PR-tampon'!$E255,COLUMN(REFERENCEMENT_ISOLANT[[#Headers],[MATIERE]])))=0,"",INDIRECT(NOM_FR&amp;ADDRESS('PR-tampon'!$E255,COLUMN(REFERENCEMENT_ISOLANT[[#Headers],[MATIERE]]))))))</f>
        <v/>
      </c>
      <c r="E292" s="3" t="str">
        <f ca="1">IF('PR-tampon'!$E255="","",IF('PR-tampon'!$E255=0,"",IF(INDIRECT(NOM_FR&amp;ADDRESS('PR-tampon'!$E255,COLUMN(REFERENCEMENT_ISOLANT[[#Headers],[NOM COMMERCIAL DU PROCEDE]])))=0,"",INDIRECT(NOM_FR&amp;ADDRESS('PR-tampon'!$E255,COLUMN(REFERENCEMENT_ISOLANT[[#Headers],[NOM COMMERCIAL DU PROCEDE]]))))))</f>
        <v/>
      </c>
      <c r="F292" s="3" t="str">
        <f ca="1">IF('PR-tampon'!$E255="","",IF('PR-tampon'!$E255=0,"",IF(INDIRECT(NOM_FR&amp;ADDRESS('PR-tampon'!$E255,COLUMN(REFERENCEMENT_ISOLANT[[#Headers],[FABRICANT / TITULAIRE / DISTRIBUTEUR]])))=0,"",INDIRECT(NOM_FR&amp;ADDRESS('PR-tampon'!$E255,COLUMN(REFERENCEMENT_ISOLANT[[#Headers],[FABRICANT / TITULAIRE / DISTRIBUTEUR]]))))))</f>
        <v/>
      </c>
      <c r="G292" s="3" t="str">
        <f ca="1">IF('PR-tampon'!$E255="","",IF('PR-tampon'!$E255=0,"",IF(INDIRECT(NOM_FR&amp;ADDRESS('PR-tampon'!$E255,COLUMN(REFERENCEMENT_ISOLANT[[#Headers],[TYPE DE DOCUMENT DE REFERENCE]])))=0,"",INDIRECT(NOM_FR&amp;ADDRESS('PR-tampon'!$E255,COLUMN(REFERENCEMENT_ISOLANT[[#Headers],[TYPE DE DOCUMENT DE REFERENCE]]))))))</f>
        <v/>
      </c>
      <c r="H292" s="3" t="str">
        <f ca="1">IF('PR-tampon'!$E255="","",IF('PR-tampon'!$E255=0,"",IF(INDIRECT(NOM_FR&amp;ADDRESS('PR-tampon'!$E255,COLUMN(REFERENCEMENT_ISOLANT[[#Headers],[REF]])))=0,"",INDIRECT(NOM_FR&amp;ADDRESS('PR-tampon'!$E255,COLUMN(REFERENCEMENT_ISOLANT[[#Headers],[REF]]))))))</f>
        <v/>
      </c>
      <c r="I292" s="80" t="str">
        <f ca="1">IF('PR-tampon'!$E255="","",IF('PR-tampon'!$E255=0,"",IF(INDIRECT(NOM_FR&amp;ADDRESS('PR-tampon'!$E255,COLUMN(REFERENCEMENT_ISOLANT[[#Headers],[AVIS LIMITE AU / VALIDITE]])))=0,"",INDIRECT(NOM_FR&amp;ADDRESS('PR-tampon'!$E255,COLUMN(REFERENCEMENT_ISOLANT[[#Headers],[AVIS LIMITE AU / VALIDITE]]))))))</f>
        <v/>
      </c>
      <c r="J292" s="3" t="str">
        <f ca="1">IF('PR-tampon'!$E255="","",IF('PR-tampon'!$E255=0,"",IF(INDIRECT(NOM_FR&amp;ADDRESS('PR-tampon'!$E255,COLUMN(REFERENCEMENT_ISOLANT[[#Headers],[TC/TNC
dans le domaine d''emploi visé]])))=0,"",INDIRECT(NOM_FR&amp;ADDRESS('PR-tampon'!$E255,COLUMN(REFERENCEMENT_ISOLANT[[#Headers],[TC/TNC
dans le domaine d''emploi visé]]))))))</f>
        <v/>
      </c>
      <c r="K292" s="110" t="str">
        <f ca="1">IF('PR-tampon'!$E255="","",IF('PR-tampon'!$E255=0,"",IF(INDIRECT(NOM_FR&amp;ADDRESS('PR-tampon'!$E255,COLUMN(REFERENCEMENT_ISOLANT[[#Headers],[SYNTHESE DES APPLICATIONS VISEES]])))=0,"",INDIRECT(NOM_FR&amp;ADDRESS('PR-tampon'!$E255,COLUMN(REFERENCEMENT_ISOLANT[[#Headers],[SYNTHESE DES APPLICATIONS VISEES]]))))))</f>
        <v/>
      </c>
      <c r="L292" s="82" t="str">
        <f ca="1">IF('PR-tampon'!$E255="","",IF('PR-tampon'!$E255=0,"",IF(INDIRECT(NOM_FR&amp;ADDRESS('PR-tampon'!$E255,COLUMN(REFERENCEMENT_ISOLANT[[#Headers],[CONCATENATION DES OBSERVATIONS]])))=0,"",INDIRECT(NOM_FR&amp;ADDRESS('PR-tampon'!$E255,COLUMN(REFERENCEMENT_ISOLANT[[#Headers],[CONCATENATION DES OBSERVATIONS]]))))))</f>
        <v/>
      </c>
      <c r="M292" s="3" t="str">
        <f ca="1">IF('PR-tampon'!$E255="","",IF('PR-tampon'!$E255=0,"",IF(INDIRECT(NOM_FR&amp;ADDRESS('PR-tampon'!$E255,COLUMN(REFERENCEMENT_ISOLANT[[#Headers],[Hygrométrie des locaux]])))=0,"",INDIRECT(NOM_FR&amp;ADDRESS('PR-tampon'!$E255,COLUMN(REFERENCEMENT_ISOLANT[[#Headers],[Hygrométrie des locaux]]))))))</f>
        <v/>
      </c>
      <c r="N292" s="3" t="str">
        <f ca="1">IF('PR-tampon'!$E255="","",IF('PR-tampon'!$E255=0,"",IF(INDIRECT(NOM_FR&amp;ADDRESS('PR-tampon'!$E255,COLUMN(REFERENCEMENT_ISOLANT[[#Headers],[classement locaux au sens 20.1 P3]])))=0,"",INDIRECT(NOM_FR&amp;ADDRESS('PR-tampon'!$E255,COLUMN(REFERENCEMENT_ISOLANT[[#Headers],[classement locaux au sens 20.1 P3]]))))))</f>
        <v/>
      </c>
      <c r="O292" s="3" t="str">
        <f ca="1">IF('PR-tampon'!$E255="","",IF('PR-tampon'!$E255=0,"",IF(INDIRECT(NOM_FR&amp;ADDRESS('PR-tampon'!$E255,COLUMN(REFERENCEMENT_ISOLANT[[#Headers],[Climat max]])))=0,"",INDIRECT(NOM_FR&amp;ADDRESS('PR-tampon'!$E255,COLUMN(REFERENCEMENT_ISOLANT[[#Headers],[Climat max]]))))))</f>
        <v/>
      </c>
      <c r="P292" s="3" t="str">
        <f ca="1">IF('PR-tampon'!$E255="","",IF('PR-tampon'!$E255=0,"",IF(INDIRECT(NOM_FR&amp;ADDRESS('PR-tampon'!$E255,COLUMN(REFERENCEMENT_ISOLANT[[#Headers],[Locaux climatisés ou raffraichis]])))=0,"",INDIRECT(NOM_FR&amp;ADDRESS('PR-tampon'!$E255,COLUMN(REFERENCEMENT_ISOLANT[[#Headers],[Locaux climatisés ou raffraichis]]))))))</f>
        <v/>
      </c>
    </row>
    <row r="293" spans="1:16" ht="130.19999999999999" customHeight="1" x14ac:dyDescent="0.3">
      <c r="A293" s="3" t="e">
        <v>#VALUE!</v>
      </c>
      <c r="B293" s="86" t="str">
        <f ca="1">IF('PR-tampon'!$E256="","",IF('PR-tampon'!$E256=0,"",IF(INDIRECT(NOM_FR&amp;ADDRESS('PR-tampon'!$E256,COLUMN(REFERENCEMENT_ISOLANT[[#Headers],[DATE REFERENCEMENT]])))=0,"",INDIRECT(NOM_FR&amp;ADDRESS('PR-tampon'!$E256,COLUMN(REFERENCEMENT_ISOLANT[[#Headers],[DATE REFERENCEMENT]]))))))</f>
        <v/>
      </c>
      <c r="C293" s="86" t="str">
        <f ca="1">IF('PR-tampon'!$E256="","",IF('PR-tampon'!$E256=0,"",IF(INDIRECT(NOM_FR&amp;ADDRESS('PR-tampon'!$E256,COLUMN(REFERENCEMENT_ISOLANT[[#Headers],[TYPE DE PROCEDE]])))=0,"",INDIRECT(NOM_FR&amp;ADDRESS('PR-tampon'!$E256,COLUMN(REFERENCEMENT_ISOLANT[[#Headers],[TYPE DE PROCEDE]]))))))</f>
        <v/>
      </c>
      <c r="D293" s="86" t="str">
        <f ca="1">IF('PR-tampon'!$E256="","",IF('PR-tampon'!$E256=0,"",IF(INDIRECT(NOM_FR&amp;ADDRESS('PR-tampon'!$E256,COLUMN(REFERENCEMENT_ISOLANT[[#Headers],[MATIERE]])))=0,"",INDIRECT(NOM_FR&amp;ADDRESS('PR-tampon'!$E256,COLUMN(REFERENCEMENT_ISOLANT[[#Headers],[MATIERE]]))))))</f>
        <v/>
      </c>
      <c r="E293" s="3" t="str">
        <f ca="1">IF('PR-tampon'!$E256="","",IF('PR-tampon'!$E256=0,"",IF(INDIRECT(NOM_FR&amp;ADDRESS('PR-tampon'!$E256,COLUMN(REFERENCEMENT_ISOLANT[[#Headers],[NOM COMMERCIAL DU PROCEDE]])))=0,"",INDIRECT(NOM_FR&amp;ADDRESS('PR-tampon'!$E256,COLUMN(REFERENCEMENT_ISOLANT[[#Headers],[NOM COMMERCIAL DU PROCEDE]]))))))</f>
        <v/>
      </c>
      <c r="F293" s="3" t="str">
        <f ca="1">IF('PR-tampon'!$E256="","",IF('PR-tampon'!$E256=0,"",IF(INDIRECT(NOM_FR&amp;ADDRESS('PR-tampon'!$E256,COLUMN(REFERENCEMENT_ISOLANT[[#Headers],[FABRICANT / TITULAIRE / DISTRIBUTEUR]])))=0,"",INDIRECT(NOM_FR&amp;ADDRESS('PR-tampon'!$E256,COLUMN(REFERENCEMENT_ISOLANT[[#Headers],[FABRICANT / TITULAIRE / DISTRIBUTEUR]]))))))</f>
        <v/>
      </c>
      <c r="G293" s="3" t="str">
        <f ca="1">IF('PR-tampon'!$E256="","",IF('PR-tampon'!$E256=0,"",IF(INDIRECT(NOM_FR&amp;ADDRESS('PR-tampon'!$E256,COLUMN(REFERENCEMENT_ISOLANT[[#Headers],[TYPE DE DOCUMENT DE REFERENCE]])))=0,"",INDIRECT(NOM_FR&amp;ADDRESS('PR-tampon'!$E256,COLUMN(REFERENCEMENT_ISOLANT[[#Headers],[TYPE DE DOCUMENT DE REFERENCE]]))))))</f>
        <v/>
      </c>
      <c r="H293" s="3" t="str">
        <f ca="1">IF('PR-tampon'!$E256="","",IF('PR-tampon'!$E256=0,"",IF(INDIRECT(NOM_FR&amp;ADDRESS('PR-tampon'!$E256,COLUMN(REFERENCEMENT_ISOLANT[[#Headers],[REF]])))=0,"",INDIRECT(NOM_FR&amp;ADDRESS('PR-tampon'!$E256,COLUMN(REFERENCEMENT_ISOLANT[[#Headers],[REF]]))))))</f>
        <v/>
      </c>
      <c r="I293" s="80" t="str">
        <f ca="1">IF('PR-tampon'!$E256="","",IF('PR-tampon'!$E256=0,"",IF(INDIRECT(NOM_FR&amp;ADDRESS('PR-tampon'!$E256,COLUMN(REFERENCEMENT_ISOLANT[[#Headers],[AVIS LIMITE AU / VALIDITE]])))=0,"",INDIRECT(NOM_FR&amp;ADDRESS('PR-tampon'!$E256,COLUMN(REFERENCEMENT_ISOLANT[[#Headers],[AVIS LIMITE AU / VALIDITE]]))))))</f>
        <v/>
      </c>
      <c r="J293" s="3" t="str">
        <f ca="1">IF('PR-tampon'!$E256="","",IF('PR-tampon'!$E256=0,"",IF(INDIRECT(NOM_FR&amp;ADDRESS('PR-tampon'!$E256,COLUMN(REFERENCEMENT_ISOLANT[[#Headers],[TC/TNC
dans le domaine d''emploi visé]])))=0,"",INDIRECT(NOM_FR&amp;ADDRESS('PR-tampon'!$E256,COLUMN(REFERENCEMENT_ISOLANT[[#Headers],[TC/TNC
dans le domaine d''emploi visé]]))))))</f>
        <v/>
      </c>
      <c r="K293" s="110" t="str">
        <f ca="1">IF('PR-tampon'!$E256="","",IF('PR-tampon'!$E256=0,"",IF(INDIRECT(NOM_FR&amp;ADDRESS('PR-tampon'!$E256,COLUMN(REFERENCEMENT_ISOLANT[[#Headers],[SYNTHESE DES APPLICATIONS VISEES]])))=0,"",INDIRECT(NOM_FR&amp;ADDRESS('PR-tampon'!$E256,COLUMN(REFERENCEMENT_ISOLANT[[#Headers],[SYNTHESE DES APPLICATIONS VISEES]]))))))</f>
        <v/>
      </c>
      <c r="L293" s="82" t="str">
        <f ca="1">IF('PR-tampon'!$E256="","",IF('PR-tampon'!$E256=0,"",IF(INDIRECT(NOM_FR&amp;ADDRESS('PR-tampon'!$E256,COLUMN(REFERENCEMENT_ISOLANT[[#Headers],[CONCATENATION DES OBSERVATIONS]])))=0,"",INDIRECT(NOM_FR&amp;ADDRESS('PR-tampon'!$E256,COLUMN(REFERENCEMENT_ISOLANT[[#Headers],[CONCATENATION DES OBSERVATIONS]]))))))</f>
        <v/>
      </c>
      <c r="M293" s="3" t="str">
        <f ca="1">IF('PR-tampon'!$E256="","",IF('PR-tampon'!$E256=0,"",IF(INDIRECT(NOM_FR&amp;ADDRESS('PR-tampon'!$E256,COLUMN(REFERENCEMENT_ISOLANT[[#Headers],[Hygrométrie des locaux]])))=0,"",INDIRECT(NOM_FR&amp;ADDRESS('PR-tampon'!$E256,COLUMN(REFERENCEMENT_ISOLANT[[#Headers],[Hygrométrie des locaux]]))))))</f>
        <v/>
      </c>
      <c r="N293" s="3" t="str">
        <f ca="1">IF('PR-tampon'!$E256="","",IF('PR-tampon'!$E256=0,"",IF(INDIRECT(NOM_FR&amp;ADDRESS('PR-tampon'!$E256,COLUMN(REFERENCEMENT_ISOLANT[[#Headers],[classement locaux au sens 20.1 P3]])))=0,"",INDIRECT(NOM_FR&amp;ADDRESS('PR-tampon'!$E256,COLUMN(REFERENCEMENT_ISOLANT[[#Headers],[classement locaux au sens 20.1 P3]]))))))</f>
        <v/>
      </c>
      <c r="O293" s="3" t="str">
        <f ca="1">IF('PR-tampon'!$E256="","",IF('PR-tampon'!$E256=0,"",IF(INDIRECT(NOM_FR&amp;ADDRESS('PR-tampon'!$E256,COLUMN(REFERENCEMENT_ISOLANT[[#Headers],[Climat max]])))=0,"",INDIRECT(NOM_FR&amp;ADDRESS('PR-tampon'!$E256,COLUMN(REFERENCEMENT_ISOLANT[[#Headers],[Climat max]]))))))</f>
        <v/>
      </c>
      <c r="P293" s="3" t="str">
        <f ca="1">IF('PR-tampon'!$E256="","",IF('PR-tampon'!$E256=0,"",IF(INDIRECT(NOM_FR&amp;ADDRESS('PR-tampon'!$E256,COLUMN(REFERENCEMENT_ISOLANT[[#Headers],[Locaux climatisés ou raffraichis]])))=0,"",INDIRECT(NOM_FR&amp;ADDRESS('PR-tampon'!$E256,COLUMN(REFERENCEMENT_ISOLANT[[#Headers],[Locaux climatisés ou raffraichis]]))))))</f>
        <v/>
      </c>
    </row>
    <row r="294" spans="1:16" ht="130.19999999999999" customHeight="1" x14ac:dyDescent="0.3">
      <c r="A294" s="3" t="e">
        <v>#VALUE!</v>
      </c>
      <c r="B294" s="86" t="str">
        <f ca="1">IF('PR-tampon'!$E257="","",IF('PR-tampon'!$E257=0,"",IF(INDIRECT(NOM_FR&amp;ADDRESS('PR-tampon'!$E257,COLUMN(REFERENCEMENT_ISOLANT[[#Headers],[DATE REFERENCEMENT]])))=0,"",INDIRECT(NOM_FR&amp;ADDRESS('PR-tampon'!$E257,COLUMN(REFERENCEMENT_ISOLANT[[#Headers],[DATE REFERENCEMENT]]))))))</f>
        <v/>
      </c>
      <c r="C294" s="86" t="str">
        <f ca="1">IF('PR-tampon'!$E257="","",IF('PR-tampon'!$E257=0,"",IF(INDIRECT(NOM_FR&amp;ADDRESS('PR-tampon'!$E257,COLUMN(REFERENCEMENT_ISOLANT[[#Headers],[TYPE DE PROCEDE]])))=0,"",INDIRECT(NOM_FR&amp;ADDRESS('PR-tampon'!$E257,COLUMN(REFERENCEMENT_ISOLANT[[#Headers],[TYPE DE PROCEDE]]))))))</f>
        <v/>
      </c>
      <c r="D294" s="86" t="str">
        <f ca="1">IF('PR-tampon'!$E257="","",IF('PR-tampon'!$E257=0,"",IF(INDIRECT(NOM_FR&amp;ADDRESS('PR-tampon'!$E257,COLUMN(REFERENCEMENT_ISOLANT[[#Headers],[MATIERE]])))=0,"",INDIRECT(NOM_FR&amp;ADDRESS('PR-tampon'!$E257,COLUMN(REFERENCEMENT_ISOLANT[[#Headers],[MATIERE]]))))))</f>
        <v/>
      </c>
      <c r="E294" s="3" t="str">
        <f ca="1">IF('PR-tampon'!$E257="","",IF('PR-tampon'!$E257=0,"",IF(INDIRECT(NOM_FR&amp;ADDRESS('PR-tampon'!$E257,COLUMN(REFERENCEMENT_ISOLANT[[#Headers],[NOM COMMERCIAL DU PROCEDE]])))=0,"",INDIRECT(NOM_FR&amp;ADDRESS('PR-tampon'!$E257,COLUMN(REFERENCEMENT_ISOLANT[[#Headers],[NOM COMMERCIAL DU PROCEDE]]))))))</f>
        <v/>
      </c>
      <c r="F294" s="3" t="str">
        <f ca="1">IF('PR-tampon'!$E257="","",IF('PR-tampon'!$E257=0,"",IF(INDIRECT(NOM_FR&amp;ADDRESS('PR-tampon'!$E257,COLUMN(REFERENCEMENT_ISOLANT[[#Headers],[FABRICANT / TITULAIRE / DISTRIBUTEUR]])))=0,"",INDIRECT(NOM_FR&amp;ADDRESS('PR-tampon'!$E257,COLUMN(REFERENCEMENT_ISOLANT[[#Headers],[FABRICANT / TITULAIRE / DISTRIBUTEUR]]))))))</f>
        <v/>
      </c>
      <c r="G294" s="3" t="str">
        <f ca="1">IF('PR-tampon'!$E257="","",IF('PR-tampon'!$E257=0,"",IF(INDIRECT(NOM_FR&amp;ADDRESS('PR-tampon'!$E257,COLUMN(REFERENCEMENT_ISOLANT[[#Headers],[TYPE DE DOCUMENT DE REFERENCE]])))=0,"",INDIRECT(NOM_FR&amp;ADDRESS('PR-tampon'!$E257,COLUMN(REFERENCEMENT_ISOLANT[[#Headers],[TYPE DE DOCUMENT DE REFERENCE]]))))))</f>
        <v/>
      </c>
      <c r="H294" s="3" t="str">
        <f ca="1">IF('PR-tampon'!$E257="","",IF('PR-tampon'!$E257=0,"",IF(INDIRECT(NOM_FR&amp;ADDRESS('PR-tampon'!$E257,COLUMN(REFERENCEMENT_ISOLANT[[#Headers],[REF]])))=0,"",INDIRECT(NOM_FR&amp;ADDRESS('PR-tampon'!$E257,COLUMN(REFERENCEMENT_ISOLANT[[#Headers],[REF]]))))))</f>
        <v/>
      </c>
      <c r="I294" s="80" t="str">
        <f ca="1">IF('PR-tampon'!$E257="","",IF('PR-tampon'!$E257=0,"",IF(INDIRECT(NOM_FR&amp;ADDRESS('PR-tampon'!$E257,COLUMN(REFERENCEMENT_ISOLANT[[#Headers],[AVIS LIMITE AU / VALIDITE]])))=0,"",INDIRECT(NOM_FR&amp;ADDRESS('PR-tampon'!$E257,COLUMN(REFERENCEMENT_ISOLANT[[#Headers],[AVIS LIMITE AU / VALIDITE]]))))))</f>
        <v/>
      </c>
      <c r="J294" s="3" t="str">
        <f ca="1">IF('PR-tampon'!$E257="","",IF('PR-tampon'!$E257=0,"",IF(INDIRECT(NOM_FR&amp;ADDRESS('PR-tampon'!$E257,COLUMN(REFERENCEMENT_ISOLANT[[#Headers],[TC/TNC
dans le domaine d''emploi visé]])))=0,"",INDIRECT(NOM_FR&amp;ADDRESS('PR-tampon'!$E257,COLUMN(REFERENCEMENT_ISOLANT[[#Headers],[TC/TNC
dans le domaine d''emploi visé]]))))))</f>
        <v/>
      </c>
      <c r="K294" s="110" t="str">
        <f ca="1">IF('PR-tampon'!$E257="","",IF('PR-tampon'!$E257=0,"",IF(INDIRECT(NOM_FR&amp;ADDRESS('PR-tampon'!$E257,COLUMN(REFERENCEMENT_ISOLANT[[#Headers],[SYNTHESE DES APPLICATIONS VISEES]])))=0,"",INDIRECT(NOM_FR&amp;ADDRESS('PR-tampon'!$E257,COLUMN(REFERENCEMENT_ISOLANT[[#Headers],[SYNTHESE DES APPLICATIONS VISEES]]))))))</f>
        <v/>
      </c>
      <c r="L294" s="82" t="str">
        <f ca="1">IF('PR-tampon'!$E257="","",IF('PR-tampon'!$E257=0,"",IF(INDIRECT(NOM_FR&amp;ADDRESS('PR-tampon'!$E257,COLUMN(REFERENCEMENT_ISOLANT[[#Headers],[CONCATENATION DES OBSERVATIONS]])))=0,"",INDIRECT(NOM_FR&amp;ADDRESS('PR-tampon'!$E257,COLUMN(REFERENCEMENT_ISOLANT[[#Headers],[CONCATENATION DES OBSERVATIONS]]))))))</f>
        <v/>
      </c>
      <c r="M294" s="3" t="str">
        <f ca="1">IF('PR-tampon'!$E257="","",IF('PR-tampon'!$E257=0,"",IF(INDIRECT(NOM_FR&amp;ADDRESS('PR-tampon'!$E257,COLUMN(REFERENCEMENT_ISOLANT[[#Headers],[Hygrométrie des locaux]])))=0,"",INDIRECT(NOM_FR&amp;ADDRESS('PR-tampon'!$E257,COLUMN(REFERENCEMENT_ISOLANT[[#Headers],[Hygrométrie des locaux]]))))))</f>
        <v/>
      </c>
      <c r="N294" s="3" t="str">
        <f ca="1">IF('PR-tampon'!$E257="","",IF('PR-tampon'!$E257=0,"",IF(INDIRECT(NOM_FR&amp;ADDRESS('PR-tampon'!$E257,COLUMN(REFERENCEMENT_ISOLANT[[#Headers],[classement locaux au sens 20.1 P3]])))=0,"",INDIRECT(NOM_FR&amp;ADDRESS('PR-tampon'!$E257,COLUMN(REFERENCEMENT_ISOLANT[[#Headers],[classement locaux au sens 20.1 P3]]))))))</f>
        <v/>
      </c>
      <c r="O294" s="3" t="str">
        <f ca="1">IF('PR-tampon'!$E257="","",IF('PR-tampon'!$E257=0,"",IF(INDIRECT(NOM_FR&amp;ADDRESS('PR-tampon'!$E257,COLUMN(REFERENCEMENT_ISOLANT[[#Headers],[Climat max]])))=0,"",INDIRECT(NOM_FR&amp;ADDRESS('PR-tampon'!$E257,COLUMN(REFERENCEMENT_ISOLANT[[#Headers],[Climat max]]))))))</f>
        <v/>
      </c>
      <c r="P294" s="3" t="str">
        <f ca="1">IF('PR-tampon'!$E257="","",IF('PR-tampon'!$E257=0,"",IF(INDIRECT(NOM_FR&amp;ADDRESS('PR-tampon'!$E257,COLUMN(REFERENCEMENT_ISOLANT[[#Headers],[Locaux climatisés ou raffraichis]])))=0,"",INDIRECT(NOM_FR&amp;ADDRESS('PR-tampon'!$E257,COLUMN(REFERENCEMENT_ISOLANT[[#Headers],[Locaux climatisés ou raffraichis]]))))))</f>
        <v/>
      </c>
    </row>
    <row r="295" spans="1:16" ht="130.19999999999999" customHeight="1" x14ac:dyDescent="0.3">
      <c r="A295" s="3" t="e">
        <v>#VALUE!</v>
      </c>
      <c r="B295" s="86" t="str">
        <f ca="1">IF('PR-tampon'!$E258="","",IF('PR-tampon'!$E258=0,"",IF(INDIRECT(NOM_FR&amp;ADDRESS('PR-tampon'!$E258,COLUMN(REFERENCEMENT_ISOLANT[[#Headers],[DATE REFERENCEMENT]])))=0,"",INDIRECT(NOM_FR&amp;ADDRESS('PR-tampon'!$E258,COLUMN(REFERENCEMENT_ISOLANT[[#Headers],[DATE REFERENCEMENT]]))))))</f>
        <v/>
      </c>
      <c r="C295" s="86" t="str">
        <f ca="1">IF('PR-tampon'!$E258="","",IF('PR-tampon'!$E258=0,"",IF(INDIRECT(NOM_FR&amp;ADDRESS('PR-tampon'!$E258,COLUMN(REFERENCEMENT_ISOLANT[[#Headers],[TYPE DE PROCEDE]])))=0,"",INDIRECT(NOM_FR&amp;ADDRESS('PR-tampon'!$E258,COLUMN(REFERENCEMENT_ISOLANT[[#Headers],[TYPE DE PROCEDE]]))))))</f>
        <v/>
      </c>
      <c r="D295" s="86" t="str">
        <f ca="1">IF('PR-tampon'!$E258="","",IF('PR-tampon'!$E258=0,"",IF(INDIRECT(NOM_FR&amp;ADDRESS('PR-tampon'!$E258,COLUMN(REFERENCEMENT_ISOLANT[[#Headers],[MATIERE]])))=0,"",INDIRECT(NOM_FR&amp;ADDRESS('PR-tampon'!$E258,COLUMN(REFERENCEMENT_ISOLANT[[#Headers],[MATIERE]]))))))</f>
        <v/>
      </c>
      <c r="E295" s="3" t="str">
        <f ca="1">IF('PR-tampon'!$E258="","",IF('PR-tampon'!$E258=0,"",IF(INDIRECT(NOM_FR&amp;ADDRESS('PR-tampon'!$E258,COLUMN(REFERENCEMENT_ISOLANT[[#Headers],[NOM COMMERCIAL DU PROCEDE]])))=0,"",INDIRECT(NOM_FR&amp;ADDRESS('PR-tampon'!$E258,COLUMN(REFERENCEMENT_ISOLANT[[#Headers],[NOM COMMERCIAL DU PROCEDE]]))))))</f>
        <v/>
      </c>
      <c r="F295" s="3" t="str">
        <f ca="1">IF('PR-tampon'!$E258="","",IF('PR-tampon'!$E258=0,"",IF(INDIRECT(NOM_FR&amp;ADDRESS('PR-tampon'!$E258,COLUMN(REFERENCEMENT_ISOLANT[[#Headers],[FABRICANT / TITULAIRE / DISTRIBUTEUR]])))=0,"",INDIRECT(NOM_FR&amp;ADDRESS('PR-tampon'!$E258,COLUMN(REFERENCEMENT_ISOLANT[[#Headers],[FABRICANT / TITULAIRE / DISTRIBUTEUR]]))))))</f>
        <v/>
      </c>
      <c r="G295" s="3" t="str">
        <f ca="1">IF('PR-tampon'!$E258="","",IF('PR-tampon'!$E258=0,"",IF(INDIRECT(NOM_FR&amp;ADDRESS('PR-tampon'!$E258,COLUMN(REFERENCEMENT_ISOLANT[[#Headers],[TYPE DE DOCUMENT DE REFERENCE]])))=0,"",INDIRECT(NOM_FR&amp;ADDRESS('PR-tampon'!$E258,COLUMN(REFERENCEMENT_ISOLANT[[#Headers],[TYPE DE DOCUMENT DE REFERENCE]]))))))</f>
        <v/>
      </c>
      <c r="H295" s="3" t="str">
        <f ca="1">IF('PR-tampon'!$E258="","",IF('PR-tampon'!$E258=0,"",IF(INDIRECT(NOM_FR&amp;ADDRESS('PR-tampon'!$E258,COLUMN(REFERENCEMENT_ISOLANT[[#Headers],[REF]])))=0,"",INDIRECT(NOM_FR&amp;ADDRESS('PR-tampon'!$E258,COLUMN(REFERENCEMENT_ISOLANT[[#Headers],[REF]]))))))</f>
        <v/>
      </c>
      <c r="I295" s="80" t="str">
        <f ca="1">IF('PR-tampon'!$E258="","",IF('PR-tampon'!$E258=0,"",IF(INDIRECT(NOM_FR&amp;ADDRESS('PR-tampon'!$E258,COLUMN(REFERENCEMENT_ISOLANT[[#Headers],[AVIS LIMITE AU / VALIDITE]])))=0,"",INDIRECT(NOM_FR&amp;ADDRESS('PR-tampon'!$E258,COLUMN(REFERENCEMENT_ISOLANT[[#Headers],[AVIS LIMITE AU / VALIDITE]]))))))</f>
        <v/>
      </c>
      <c r="J295" s="3" t="str">
        <f ca="1">IF('PR-tampon'!$E258="","",IF('PR-tampon'!$E258=0,"",IF(INDIRECT(NOM_FR&amp;ADDRESS('PR-tampon'!$E258,COLUMN(REFERENCEMENT_ISOLANT[[#Headers],[TC/TNC
dans le domaine d''emploi visé]])))=0,"",INDIRECT(NOM_FR&amp;ADDRESS('PR-tampon'!$E258,COLUMN(REFERENCEMENT_ISOLANT[[#Headers],[TC/TNC
dans le domaine d''emploi visé]]))))))</f>
        <v/>
      </c>
      <c r="K295" s="110" t="str">
        <f ca="1">IF('PR-tampon'!$E258="","",IF('PR-tampon'!$E258=0,"",IF(INDIRECT(NOM_FR&amp;ADDRESS('PR-tampon'!$E258,COLUMN(REFERENCEMENT_ISOLANT[[#Headers],[SYNTHESE DES APPLICATIONS VISEES]])))=0,"",INDIRECT(NOM_FR&amp;ADDRESS('PR-tampon'!$E258,COLUMN(REFERENCEMENT_ISOLANT[[#Headers],[SYNTHESE DES APPLICATIONS VISEES]]))))))</f>
        <v/>
      </c>
      <c r="L295" s="82" t="str">
        <f ca="1">IF('PR-tampon'!$E258="","",IF('PR-tampon'!$E258=0,"",IF(INDIRECT(NOM_FR&amp;ADDRESS('PR-tampon'!$E258,COLUMN(REFERENCEMENT_ISOLANT[[#Headers],[CONCATENATION DES OBSERVATIONS]])))=0,"",INDIRECT(NOM_FR&amp;ADDRESS('PR-tampon'!$E258,COLUMN(REFERENCEMENT_ISOLANT[[#Headers],[CONCATENATION DES OBSERVATIONS]]))))))</f>
        <v/>
      </c>
      <c r="M295" s="3" t="str">
        <f ca="1">IF('PR-tampon'!$E258="","",IF('PR-tampon'!$E258=0,"",IF(INDIRECT(NOM_FR&amp;ADDRESS('PR-tampon'!$E258,COLUMN(REFERENCEMENT_ISOLANT[[#Headers],[Hygrométrie des locaux]])))=0,"",INDIRECT(NOM_FR&amp;ADDRESS('PR-tampon'!$E258,COLUMN(REFERENCEMENT_ISOLANT[[#Headers],[Hygrométrie des locaux]]))))))</f>
        <v/>
      </c>
      <c r="N295" s="3" t="str">
        <f ca="1">IF('PR-tampon'!$E258="","",IF('PR-tampon'!$E258=0,"",IF(INDIRECT(NOM_FR&amp;ADDRESS('PR-tampon'!$E258,COLUMN(REFERENCEMENT_ISOLANT[[#Headers],[classement locaux au sens 20.1 P3]])))=0,"",INDIRECT(NOM_FR&amp;ADDRESS('PR-tampon'!$E258,COLUMN(REFERENCEMENT_ISOLANT[[#Headers],[classement locaux au sens 20.1 P3]]))))))</f>
        <v/>
      </c>
      <c r="O295" s="3" t="str">
        <f ca="1">IF('PR-tampon'!$E258="","",IF('PR-tampon'!$E258=0,"",IF(INDIRECT(NOM_FR&amp;ADDRESS('PR-tampon'!$E258,COLUMN(REFERENCEMENT_ISOLANT[[#Headers],[Climat max]])))=0,"",INDIRECT(NOM_FR&amp;ADDRESS('PR-tampon'!$E258,COLUMN(REFERENCEMENT_ISOLANT[[#Headers],[Climat max]]))))))</f>
        <v/>
      </c>
      <c r="P295" s="3" t="str">
        <f ca="1">IF('PR-tampon'!$E258="","",IF('PR-tampon'!$E258=0,"",IF(INDIRECT(NOM_FR&amp;ADDRESS('PR-tampon'!$E258,COLUMN(REFERENCEMENT_ISOLANT[[#Headers],[Locaux climatisés ou raffraichis]])))=0,"",INDIRECT(NOM_FR&amp;ADDRESS('PR-tampon'!$E258,COLUMN(REFERENCEMENT_ISOLANT[[#Headers],[Locaux climatisés ou raffraichis]]))))))</f>
        <v/>
      </c>
    </row>
    <row r="296" spans="1:16" ht="130.19999999999999" customHeight="1" x14ac:dyDescent="0.3">
      <c r="A296" s="3" t="e">
        <v>#VALUE!</v>
      </c>
      <c r="B296" s="86" t="str">
        <f ca="1">IF('PR-tampon'!$E259="","",IF('PR-tampon'!$E259=0,"",IF(INDIRECT(NOM_FR&amp;ADDRESS('PR-tampon'!$E259,COLUMN(REFERENCEMENT_ISOLANT[[#Headers],[DATE REFERENCEMENT]])))=0,"",INDIRECT(NOM_FR&amp;ADDRESS('PR-tampon'!$E259,COLUMN(REFERENCEMENT_ISOLANT[[#Headers],[DATE REFERENCEMENT]]))))))</f>
        <v/>
      </c>
      <c r="C296" s="86" t="str">
        <f ca="1">IF('PR-tampon'!$E259="","",IF('PR-tampon'!$E259=0,"",IF(INDIRECT(NOM_FR&amp;ADDRESS('PR-tampon'!$E259,COLUMN(REFERENCEMENT_ISOLANT[[#Headers],[TYPE DE PROCEDE]])))=0,"",INDIRECT(NOM_FR&amp;ADDRESS('PR-tampon'!$E259,COLUMN(REFERENCEMENT_ISOLANT[[#Headers],[TYPE DE PROCEDE]]))))))</f>
        <v/>
      </c>
      <c r="D296" s="86" t="str">
        <f ca="1">IF('PR-tampon'!$E259="","",IF('PR-tampon'!$E259=0,"",IF(INDIRECT(NOM_FR&amp;ADDRESS('PR-tampon'!$E259,COLUMN(REFERENCEMENT_ISOLANT[[#Headers],[MATIERE]])))=0,"",INDIRECT(NOM_FR&amp;ADDRESS('PR-tampon'!$E259,COLUMN(REFERENCEMENT_ISOLANT[[#Headers],[MATIERE]]))))))</f>
        <v/>
      </c>
      <c r="E296" s="3" t="str">
        <f ca="1">IF('PR-tampon'!$E259="","",IF('PR-tampon'!$E259=0,"",IF(INDIRECT(NOM_FR&amp;ADDRESS('PR-tampon'!$E259,COLUMN(REFERENCEMENT_ISOLANT[[#Headers],[NOM COMMERCIAL DU PROCEDE]])))=0,"",INDIRECT(NOM_FR&amp;ADDRESS('PR-tampon'!$E259,COLUMN(REFERENCEMENT_ISOLANT[[#Headers],[NOM COMMERCIAL DU PROCEDE]]))))))</f>
        <v/>
      </c>
      <c r="F296" s="3" t="str">
        <f ca="1">IF('PR-tampon'!$E259="","",IF('PR-tampon'!$E259=0,"",IF(INDIRECT(NOM_FR&amp;ADDRESS('PR-tampon'!$E259,COLUMN(REFERENCEMENT_ISOLANT[[#Headers],[FABRICANT / TITULAIRE / DISTRIBUTEUR]])))=0,"",INDIRECT(NOM_FR&amp;ADDRESS('PR-tampon'!$E259,COLUMN(REFERENCEMENT_ISOLANT[[#Headers],[FABRICANT / TITULAIRE / DISTRIBUTEUR]]))))))</f>
        <v/>
      </c>
      <c r="G296" s="3" t="str">
        <f ca="1">IF('PR-tampon'!$E259="","",IF('PR-tampon'!$E259=0,"",IF(INDIRECT(NOM_FR&amp;ADDRESS('PR-tampon'!$E259,COLUMN(REFERENCEMENT_ISOLANT[[#Headers],[TYPE DE DOCUMENT DE REFERENCE]])))=0,"",INDIRECT(NOM_FR&amp;ADDRESS('PR-tampon'!$E259,COLUMN(REFERENCEMENT_ISOLANT[[#Headers],[TYPE DE DOCUMENT DE REFERENCE]]))))))</f>
        <v/>
      </c>
      <c r="H296" s="3" t="str">
        <f ca="1">IF('PR-tampon'!$E259="","",IF('PR-tampon'!$E259=0,"",IF(INDIRECT(NOM_FR&amp;ADDRESS('PR-tampon'!$E259,COLUMN(REFERENCEMENT_ISOLANT[[#Headers],[REF]])))=0,"",INDIRECT(NOM_FR&amp;ADDRESS('PR-tampon'!$E259,COLUMN(REFERENCEMENT_ISOLANT[[#Headers],[REF]]))))))</f>
        <v/>
      </c>
      <c r="I296" s="80" t="str">
        <f ca="1">IF('PR-tampon'!$E259="","",IF('PR-tampon'!$E259=0,"",IF(INDIRECT(NOM_FR&amp;ADDRESS('PR-tampon'!$E259,COLUMN(REFERENCEMENT_ISOLANT[[#Headers],[AVIS LIMITE AU / VALIDITE]])))=0,"",INDIRECT(NOM_FR&amp;ADDRESS('PR-tampon'!$E259,COLUMN(REFERENCEMENT_ISOLANT[[#Headers],[AVIS LIMITE AU / VALIDITE]]))))))</f>
        <v/>
      </c>
      <c r="J296" s="3" t="str">
        <f ca="1">IF('PR-tampon'!$E259="","",IF('PR-tampon'!$E259=0,"",IF(INDIRECT(NOM_FR&amp;ADDRESS('PR-tampon'!$E259,COLUMN(REFERENCEMENT_ISOLANT[[#Headers],[TC/TNC
dans le domaine d''emploi visé]])))=0,"",INDIRECT(NOM_FR&amp;ADDRESS('PR-tampon'!$E259,COLUMN(REFERENCEMENT_ISOLANT[[#Headers],[TC/TNC
dans le domaine d''emploi visé]]))))))</f>
        <v/>
      </c>
      <c r="K296" s="110" t="str">
        <f ca="1">IF('PR-tampon'!$E259="","",IF('PR-tampon'!$E259=0,"",IF(INDIRECT(NOM_FR&amp;ADDRESS('PR-tampon'!$E259,COLUMN(REFERENCEMENT_ISOLANT[[#Headers],[SYNTHESE DES APPLICATIONS VISEES]])))=0,"",INDIRECT(NOM_FR&amp;ADDRESS('PR-tampon'!$E259,COLUMN(REFERENCEMENT_ISOLANT[[#Headers],[SYNTHESE DES APPLICATIONS VISEES]]))))))</f>
        <v/>
      </c>
      <c r="L296" s="82" t="str">
        <f ca="1">IF('PR-tampon'!$E259="","",IF('PR-tampon'!$E259=0,"",IF(INDIRECT(NOM_FR&amp;ADDRESS('PR-tampon'!$E259,COLUMN(REFERENCEMENT_ISOLANT[[#Headers],[CONCATENATION DES OBSERVATIONS]])))=0,"",INDIRECT(NOM_FR&amp;ADDRESS('PR-tampon'!$E259,COLUMN(REFERENCEMENT_ISOLANT[[#Headers],[CONCATENATION DES OBSERVATIONS]]))))))</f>
        <v/>
      </c>
      <c r="M296" s="3" t="str">
        <f ca="1">IF('PR-tampon'!$E259="","",IF('PR-tampon'!$E259=0,"",IF(INDIRECT(NOM_FR&amp;ADDRESS('PR-tampon'!$E259,COLUMN(REFERENCEMENT_ISOLANT[[#Headers],[Hygrométrie des locaux]])))=0,"",INDIRECT(NOM_FR&amp;ADDRESS('PR-tampon'!$E259,COLUMN(REFERENCEMENT_ISOLANT[[#Headers],[Hygrométrie des locaux]]))))))</f>
        <v/>
      </c>
      <c r="N296" s="3" t="str">
        <f ca="1">IF('PR-tampon'!$E259="","",IF('PR-tampon'!$E259=0,"",IF(INDIRECT(NOM_FR&amp;ADDRESS('PR-tampon'!$E259,COLUMN(REFERENCEMENT_ISOLANT[[#Headers],[classement locaux au sens 20.1 P3]])))=0,"",INDIRECT(NOM_FR&amp;ADDRESS('PR-tampon'!$E259,COLUMN(REFERENCEMENT_ISOLANT[[#Headers],[classement locaux au sens 20.1 P3]]))))))</f>
        <v/>
      </c>
      <c r="O296" s="3" t="str">
        <f ca="1">IF('PR-tampon'!$E259="","",IF('PR-tampon'!$E259=0,"",IF(INDIRECT(NOM_FR&amp;ADDRESS('PR-tampon'!$E259,COLUMN(REFERENCEMENT_ISOLANT[[#Headers],[Climat max]])))=0,"",INDIRECT(NOM_FR&amp;ADDRESS('PR-tampon'!$E259,COLUMN(REFERENCEMENT_ISOLANT[[#Headers],[Climat max]]))))))</f>
        <v/>
      </c>
      <c r="P296" s="3" t="str">
        <f ca="1">IF('PR-tampon'!$E259="","",IF('PR-tampon'!$E259=0,"",IF(INDIRECT(NOM_FR&amp;ADDRESS('PR-tampon'!$E259,COLUMN(REFERENCEMENT_ISOLANT[[#Headers],[Locaux climatisés ou raffraichis]])))=0,"",INDIRECT(NOM_FR&amp;ADDRESS('PR-tampon'!$E259,COLUMN(REFERENCEMENT_ISOLANT[[#Headers],[Locaux climatisés ou raffraichis]]))))))</f>
        <v/>
      </c>
    </row>
    <row r="297" spans="1:16" ht="130.19999999999999" customHeight="1" x14ac:dyDescent="0.3">
      <c r="A297" s="3" t="e">
        <v>#VALUE!</v>
      </c>
      <c r="B297" s="86" t="str">
        <f ca="1">IF('PR-tampon'!$E260="","",IF('PR-tampon'!$E260=0,"",IF(INDIRECT(NOM_FR&amp;ADDRESS('PR-tampon'!$E260,COLUMN(REFERENCEMENT_ISOLANT[[#Headers],[DATE REFERENCEMENT]])))=0,"",INDIRECT(NOM_FR&amp;ADDRESS('PR-tampon'!$E260,COLUMN(REFERENCEMENT_ISOLANT[[#Headers],[DATE REFERENCEMENT]]))))))</f>
        <v/>
      </c>
      <c r="C297" s="86" t="str">
        <f ca="1">IF('PR-tampon'!$E260="","",IF('PR-tampon'!$E260=0,"",IF(INDIRECT(NOM_FR&amp;ADDRESS('PR-tampon'!$E260,COLUMN(REFERENCEMENT_ISOLANT[[#Headers],[TYPE DE PROCEDE]])))=0,"",INDIRECT(NOM_FR&amp;ADDRESS('PR-tampon'!$E260,COLUMN(REFERENCEMENT_ISOLANT[[#Headers],[TYPE DE PROCEDE]]))))))</f>
        <v/>
      </c>
      <c r="D297" s="86" t="str">
        <f ca="1">IF('PR-tampon'!$E260="","",IF('PR-tampon'!$E260=0,"",IF(INDIRECT(NOM_FR&amp;ADDRESS('PR-tampon'!$E260,COLUMN(REFERENCEMENT_ISOLANT[[#Headers],[MATIERE]])))=0,"",INDIRECT(NOM_FR&amp;ADDRESS('PR-tampon'!$E260,COLUMN(REFERENCEMENT_ISOLANT[[#Headers],[MATIERE]]))))))</f>
        <v/>
      </c>
      <c r="E297" s="3" t="str">
        <f ca="1">IF('PR-tampon'!$E260="","",IF('PR-tampon'!$E260=0,"",IF(INDIRECT(NOM_FR&amp;ADDRESS('PR-tampon'!$E260,COLUMN(REFERENCEMENT_ISOLANT[[#Headers],[NOM COMMERCIAL DU PROCEDE]])))=0,"",INDIRECT(NOM_FR&amp;ADDRESS('PR-tampon'!$E260,COLUMN(REFERENCEMENT_ISOLANT[[#Headers],[NOM COMMERCIAL DU PROCEDE]]))))))</f>
        <v/>
      </c>
      <c r="F297" s="3" t="str">
        <f ca="1">IF('PR-tampon'!$E260="","",IF('PR-tampon'!$E260=0,"",IF(INDIRECT(NOM_FR&amp;ADDRESS('PR-tampon'!$E260,COLUMN(REFERENCEMENT_ISOLANT[[#Headers],[FABRICANT / TITULAIRE / DISTRIBUTEUR]])))=0,"",INDIRECT(NOM_FR&amp;ADDRESS('PR-tampon'!$E260,COLUMN(REFERENCEMENT_ISOLANT[[#Headers],[FABRICANT / TITULAIRE / DISTRIBUTEUR]]))))))</f>
        <v/>
      </c>
      <c r="G297" s="3" t="str">
        <f ca="1">IF('PR-tampon'!$E260="","",IF('PR-tampon'!$E260=0,"",IF(INDIRECT(NOM_FR&amp;ADDRESS('PR-tampon'!$E260,COLUMN(REFERENCEMENT_ISOLANT[[#Headers],[TYPE DE DOCUMENT DE REFERENCE]])))=0,"",INDIRECT(NOM_FR&amp;ADDRESS('PR-tampon'!$E260,COLUMN(REFERENCEMENT_ISOLANT[[#Headers],[TYPE DE DOCUMENT DE REFERENCE]]))))))</f>
        <v/>
      </c>
      <c r="H297" s="3" t="str">
        <f ca="1">IF('PR-tampon'!$E260="","",IF('PR-tampon'!$E260=0,"",IF(INDIRECT(NOM_FR&amp;ADDRESS('PR-tampon'!$E260,COLUMN(REFERENCEMENT_ISOLANT[[#Headers],[REF]])))=0,"",INDIRECT(NOM_FR&amp;ADDRESS('PR-tampon'!$E260,COLUMN(REFERENCEMENT_ISOLANT[[#Headers],[REF]]))))))</f>
        <v/>
      </c>
      <c r="I297" s="80" t="str">
        <f ca="1">IF('PR-tampon'!$E260="","",IF('PR-tampon'!$E260=0,"",IF(INDIRECT(NOM_FR&amp;ADDRESS('PR-tampon'!$E260,COLUMN(REFERENCEMENT_ISOLANT[[#Headers],[AVIS LIMITE AU / VALIDITE]])))=0,"",INDIRECT(NOM_FR&amp;ADDRESS('PR-tampon'!$E260,COLUMN(REFERENCEMENT_ISOLANT[[#Headers],[AVIS LIMITE AU / VALIDITE]]))))))</f>
        <v/>
      </c>
      <c r="J297" s="3" t="str">
        <f ca="1">IF('PR-tampon'!$E260="","",IF('PR-tampon'!$E260=0,"",IF(INDIRECT(NOM_FR&amp;ADDRESS('PR-tampon'!$E260,COLUMN(REFERENCEMENT_ISOLANT[[#Headers],[TC/TNC
dans le domaine d''emploi visé]])))=0,"",INDIRECT(NOM_FR&amp;ADDRESS('PR-tampon'!$E260,COLUMN(REFERENCEMENT_ISOLANT[[#Headers],[TC/TNC
dans le domaine d''emploi visé]]))))))</f>
        <v/>
      </c>
      <c r="K297" s="110" t="str">
        <f ca="1">IF('PR-tampon'!$E260="","",IF('PR-tampon'!$E260=0,"",IF(INDIRECT(NOM_FR&amp;ADDRESS('PR-tampon'!$E260,COLUMN(REFERENCEMENT_ISOLANT[[#Headers],[SYNTHESE DES APPLICATIONS VISEES]])))=0,"",INDIRECT(NOM_FR&amp;ADDRESS('PR-tampon'!$E260,COLUMN(REFERENCEMENT_ISOLANT[[#Headers],[SYNTHESE DES APPLICATIONS VISEES]]))))))</f>
        <v/>
      </c>
      <c r="L297" s="82" t="str">
        <f ca="1">IF('PR-tampon'!$E260="","",IF('PR-tampon'!$E260=0,"",IF(INDIRECT(NOM_FR&amp;ADDRESS('PR-tampon'!$E260,COLUMN(REFERENCEMENT_ISOLANT[[#Headers],[CONCATENATION DES OBSERVATIONS]])))=0,"",INDIRECT(NOM_FR&amp;ADDRESS('PR-tampon'!$E260,COLUMN(REFERENCEMENT_ISOLANT[[#Headers],[CONCATENATION DES OBSERVATIONS]]))))))</f>
        <v/>
      </c>
      <c r="M297" s="3" t="str">
        <f ca="1">IF('PR-tampon'!$E260="","",IF('PR-tampon'!$E260=0,"",IF(INDIRECT(NOM_FR&amp;ADDRESS('PR-tampon'!$E260,COLUMN(REFERENCEMENT_ISOLANT[[#Headers],[Hygrométrie des locaux]])))=0,"",INDIRECT(NOM_FR&amp;ADDRESS('PR-tampon'!$E260,COLUMN(REFERENCEMENT_ISOLANT[[#Headers],[Hygrométrie des locaux]]))))))</f>
        <v/>
      </c>
      <c r="N297" s="3" t="str">
        <f ca="1">IF('PR-tampon'!$E260="","",IF('PR-tampon'!$E260=0,"",IF(INDIRECT(NOM_FR&amp;ADDRESS('PR-tampon'!$E260,COLUMN(REFERENCEMENT_ISOLANT[[#Headers],[classement locaux au sens 20.1 P3]])))=0,"",INDIRECT(NOM_FR&amp;ADDRESS('PR-tampon'!$E260,COLUMN(REFERENCEMENT_ISOLANT[[#Headers],[classement locaux au sens 20.1 P3]]))))))</f>
        <v/>
      </c>
      <c r="O297" s="3" t="str">
        <f ca="1">IF('PR-tampon'!$E260="","",IF('PR-tampon'!$E260=0,"",IF(INDIRECT(NOM_FR&amp;ADDRESS('PR-tampon'!$E260,COLUMN(REFERENCEMENT_ISOLANT[[#Headers],[Climat max]])))=0,"",INDIRECT(NOM_FR&amp;ADDRESS('PR-tampon'!$E260,COLUMN(REFERENCEMENT_ISOLANT[[#Headers],[Climat max]]))))))</f>
        <v/>
      </c>
      <c r="P297" s="3" t="str">
        <f ca="1">IF('PR-tampon'!$E260="","",IF('PR-tampon'!$E260=0,"",IF(INDIRECT(NOM_FR&amp;ADDRESS('PR-tampon'!$E260,COLUMN(REFERENCEMENT_ISOLANT[[#Headers],[Locaux climatisés ou raffraichis]])))=0,"",INDIRECT(NOM_FR&amp;ADDRESS('PR-tampon'!$E260,COLUMN(REFERENCEMENT_ISOLANT[[#Headers],[Locaux climatisés ou raffraichis]]))))))</f>
        <v/>
      </c>
    </row>
    <row r="298" spans="1:16" ht="130.19999999999999" customHeight="1" x14ac:dyDescent="0.3">
      <c r="A298" s="3" t="e">
        <v>#VALUE!</v>
      </c>
      <c r="B298" s="86" t="str">
        <f ca="1">IF('PR-tampon'!$E261="","",IF('PR-tampon'!$E261=0,"",IF(INDIRECT(NOM_FR&amp;ADDRESS('PR-tampon'!$E261,COLUMN(REFERENCEMENT_ISOLANT[[#Headers],[DATE REFERENCEMENT]])))=0,"",INDIRECT(NOM_FR&amp;ADDRESS('PR-tampon'!$E261,COLUMN(REFERENCEMENT_ISOLANT[[#Headers],[DATE REFERENCEMENT]]))))))</f>
        <v/>
      </c>
      <c r="C298" s="86" t="str">
        <f ca="1">IF('PR-tampon'!$E261="","",IF('PR-tampon'!$E261=0,"",IF(INDIRECT(NOM_FR&amp;ADDRESS('PR-tampon'!$E261,COLUMN(REFERENCEMENT_ISOLANT[[#Headers],[TYPE DE PROCEDE]])))=0,"",INDIRECT(NOM_FR&amp;ADDRESS('PR-tampon'!$E261,COLUMN(REFERENCEMENT_ISOLANT[[#Headers],[TYPE DE PROCEDE]]))))))</f>
        <v/>
      </c>
      <c r="D298" s="86" t="str">
        <f ca="1">IF('PR-tampon'!$E261="","",IF('PR-tampon'!$E261=0,"",IF(INDIRECT(NOM_FR&amp;ADDRESS('PR-tampon'!$E261,COLUMN(REFERENCEMENT_ISOLANT[[#Headers],[MATIERE]])))=0,"",INDIRECT(NOM_FR&amp;ADDRESS('PR-tampon'!$E261,COLUMN(REFERENCEMENT_ISOLANT[[#Headers],[MATIERE]]))))))</f>
        <v/>
      </c>
      <c r="E298" s="3" t="str">
        <f ca="1">IF('PR-tampon'!$E261="","",IF('PR-tampon'!$E261=0,"",IF(INDIRECT(NOM_FR&amp;ADDRESS('PR-tampon'!$E261,COLUMN(REFERENCEMENT_ISOLANT[[#Headers],[NOM COMMERCIAL DU PROCEDE]])))=0,"",INDIRECT(NOM_FR&amp;ADDRESS('PR-tampon'!$E261,COLUMN(REFERENCEMENT_ISOLANT[[#Headers],[NOM COMMERCIAL DU PROCEDE]]))))))</f>
        <v/>
      </c>
      <c r="F298" s="3" t="str">
        <f ca="1">IF('PR-tampon'!$E261="","",IF('PR-tampon'!$E261=0,"",IF(INDIRECT(NOM_FR&amp;ADDRESS('PR-tampon'!$E261,COLUMN(REFERENCEMENT_ISOLANT[[#Headers],[FABRICANT / TITULAIRE / DISTRIBUTEUR]])))=0,"",INDIRECT(NOM_FR&amp;ADDRESS('PR-tampon'!$E261,COLUMN(REFERENCEMENT_ISOLANT[[#Headers],[FABRICANT / TITULAIRE / DISTRIBUTEUR]]))))))</f>
        <v/>
      </c>
      <c r="G298" s="3" t="str">
        <f ca="1">IF('PR-tampon'!$E261="","",IF('PR-tampon'!$E261=0,"",IF(INDIRECT(NOM_FR&amp;ADDRESS('PR-tampon'!$E261,COLUMN(REFERENCEMENT_ISOLANT[[#Headers],[TYPE DE DOCUMENT DE REFERENCE]])))=0,"",INDIRECT(NOM_FR&amp;ADDRESS('PR-tampon'!$E261,COLUMN(REFERENCEMENT_ISOLANT[[#Headers],[TYPE DE DOCUMENT DE REFERENCE]]))))))</f>
        <v/>
      </c>
      <c r="H298" s="3" t="str">
        <f ca="1">IF('PR-tampon'!$E261="","",IF('PR-tampon'!$E261=0,"",IF(INDIRECT(NOM_FR&amp;ADDRESS('PR-tampon'!$E261,COLUMN(REFERENCEMENT_ISOLANT[[#Headers],[REF]])))=0,"",INDIRECT(NOM_FR&amp;ADDRESS('PR-tampon'!$E261,COLUMN(REFERENCEMENT_ISOLANT[[#Headers],[REF]]))))))</f>
        <v/>
      </c>
      <c r="I298" s="80" t="str">
        <f ca="1">IF('PR-tampon'!$E261="","",IF('PR-tampon'!$E261=0,"",IF(INDIRECT(NOM_FR&amp;ADDRESS('PR-tampon'!$E261,COLUMN(REFERENCEMENT_ISOLANT[[#Headers],[AVIS LIMITE AU / VALIDITE]])))=0,"",INDIRECT(NOM_FR&amp;ADDRESS('PR-tampon'!$E261,COLUMN(REFERENCEMENT_ISOLANT[[#Headers],[AVIS LIMITE AU / VALIDITE]]))))))</f>
        <v/>
      </c>
      <c r="J298" s="3" t="str">
        <f ca="1">IF('PR-tampon'!$E261="","",IF('PR-tampon'!$E261=0,"",IF(INDIRECT(NOM_FR&amp;ADDRESS('PR-tampon'!$E261,COLUMN(REFERENCEMENT_ISOLANT[[#Headers],[TC/TNC
dans le domaine d''emploi visé]])))=0,"",INDIRECT(NOM_FR&amp;ADDRESS('PR-tampon'!$E261,COLUMN(REFERENCEMENT_ISOLANT[[#Headers],[TC/TNC
dans le domaine d''emploi visé]]))))))</f>
        <v/>
      </c>
      <c r="K298" s="110" t="str">
        <f ca="1">IF('PR-tampon'!$E261="","",IF('PR-tampon'!$E261=0,"",IF(INDIRECT(NOM_FR&amp;ADDRESS('PR-tampon'!$E261,COLUMN(REFERENCEMENT_ISOLANT[[#Headers],[SYNTHESE DES APPLICATIONS VISEES]])))=0,"",INDIRECT(NOM_FR&amp;ADDRESS('PR-tampon'!$E261,COLUMN(REFERENCEMENT_ISOLANT[[#Headers],[SYNTHESE DES APPLICATIONS VISEES]]))))))</f>
        <v/>
      </c>
      <c r="L298" s="82" t="str">
        <f ca="1">IF('PR-tampon'!$E261="","",IF('PR-tampon'!$E261=0,"",IF(INDIRECT(NOM_FR&amp;ADDRESS('PR-tampon'!$E261,COLUMN(REFERENCEMENT_ISOLANT[[#Headers],[CONCATENATION DES OBSERVATIONS]])))=0,"",INDIRECT(NOM_FR&amp;ADDRESS('PR-tampon'!$E261,COLUMN(REFERENCEMENT_ISOLANT[[#Headers],[CONCATENATION DES OBSERVATIONS]]))))))</f>
        <v/>
      </c>
      <c r="M298" s="3" t="str">
        <f ca="1">IF('PR-tampon'!$E261="","",IF('PR-tampon'!$E261=0,"",IF(INDIRECT(NOM_FR&amp;ADDRESS('PR-tampon'!$E261,COLUMN(REFERENCEMENT_ISOLANT[[#Headers],[Hygrométrie des locaux]])))=0,"",INDIRECT(NOM_FR&amp;ADDRESS('PR-tampon'!$E261,COLUMN(REFERENCEMENT_ISOLANT[[#Headers],[Hygrométrie des locaux]]))))))</f>
        <v/>
      </c>
      <c r="N298" s="3" t="str">
        <f ca="1">IF('PR-tampon'!$E261="","",IF('PR-tampon'!$E261=0,"",IF(INDIRECT(NOM_FR&amp;ADDRESS('PR-tampon'!$E261,COLUMN(REFERENCEMENT_ISOLANT[[#Headers],[classement locaux au sens 20.1 P3]])))=0,"",INDIRECT(NOM_FR&amp;ADDRESS('PR-tampon'!$E261,COLUMN(REFERENCEMENT_ISOLANT[[#Headers],[classement locaux au sens 20.1 P3]]))))))</f>
        <v/>
      </c>
      <c r="O298" s="3" t="str">
        <f ca="1">IF('PR-tampon'!$E261="","",IF('PR-tampon'!$E261=0,"",IF(INDIRECT(NOM_FR&amp;ADDRESS('PR-tampon'!$E261,COLUMN(REFERENCEMENT_ISOLANT[[#Headers],[Climat max]])))=0,"",INDIRECT(NOM_FR&amp;ADDRESS('PR-tampon'!$E261,COLUMN(REFERENCEMENT_ISOLANT[[#Headers],[Climat max]]))))))</f>
        <v/>
      </c>
      <c r="P298" s="3" t="str">
        <f ca="1">IF('PR-tampon'!$E261="","",IF('PR-tampon'!$E261=0,"",IF(INDIRECT(NOM_FR&amp;ADDRESS('PR-tampon'!$E261,COLUMN(REFERENCEMENT_ISOLANT[[#Headers],[Locaux climatisés ou raffraichis]])))=0,"",INDIRECT(NOM_FR&amp;ADDRESS('PR-tampon'!$E261,COLUMN(REFERENCEMENT_ISOLANT[[#Headers],[Locaux climatisés ou raffraichis]]))))))</f>
        <v/>
      </c>
    </row>
    <row r="299" spans="1:16" ht="130.19999999999999" customHeight="1" x14ac:dyDescent="0.3">
      <c r="A299" s="3" t="e">
        <v>#VALUE!</v>
      </c>
      <c r="B299" s="86" t="str">
        <f ca="1">IF('PR-tampon'!$E262="","",IF('PR-tampon'!$E262=0,"",IF(INDIRECT(NOM_FR&amp;ADDRESS('PR-tampon'!$E262,COLUMN(REFERENCEMENT_ISOLANT[[#Headers],[DATE REFERENCEMENT]])))=0,"",INDIRECT(NOM_FR&amp;ADDRESS('PR-tampon'!$E262,COLUMN(REFERENCEMENT_ISOLANT[[#Headers],[DATE REFERENCEMENT]]))))))</f>
        <v/>
      </c>
      <c r="C299" s="86" t="str">
        <f ca="1">IF('PR-tampon'!$E262="","",IF('PR-tampon'!$E262=0,"",IF(INDIRECT(NOM_FR&amp;ADDRESS('PR-tampon'!$E262,COLUMN(REFERENCEMENT_ISOLANT[[#Headers],[TYPE DE PROCEDE]])))=0,"",INDIRECT(NOM_FR&amp;ADDRESS('PR-tampon'!$E262,COLUMN(REFERENCEMENT_ISOLANT[[#Headers],[TYPE DE PROCEDE]]))))))</f>
        <v/>
      </c>
      <c r="D299" s="86" t="str">
        <f ca="1">IF('PR-tampon'!$E262="","",IF('PR-tampon'!$E262=0,"",IF(INDIRECT(NOM_FR&amp;ADDRESS('PR-tampon'!$E262,COLUMN(REFERENCEMENT_ISOLANT[[#Headers],[MATIERE]])))=0,"",INDIRECT(NOM_FR&amp;ADDRESS('PR-tampon'!$E262,COLUMN(REFERENCEMENT_ISOLANT[[#Headers],[MATIERE]]))))))</f>
        <v/>
      </c>
      <c r="E299" s="3" t="str">
        <f ca="1">IF('PR-tampon'!$E262="","",IF('PR-tampon'!$E262=0,"",IF(INDIRECT(NOM_FR&amp;ADDRESS('PR-tampon'!$E262,COLUMN(REFERENCEMENT_ISOLANT[[#Headers],[NOM COMMERCIAL DU PROCEDE]])))=0,"",INDIRECT(NOM_FR&amp;ADDRESS('PR-tampon'!$E262,COLUMN(REFERENCEMENT_ISOLANT[[#Headers],[NOM COMMERCIAL DU PROCEDE]]))))))</f>
        <v/>
      </c>
      <c r="F299" s="3" t="str">
        <f ca="1">IF('PR-tampon'!$E262="","",IF('PR-tampon'!$E262=0,"",IF(INDIRECT(NOM_FR&amp;ADDRESS('PR-tampon'!$E262,COLUMN(REFERENCEMENT_ISOLANT[[#Headers],[FABRICANT / TITULAIRE / DISTRIBUTEUR]])))=0,"",INDIRECT(NOM_FR&amp;ADDRESS('PR-tampon'!$E262,COLUMN(REFERENCEMENT_ISOLANT[[#Headers],[FABRICANT / TITULAIRE / DISTRIBUTEUR]]))))))</f>
        <v/>
      </c>
      <c r="G299" s="3" t="str">
        <f ca="1">IF('PR-tampon'!$E262="","",IF('PR-tampon'!$E262=0,"",IF(INDIRECT(NOM_FR&amp;ADDRESS('PR-tampon'!$E262,COLUMN(REFERENCEMENT_ISOLANT[[#Headers],[TYPE DE DOCUMENT DE REFERENCE]])))=0,"",INDIRECT(NOM_FR&amp;ADDRESS('PR-tampon'!$E262,COLUMN(REFERENCEMENT_ISOLANT[[#Headers],[TYPE DE DOCUMENT DE REFERENCE]]))))))</f>
        <v/>
      </c>
      <c r="H299" s="3" t="str">
        <f ca="1">IF('PR-tampon'!$E262="","",IF('PR-tampon'!$E262=0,"",IF(INDIRECT(NOM_FR&amp;ADDRESS('PR-tampon'!$E262,COLUMN(REFERENCEMENT_ISOLANT[[#Headers],[REF]])))=0,"",INDIRECT(NOM_FR&amp;ADDRESS('PR-tampon'!$E262,COLUMN(REFERENCEMENT_ISOLANT[[#Headers],[REF]]))))))</f>
        <v/>
      </c>
      <c r="I299" s="80" t="str">
        <f ca="1">IF('PR-tampon'!$E262="","",IF('PR-tampon'!$E262=0,"",IF(INDIRECT(NOM_FR&amp;ADDRESS('PR-tampon'!$E262,COLUMN(REFERENCEMENT_ISOLANT[[#Headers],[AVIS LIMITE AU / VALIDITE]])))=0,"",INDIRECT(NOM_FR&amp;ADDRESS('PR-tampon'!$E262,COLUMN(REFERENCEMENT_ISOLANT[[#Headers],[AVIS LIMITE AU / VALIDITE]]))))))</f>
        <v/>
      </c>
      <c r="J299" s="3" t="str">
        <f ca="1">IF('PR-tampon'!$E262="","",IF('PR-tampon'!$E262=0,"",IF(INDIRECT(NOM_FR&amp;ADDRESS('PR-tampon'!$E262,COLUMN(REFERENCEMENT_ISOLANT[[#Headers],[TC/TNC
dans le domaine d''emploi visé]])))=0,"",INDIRECT(NOM_FR&amp;ADDRESS('PR-tampon'!$E262,COLUMN(REFERENCEMENT_ISOLANT[[#Headers],[TC/TNC
dans le domaine d''emploi visé]]))))))</f>
        <v/>
      </c>
      <c r="K299" s="110" t="str">
        <f ca="1">IF('PR-tampon'!$E262="","",IF('PR-tampon'!$E262=0,"",IF(INDIRECT(NOM_FR&amp;ADDRESS('PR-tampon'!$E262,COLUMN(REFERENCEMENT_ISOLANT[[#Headers],[SYNTHESE DES APPLICATIONS VISEES]])))=0,"",INDIRECT(NOM_FR&amp;ADDRESS('PR-tampon'!$E262,COLUMN(REFERENCEMENT_ISOLANT[[#Headers],[SYNTHESE DES APPLICATIONS VISEES]]))))))</f>
        <v/>
      </c>
      <c r="L299" s="82" t="str">
        <f ca="1">IF('PR-tampon'!$E262="","",IF('PR-tampon'!$E262=0,"",IF(INDIRECT(NOM_FR&amp;ADDRESS('PR-tampon'!$E262,COLUMN(REFERENCEMENT_ISOLANT[[#Headers],[CONCATENATION DES OBSERVATIONS]])))=0,"",INDIRECT(NOM_FR&amp;ADDRESS('PR-tampon'!$E262,COLUMN(REFERENCEMENT_ISOLANT[[#Headers],[CONCATENATION DES OBSERVATIONS]]))))))</f>
        <v/>
      </c>
      <c r="M299" s="3" t="str">
        <f ca="1">IF('PR-tampon'!$E262="","",IF('PR-tampon'!$E262=0,"",IF(INDIRECT(NOM_FR&amp;ADDRESS('PR-tampon'!$E262,COLUMN(REFERENCEMENT_ISOLANT[[#Headers],[Hygrométrie des locaux]])))=0,"",INDIRECT(NOM_FR&amp;ADDRESS('PR-tampon'!$E262,COLUMN(REFERENCEMENT_ISOLANT[[#Headers],[Hygrométrie des locaux]]))))))</f>
        <v/>
      </c>
      <c r="N299" s="3" t="str">
        <f ca="1">IF('PR-tampon'!$E262="","",IF('PR-tampon'!$E262=0,"",IF(INDIRECT(NOM_FR&amp;ADDRESS('PR-tampon'!$E262,COLUMN(REFERENCEMENT_ISOLANT[[#Headers],[classement locaux au sens 20.1 P3]])))=0,"",INDIRECT(NOM_FR&amp;ADDRESS('PR-tampon'!$E262,COLUMN(REFERENCEMENT_ISOLANT[[#Headers],[classement locaux au sens 20.1 P3]]))))))</f>
        <v/>
      </c>
      <c r="O299" s="3" t="str">
        <f ca="1">IF('PR-tampon'!$E262="","",IF('PR-tampon'!$E262=0,"",IF(INDIRECT(NOM_FR&amp;ADDRESS('PR-tampon'!$E262,COLUMN(REFERENCEMENT_ISOLANT[[#Headers],[Climat max]])))=0,"",INDIRECT(NOM_FR&amp;ADDRESS('PR-tampon'!$E262,COLUMN(REFERENCEMENT_ISOLANT[[#Headers],[Climat max]]))))))</f>
        <v/>
      </c>
      <c r="P299" s="3" t="str">
        <f ca="1">IF('PR-tampon'!$E262="","",IF('PR-tampon'!$E262=0,"",IF(INDIRECT(NOM_FR&amp;ADDRESS('PR-tampon'!$E262,COLUMN(REFERENCEMENT_ISOLANT[[#Headers],[Locaux climatisés ou raffraichis]])))=0,"",INDIRECT(NOM_FR&amp;ADDRESS('PR-tampon'!$E262,COLUMN(REFERENCEMENT_ISOLANT[[#Headers],[Locaux climatisés ou raffraichis]]))))))</f>
        <v/>
      </c>
    </row>
    <row r="300" spans="1:16" ht="130.19999999999999" customHeight="1" x14ac:dyDescent="0.3">
      <c r="A300" s="3" t="e">
        <v>#VALUE!</v>
      </c>
      <c r="B300" s="86" t="str">
        <f ca="1">IF('PR-tampon'!$E263="","",IF('PR-tampon'!$E263=0,"",IF(INDIRECT(NOM_FR&amp;ADDRESS('PR-tampon'!$E263,COLUMN(REFERENCEMENT_ISOLANT[[#Headers],[DATE REFERENCEMENT]])))=0,"",INDIRECT(NOM_FR&amp;ADDRESS('PR-tampon'!$E263,COLUMN(REFERENCEMENT_ISOLANT[[#Headers],[DATE REFERENCEMENT]]))))))</f>
        <v/>
      </c>
      <c r="C300" s="86" t="str">
        <f ca="1">IF('PR-tampon'!$E263="","",IF('PR-tampon'!$E263=0,"",IF(INDIRECT(NOM_FR&amp;ADDRESS('PR-tampon'!$E263,COLUMN(REFERENCEMENT_ISOLANT[[#Headers],[TYPE DE PROCEDE]])))=0,"",INDIRECT(NOM_FR&amp;ADDRESS('PR-tampon'!$E263,COLUMN(REFERENCEMENT_ISOLANT[[#Headers],[TYPE DE PROCEDE]]))))))</f>
        <v/>
      </c>
      <c r="D300" s="86" t="str">
        <f ca="1">IF('PR-tampon'!$E263="","",IF('PR-tampon'!$E263=0,"",IF(INDIRECT(NOM_FR&amp;ADDRESS('PR-tampon'!$E263,COLUMN(REFERENCEMENT_ISOLANT[[#Headers],[MATIERE]])))=0,"",INDIRECT(NOM_FR&amp;ADDRESS('PR-tampon'!$E263,COLUMN(REFERENCEMENT_ISOLANT[[#Headers],[MATIERE]]))))))</f>
        <v/>
      </c>
      <c r="E300" s="3" t="str">
        <f ca="1">IF('PR-tampon'!$E263="","",IF('PR-tampon'!$E263=0,"",IF(INDIRECT(NOM_FR&amp;ADDRESS('PR-tampon'!$E263,COLUMN(REFERENCEMENT_ISOLANT[[#Headers],[NOM COMMERCIAL DU PROCEDE]])))=0,"",INDIRECT(NOM_FR&amp;ADDRESS('PR-tampon'!$E263,COLUMN(REFERENCEMENT_ISOLANT[[#Headers],[NOM COMMERCIAL DU PROCEDE]]))))))</f>
        <v/>
      </c>
      <c r="F300" s="3" t="str">
        <f ca="1">IF('PR-tampon'!$E263="","",IF('PR-tampon'!$E263=0,"",IF(INDIRECT(NOM_FR&amp;ADDRESS('PR-tampon'!$E263,COLUMN(REFERENCEMENT_ISOLANT[[#Headers],[FABRICANT / TITULAIRE / DISTRIBUTEUR]])))=0,"",INDIRECT(NOM_FR&amp;ADDRESS('PR-tampon'!$E263,COLUMN(REFERENCEMENT_ISOLANT[[#Headers],[FABRICANT / TITULAIRE / DISTRIBUTEUR]]))))))</f>
        <v/>
      </c>
      <c r="G300" s="3" t="str">
        <f ca="1">IF('PR-tampon'!$E263="","",IF('PR-tampon'!$E263=0,"",IF(INDIRECT(NOM_FR&amp;ADDRESS('PR-tampon'!$E263,COLUMN(REFERENCEMENT_ISOLANT[[#Headers],[TYPE DE DOCUMENT DE REFERENCE]])))=0,"",INDIRECT(NOM_FR&amp;ADDRESS('PR-tampon'!$E263,COLUMN(REFERENCEMENT_ISOLANT[[#Headers],[TYPE DE DOCUMENT DE REFERENCE]]))))))</f>
        <v/>
      </c>
      <c r="H300" s="3" t="str">
        <f ca="1">IF('PR-tampon'!$E263="","",IF('PR-tampon'!$E263=0,"",IF(INDIRECT(NOM_FR&amp;ADDRESS('PR-tampon'!$E263,COLUMN(REFERENCEMENT_ISOLANT[[#Headers],[REF]])))=0,"",INDIRECT(NOM_FR&amp;ADDRESS('PR-tampon'!$E263,COLUMN(REFERENCEMENT_ISOLANT[[#Headers],[REF]]))))))</f>
        <v/>
      </c>
      <c r="I300" s="80" t="str">
        <f ca="1">IF('PR-tampon'!$E263="","",IF('PR-tampon'!$E263=0,"",IF(INDIRECT(NOM_FR&amp;ADDRESS('PR-tampon'!$E263,COLUMN(REFERENCEMENT_ISOLANT[[#Headers],[AVIS LIMITE AU / VALIDITE]])))=0,"",INDIRECT(NOM_FR&amp;ADDRESS('PR-tampon'!$E263,COLUMN(REFERENCEMENT_ISOLANT[[#Headers],[AVIS LIMITE AU / VALIDITE]]))))))</f>
        <v/>
      </c>
      <c r="J300" s="3" t="str">
        <f ca="1">IF('PR-tampon'!$E263="","",IF('PR-tampon'!$E263=0,"",IF(INDIRECT(NOM_FR&amp;ADDRESS('PR-tampon'!$E263,COLUMN(REFERENCEMENT_ISOLANT[[#Headers],[TC/TNC
dans le domaine d''emploi visé]])))=0,"",INDIRECT(NOM_FR&amp;ADDRESS('PR-tampon'!$E263,COLUMN(REFERENCEMENT_ISOLANT[[#Headers],[TC/TNC
dans le domaine d''emploi visé]]))))))</f>
        <v/>
      </c>
      <c r="K300" s="110" t="str">
        <f ca="1">IF('PR-tampon'!$E263="","",IF('PR-tampon'!$E263=0,"",IF(INDIRECT(NOM_FR&amp;ADDRESS('PR-tampon'!$E263,COLUMN(REFERENCEMENT_ISOLANT[[#Headers],[SYNTHESE DES APPLICATIONS VISEES]])))=0,"",INDIRECT(NOM_FR&amp;ADDRESS('PR-tampon'!$E263,COLUMN(REFERENCEMENT_ISOLANT[[#Headers],[SYNTHESE DES APPLICATIONS VISEES]]))))))</f>
        <v/>
      </c>
      <c r="L300" s="82" t="str">
        <f ca="1">IF('PR-tampon'!$E263="","",IF('PR-tampon'!$E263=0,"",IF(INDIRECT(NOM_FR&amp;ADDRESS('PR-tampon'!$E263,COLUMN(REFERENCEMENT_ISOLANT[[#Headers],[CONCATENATION DES OBSERVATIONS]])))=0,"",INDIRECT(NOM_FR&amp;ADDRESS('PR-tampon'!$E263,COLUMN(REFERENCEMENT_ISOLANT[[#Headers],[CONCATENATION DES OBSERVATIONS]]))))))</f>
        <v/>
      </c>
      <c r="M300" s="3" t="str">
        <f ca="1">IF('PR-tampon'!$E263="","",IF('PR-tampon'!$E263=0,"",IF(INDIRECT(NOM_FR&amp;ADDRESS('PR-tampon'!$E263,COLUMN(REFERENCEMENT_ISOLANT[[#Headers],[Hygrométrie des locaux]])))=0,"",INDIRECT(NOM_FR&amp;ADDRESS('PR-tampon'!$E263,COLUMN(REFERENCEMENT_ISOLANT[[#Headers],[Hygrométrie des locaux]]))))))</f>
        <v/>
      </c>
      <c r="N300" s="3" t="str">
        <f ca="1">IF('PR-tampon'!$E263="","",IF('PR-tampon'!$E263=0,"",IF(INDIRECT(NOM_FR&amp;ADDRESS('PR-tampon'!$E263,COLUMN(REFERENCEMENT_ISOLANT[[#Headers],[classement locaux au sens 20.1 P3]])))=0,"",INDIRECT(NOM_FR&amp;ADDRESS('PR-tampon'!$E263,COLUMN(REFERENCEMENT_ISOLANT[[#Headers],[classement locaux au sens 20.1 P3]]))))))</f>
        <v/>
      </c>
      <c r="O300" s="3" t="str">
        <f ca="1">IF('PR-tampon'!$E263="","",IF('PR-tampon'!$E263=0,"",IF(INDIRECT(NOM_FR&amp;ADDRESS('PR-tampon'!$E263,COLUMN(REFERENCEMENT_ISOLANT[[#Headers],[Climat max]])))=0,"",INDIRECT(NOM_FR&amp;ADDRESS('PR-tampon'!$E263,COLUMN(REFERENCEMENT_ISOLANT[[#Headers],[Climat max]]))))))</f>
        <v/>
      </c>
      <c r="P300" s="3" t="str">
        <f ca="1">IF('PR-tampon'!$E263="","",IF('PR-tampon'!$E263=0,"",IF(INDIRECT(NOM_FR&amp;ADDRESS('PR-tampon'!$E263,COLUMN(REFERENCEMENT_ISOLANT[[#Headers],[Locaux climatisés ou raffraichis]])))=0,"",INDIRECT(NOM_FR&amp;ADDRESS('PR-tampon'!$E263,COLUMN(REFERENCEMENT_ISOLANT[[#Headers],[Locaux climatisés ou raffraichis]]))))))</f>
        <v/>
      </c>
    </row>
    <row r="301" spans="1:16" ht="130.19999999999999" customHeight="1" x14ac:dyDescent="0.3">
      <c r="A301" s="3" t="e">
        <v>#VALUE!</v>
      </c>
      <c r="B301" s="86" t="str">
        <f ca="1">IF('PR-tampon'!$E264="","",IF('PR-tampon'!$E264=0,"",IF(INDIRECT(NOM_FR&amp;ADDRESS('PR-tampon'!$E264,COLUMN(REFERENCEMENT_ISOLANT[[#Headers],[DATE REFERENCEMENT]])))=0,"",INDIRECT(NOM_FR&amp;ADDRESS('PR-tampon'!$E264,COLUMN(REFERENCEMENT_ISOLANT[[#Headers],[DATE REFERENCEMENT]]))))))</f>
        <v/>
      </c>
      <c r="C301" s="86" t="str">
        <f ca="1">IF('PR-tampon'!$E264="","",IF('PR-tampon'!$E264=0,"",IF(INDIRECT(NOM_FR&amp;ADDRESS('PR-tampon'!$E264,COLUMN(REFERENCEMENT_ISOLANT[[#Headers],[TYPE DE PROCEDE]])))=0,"",INDIRECT(NOM_FR&amp;ADDRESS('PR-tampon'!$E264,COLUMN(REFERENCEMENT_ISOLANT[[#Headers],[TYPE DE PROCEDE]]))))))</f>
        <v/>
      </c>
      <c r="D301" s="86" t="str">
        <f ca="1">IF('PR-tampon'!$E264="","",IF('PR-tampon'!$E264=0,"",IF(INDIRECT(NOM_FR&amp;ADDRESS('PR-tampon'!$E264,COLUMN(REFERENCEMENT_ISOLANT[[#Headers],[MATIERE]])))=0,"",INDIRECT(NOM_FR&amp;ADDRESS('PR-tampon'!$E264,COLUMN(REFERENCEMENT_ISOLANT[[#Headers],[MATIERE]]))))))</f>
        <v/>
      </c>
      <c r="E301" s="3" t="str">
        <f ca="1">IF('PR-tampon'!$E264="","",IF('PR-tampon'!$E264=0,"",IF(INDIRECT(NOM_FR&amp;ADDRESS('PR-tampon'!$E264,COLUMN(REFERENCEMENT_ISOLANT[[#Headers],[NOM COMMERCIAL DU PROCEDE]])))=0,"",INDIRECT(NOM_FR&amp;ADDRESS('PR-tampon'!$E264,COLUMN(REFERENCEMENT_ISOLANT[[#Headers],[NOM COMMERCIAL DU PROCEDE]]))))))</f>
        <v/>
      </c>
      <c r="F301" s="3" t="str">
        <f ca="1">IF('PR-tampon'!$E264="","",IF('PR-tampon'!$E264=0,"",IF(INDIRECT(NOM_FR&amp;ADDRESS('PR-tampon'!$E264,COLUMN(REFERENCEMENT_ISOLANT[[#Headers],[FABRICANT / TITULAIRE / DISTRIBUTEUR]])))=0,"",INDIRECT(NOM_FR&amp;ADDRESS('PR-tampon'!$E264,COLUMN(REFERENCEMENT_ISOLANT[[#Headers],[FABRICANT / TITULAIRE / DISTRIBUTEUR]]))))))</f>
        <v/>
      </c>
      <c r="G301" s="3" t="str">
        <f ca="1">IF('PR-tampon'!$E264="","",IF('PR-tampon'!$E264=0,"",IF(INDIRECT(NOM_FR&amp;ADDRESS('PR-tampon'!$E264,COLUMN(REFERENCEMENT_ISOLANT[[#Headers],[TYPE DE DOCUMENT DE REFERENCE]])))=0,"",INDIRECT(NOM_FR&amp;ADDRESS('PR-tampon'!$E264,COLUMN(REFERENCEMENT_ISOLANT[[#Headers],[TYPE DE DOCUMENT DE REFERENCE]]))))))</f>
        <v/>
      </c>
      <c r="H301" s="3" t="str">
        <f ca="1">IF('PR-tampon'!$E264="","",IF('PR-tampon'!$E264=0,"",IF(INDIRECT(NOM_FR&amp;ADDRESS('PR-tampon'!$E264,COLUMN(REFERENCEMENT_ISOLANT[[#Headers],[REF]])))=0,"",INDIRECT(NOM_FR&amp;ADDRESS('PR-tampon'!$E264,COLUMN(REFERENCEMENT_ISOLANT[[#Headers],[REF]]))))))</f>
        <v/>
      </c>
      <c r="I301" s="80" t="str">
        <f ca="1">IF('PR-tampon'!$E264="","",IF('PR-tampon'!$E264=0,"",IF(INDIRECT(NOM_FR&amp;ADDRESS('PR-tampon'!$E264,COLUMN(REFERENCEMENT_ISOLANT[[#Headers],[AVIS LIMITE AU / VALIDITE]])))=0,"",INDIRECT(NOM_FR&amp;ADDRESS('PR-tampon'!$E264,COLUMN(REFERENCEMENT_ISOLANT[[#Headers],[AVIS LIMITE AU / VALIDITE]]))))))</f>
        <v/>
      </c>
      <c r="J301" s="3" t="str">
        <f ca="1">IF('PR-tampon'!$E264="","",IF('PR-tampon'!$E264=0,"",IF(INDIRECT(NOM_FR&amp;ADDRESS('PR-tampon'!$E264,COLUMN(REFERENCEMENT_ISOLANT[[#Headers],[TC/TNC
dans le domaine d''emploi visé]])))=0,"",INDIRECT(NOM_FR&amp;ADDRESS('PR-tampon'!$E264,COLUMN(REFERENCEMENT_ISOLANT[[#Headers],[TC/TNC
dans le domaine d''emploi visé]]))))))</f>
        <v/>
      </c>
      <c r="K301" s="110" t="str">
        <f ca="1">IF('PR-tampon'!$E264="","",IF('PR-tampon'!$E264=0,"",IF(INDIRECT(NOM_FR&amp;ADDRESS('PR-tampon'!$E264,COLUMN(REFERENCEMENT_ISOLANT[[#Headers],[SYNTHESE DES APPLICATIONS VISEES]])))=0,"",INDIRECT(NOM_FR&amp;ADDRESS('PR-tampon'!$E264,COLUMN(REFERENCEMENT_ISOLANT[[#Headers],[SYNTHESE DES APPLICATIONS VISEES]]))))))</f>
        <v/>
      </c>
      <c r="L301" s="82" t="str">
        <f ca="1">IF('PR-tampon'!$E264="","",IF('PR-tampon'!$E264=0,"",IF(INDIRECT(NOM_FR&amp;ADDRESS('PR-tampon'!$E264,COLUMN(REFERENCEMENT_ISOLANT[[#Headers],[CONCATENATION DES OBSERVATIONS]])))=0,"",INDIRECT(NOM_FR&amp;ADDRESS('PR-tampon'!$E264,COLUMN(REFERENCEMENT_ISOLANT[[#Headers],[CONCATENATION DES OBSERVATIONS]]))))))</f>
        <v/>
      </c>
      <c r="M301" s="3" t="str">
        <f ca="1">IF('PR-tampon'!$E264="","",IF('PR-tampon'!$E264=0,"",IF(INDIRECT(NOM_FR&amp;ADDRESS('PR-tampon'!$E264,COLUMN(REFERENCEMENT_ISOLANT[[#Headers],[Hygrométrie des locaux]])))=0,"",INDIRECT(NOM_FR&amp;ADDRESS('PR-tampon'!$E264,COLUMN(REFERENCEMENT_ISOLANT[[#Headers],[Hygrométrie des locaux]]))))))</f>
        <v/>
      </c>
      <c r="N301" s="3" t="str">
        <f ca="1">IF('PR-tampon'!$E264="","",IF('PR-tampon'!$E264=0,"",IF(INDIRECT(NOM_FR&amp;ADDRESS('PR-tampon'!$E264,COLUMN(REFERENCEMENT_ISOLANT[[#Headers],[classement locaux au sens 20.1 P3]])))=0,"",INDIRECT(NOM_FR&amp;ADDRESS('PR-tampon'!$E264,COLUMN(REFERENCEMENT_ISOLANT[[#Headers],[classement locaux au sens 20.1 P3]]))))))</f>
        <v/>
      </c>
      <c r="O301" s="3" t="str">
        <f ca="1">IF('PR-tampon'!$E264="","",IF('PR-tampon'!$E264=0,"",IF(INDIRECT(NOM_FR&amp;ADDRESS('PR-tampon'!$E264,COLUMN(REFERENCEMENT_ISOLANT[[#Headers],[Climat max]])))=0,"",INDIRECT(NOM_FR&amp;ADDRESS('PR-tampon'!$E264,COLUMN(REFERENCEMENT_ISOLANT[[#Headers],[Climat max]]))))))</f>
        <v/>
      </c>
      <c r="P301" s="3" t="str">
        <f ca="1">IF('PR-tampon'!$E264="","",IF('PR-tampon'!$E264=0,"",IF(INDIRECT(NOM_FR&amp;ADDRESS('PR-tampon'!$E264,COLUMN(REFERENCEMENT_ISOLANT[[#Headers],[Locaux climatisés ou raffraichis]])))=0,"",INDIRECT(NOM_FR&amp;ADDRESS('PR-tampon'!$E264,COLUMN(REFERENCEMENT_ISOLANT[[#Headers],[Locaux climatisés ou raffraichis]]))))))</f>
        <v/>
      </c>
    </row>
    <row r="302" spans="1:16" ht="130.19999999999999" customHeight="1" x14ac:dyDescent="0.3">
      <c r="A302" s="3" t="e">
        <v>#VALUE!</v>
      </c>
      <c r="B302" s="86" t="str">
        <f ca="1">IF('PR-tampon'!$E265="","",IF('PR-tampon'!$E265=0,"",IF(INDIRECT(NOM_FR&amp;ADDRESS('PR-tampon'!$E265,COLUMN(REFERENCEMENT_ISOLANT[[#Headers],[DATE REFERENCEMENT]])))=0,"",INDIRECT(NOM_FR&amp;ADDRESS('PR-tampon'!$E265,COLUMN(REFERENCEMENT_ISOLANT[[#Headers],[DATE REFERENCEMENT]]))))))</f>
        <v/>
      </c>
      <c r="C302" s="86" t="str">
        <f ca="1">IF('PR-tampon'!$E265="","",IF('PR-tampon'!$E265=0,"",IF(INDIRECT(NOM_FR&amp;ADDRESS('PR-tampon'!$E265,COLUMN(REFERENCEMENT_ISOLANT[[#Headers],[TYPE DE PROCEDE]])))=0,"",INDIRECT(NOM_FR&amp;ADDRESS('PR-tampon'!$E265,COLUMN(REFERENCEMENT_ISOLANT[[#Headers],[TYPE DE PROCEDE]]))))))</f>
        <v/>
      </c>
      <c r="D302" s="86" t="str">
        <f ca="1">IF('PR-tampon'!$E265="","",IF('PR-tampon'!$E265=0,"",IF(INDIRECT(NOM_FR&amp;ADDRESS('PR-tampon'!$E265,COLUMN(REFERENCEMENT_ISOLANT[[#Headers],[MATIERE]])))=0,"",INDIRECT(NOM_FR&amp;ADDRESS('PR-tampon'!$E265,COLUMN(REFERENCEMENT_ISOLANT[[#Headers],[MATIERE]]))))))</f>
        <v/>
      </c>
      <c r="E302" s="3" t="str">
        <f ca="1">IF('PR-tampon'!$E265="","",IF('PR-tampon'!$E265=0,"",IF(INDIRECT(NOM_FR&amp;ADDRESS('PR-tampon'!$E265,COLUMN(REFERENCEMENT_ISOLANT[[#Headers],[NOM COMMERCIAL DU PROCEDE]])))=0,"",INDIRECT(NOM_FR&amp;ADDRESS('PR-tampon'!$E265,COLUMN(REFERENCEMENT_ISOLANT[[#Headers],[NOM COMMERCIAL DU PROCEDE]]))))))</f>
        <v/>
      </c>
      <c r="F302" s="3" t="str">
        <f ca="1">IF('PR-tampon'!$E265="","",IF('PR-tampon'!$E265=0,"",IF(INDIRECT(NOM_FR&amp;ADDRESS('PR-tampon'!$E265,COLUMN(REFERENCEMENT_ISOLANT[[#Headers],[FABRICANT / TITULAIRE / DISTRIBUTEUR]])))=0,"",INDIRECT(NOM_FR&amp;ADDRESS('PR-tampon'!$E265,COLUMN(REFERENCEMENT_ISOLANT[[#Headers],[FABRICANT / TITULAIRE / DISTRIBUTEUR]]))))))</f>
        <v/>
      </c>
      <c r="G302" s="3" t="str">
        <f ca="1">IF('PR-tampon'!$E265="","",IF('PR-tampon'!$E265=0,"",IF(INDIRECT(NOM_FR&amp;ADDRESS('PR-tampon'!$E265,COLUMN(REFERENCEMENT_ISOLANT[[#Headers],[TYPE DE DOCUMENT DE REFERENCE]])))=0,"",INDIRECT(NOM_FR&amp;ADDRESS('PR-tampon'!$E265,COLUMN(REFERENCEMENT_ISOLANT[[#Headers],[TYPE DE DOCUMENT DE REFERENCE]]))))))</f>
        <v/>
      </c>
      <c r="H302" s="3" t="str">
        <f ca="1">IF('PR-tampon'!$E265="","",IF('PR-tampon'!$E265=0,"",IF(INDIRECT(NOM_FR&amp;ADDRESS('PR-tampon'!$E265,COLUMN(REFERENCEMENT_ISOLANT[[#Headers],[REF]])))=0,"",INDIRECT(NOM_FR&amp;ADDRESS('PR-tampon'!$E265,COLUMN(REFERENCEMENT_ISOLANT[[#Headers],[REF]]))))))</f>
        <v/>
      </c>
      <c r="I302" s="80" t="str">
        <f ca="1">IF('PR-tampon'!$E265="","",IF('PR-tampon'!$E265=0,"",IF(INDIRECT(NOM_FR&amp;ADDRESS('PR-tampon'!$E265,COLUMN(REFERENCEMENT_ISOLANT[[#Headers],[AVIS LIMITE AU / VALIDITE]])))=0,"",INDIRECT(NOM_FR&amp;ADDRESS('PR-tampon'!$E265,COLUMN(REFERENCEMENT_ISOLANT[[#Headers],[AVIS LIMITE AU / VALIDITE]]))))))</f>
        <v/>
      </c>
      <c r="J302" s="3" t="str">
        <f ca="1">IF('PR-tampon'!$E265="","",IF('PR-tampon'!$E265=0,"",IF(INDIRECT(NOM_FR&amp;ADDRESS('PR-tampon'!$E265,COLUMN(REFERENCEMENT_ISOLANT[[#Headers],[TC/TNC
dans le domaine d''emploi visé]])))=0,"",INDIRECT(NOM_FR&amp;ADDRESS('PR-tampon'!$E265,COLUMN(REFERENCEMENT_ISOLANT[[#Headers],[TC/TNC
dans le domaine d''emploi visé]]))))))</f>
        <v/>
      </c>
      <c r="K302" s="110" t="str">
        <f ca="1">IF('PR-tampon'!$E265="","",IF('PR-tampon'!$E265=0,"",IF(INDIRECT(NOM_FR&amp;ADDRESS('PR-tampon'!$E265,COLUMN(REFERENCEMENT_ISOLANT[[#Headers],[SYNTHESE DES APPLICATIONS VISEES]])))=0,"",INDIRECT(NOM_FR&amp;ADDRESS('PR-tampon'!$E265,COLUMN(REFERENCEMENT_ISOLANT[[#Headers],[SYNTHESE DES APPLICATIONS VISEES]]))))))</f>
        <v/>
      </c>
      <c r="L302" s="82" t="str">
        <f ca="1">IF('PR-tampon'!$E265="","",IF('PR-tampon'!$E265=0,"",IF(INDIRECT(NOM_FR&amp;ADDRESS('PR-tampon'!$E265,COLUMN(REFERENCEMENT_ISOLANT[[#Headers],[CONCATENATION DES OBSERVATIONS]])))=0,"",INDIRECT(NOM_FR&amp;ADDRESS('PR-tampon'!$E265,COLUMN(REFERENCEMENT_ISOLANT[[#Headers],[CONCATENATION DES OBSERVATIONS]]))))))</f>
        <v/>
      </c>
      <c r="M302" s="3" t="str">
        <f ca="1">IF('PR-tampon'!$E265="","",IF('PR-tampon'!$E265=0,"",IF(INDIRECT(NOM_FR&amp;ADDRESS('PR-tampon'!$E265,COLUMN(REFERENCEMENT_ISOLANT[[#Headers],[Hygrométrie des locaux]])))=0,"",INDIRECT(NOM_FR&amp;ADDRESS('PR-tampon'!$E265,COLUMN(REFERENCEMENT_ISOLANT[[#Headers],[Hygrométrie des locaux]]))))))</f>
        <v/>
      </c>
      <c r="N302" s="3" t="str">
        <f ca="1">IF('PR-tampon'!$E265="","",IF('PR-tampon'!$E265=0,"",IF(INDIRECT(NOM_FR&amp;ADDRESS('PR-tampon'!$E265,COLUMN(REFERENCEMENT_ISOLANT[[#Headers],[classement locaux au sens 20.1 P3]])))=0,"",INDIRECT(NOM_FR&amp;ADDRESS('PR-tampon'!$E265,COLUMN(REFERENCEMENT_ISOLANT[[#Headers],[classement locaux au sens 20.1 P3]]))))))</f>
        <v/>
      </c>
      <c r="O302" s="3" t="str">
        <f ca="1">IF('PR-tampon'!$E265="","",IF('PR-tampon'!$E265=0,"",IF(INDIRECT(NOM_FR&amp;ADDRESS('PR-tampon'!$E265,COLUMN(REFERENCEMENT_ISOLANT[[#Headers],[Climat max]])))=0,"",INDIRECT(NOM_FR&amp;ADDRESS('PR-tampon'!$E265,COLUMN(REFERENCEMENT_ISOLANT[[#Headers],[Climat max]]))))))</f>
        <v/>
      </c>
      <c r="P302" s="3" t="str">
        <f ca="1">IF('PR-tampon'!$E265="","",IF('PR-tampon'!$E265=0,"",IF(INDIRECT(NOM_FR&amp;ADDRESS('PR-tampon'!$E265,COLUMN(REFERENCEMENT_ISOLANT[[#Headers],[Locaux climatisés ou raffraichis]])))=0,"",INDIRECT(NOM_FR&amp;ADDRESS('PR-tampon'!$E265,COLUMN(REFERENCEMENT_ISOLANT[[#Headers],[Locaux climatisés ou raffraichis]]))))))</f>
        <v/>
      </c>
    </row>
    <row r="303" spans="1:16" ht="130.19999999999999" customHeight="1" x14ac:dyDescent="0.3">
      <c r="A303" s="3" t="e">
        <v>#VALUE!</v>
      </c>
      <c r="B303" s="86" t="str">
        <f ca="1">IF('PR-tampon'!$E266="","",IF('PR-tampon'!$E266=0,"",IF(INDIRECT(NOM_FR&amp;ADDRESS('PR-tampon'!$E266,COLUMN(REFERENCEMENT_ISOLANT[[#Headers],[DATE REFERENCEMENT]])))=0,"",INDIRECT(NOM_FR&amp;ADDRESS('PR-tampon'!$E266,COLUMN(REFERENCEMENT_ISOLANT[[#Headers],[DATE REFERENCEMENT]]))))))</f>
        <v/>
      </c>
      <c r="C303" s="86" t="str">
        <f ca="1">IF('PR-tampon'!$E266="","",IF('PR-tampon'!$E266=0,"",IF(INDIRECT(NOM_FR&amp;ADDRESS('PR-tampon'!$E266,COLUMN(REFERENCEMENT_ISOLANT[[#Headers],[TYPE DE PROCEDE]])))=0,"",INDIRECT(NOM_FR&amp;ADDRESS('PR-tampon'!$E266,COLUMN(REFERENCEMENT_ISOLANT[[#Headers],[TYPE DE PROCEDE]]))))))</f>
        <v/>
      </c>
      <c r="D303" s="86" t="str">
        <f ca="1">IF('PR-tampon'!$E266="","",IF('PR-tampon'!$E266=0,"",IF(INDIRECT(NOM_FR&amp;ADDRESS('PR-tampon'!$E266,COLUMN(REFERENCEMENT_ISOLANT[[#Headers],[MATIERE]])))=0,"",INDIRECT(NOM_FR&amp;ADDRESS('PR-tampon'!$E266,COLUMN(REFERENCEMENT_ISOLANT[[#Headers],[MATIERE]]))))))</f>
        <v/>
      </c>
      <c r="E303" s="3" t="str">
        <f ca="1">IF('PR-tampon'!$E266="","",IF('PR-tampon'!$E266=0,"",IF(INDIRECT(NOM_FR&amp;ADDRESS('PR-tampon'!$E266,COLUMN(REFERENCEMENT_ISOLANT[[#Headers],[NOM COMMERCIAL DU PROCEDE]])))=0,"",INDIRECT(NOM_FR&amp;ADDRESS('PR-tampon'!$E266,COLUMN(REFERENCEMENT_ISOLANT[[#Headers],[NOM COMMERCIAL DU PROCEDE]]))))))</f>
        <v/>
      </c>
      <c r="F303" s="3" t="str">
        <f ca="1">IF('PR-tampon'!$E266="","",IF('PR-tampon'!$E266=0,"",IF(INDIRECT(NOM_FR&amp;ADDRESS('PR-tampon'!$E266,COLUMN(REFERENCEMENT_ISOLANT[[#Headers],[FABRICANT / TITULAIRE / DISTRIBUTEUR]])))=0,"",INDIRECT(NOM_FR&amp;ADDRESS('PR-tampon'!$E266,COLUMN(REFERENCEMENT_ISOLANT[[#Headers],[FABRICANT / TITULAIRE / DISTRIBUTEUR]]))))))</f>
        <v/>
      </c>
      <c r="G303" s="3" t="str">
        <f ca="1">IF('PR-tampon'!$E266="","",IF('PR-tampon'!$E266=0,"",IF(INDIRECT(NOM_FR&amp;ADDRESS('PR-tampon'!$E266,COLUMN(REFERENCEMENT_ISOLANT[[#Headers],[TYPE DE DOCUMENT DE REFERENCE]])))=0,"",INDIRECT(NOM_FR&amp;ADDRESS('PR-tampon'!$E266,COLUMN(REFERENCEMENT_ISOLANT[[#Headers],[TYPE DE DOCUMENT DE REFERENCE]]))))))</f>
        <v/>
      </c>
      <c r="H303" s="3" t="str">
        <f ca="1">IF('PR-tampon'!$E266="","",IF('PR-tampon'!$E266=0,"",IF(INDIRECT(NOM_FR&amp;ADDRESS('PR-tampon'!$E266,COLUMN(REFERENCEMENT_ISOLANT[[#Headers],[REF]])))=0,"",INDIRECT(NOM_FR&amp;ADDRESS('PR-tampon'!$E266,COLUMN(REFERENCEMENT_ISOLANT[[#Headers],[REF]]))))))</f>
        <v/>
      </c>
      <c r="I303" s="80" t="str">
        <f ca="1">IF('PR-tampon'!$E266="","",IF('PR-tampon'!$E266=0,"",IF(INDIRECT(NOM_FR&amp;ADDRESS('PR-tampon'!$E266,COLUMN(REFERENCEMENT_ISOLANT[[#Headers],[AVIS LIMITE AU / VALIDITE]])))=0,"",INDIRECT(NOM_FR&amp;ADDRESS('PR-tampon'!$E266,COLUMN(REFERENCEMENT_ISOLANT[[#Headers],[AVIS LIMITE AU / VALIDITE]]))))))</f>
        <v/>
      </c>
      <c r="J303" s="3" t="str">
        <f ca="1">IF('PR-tampon'!$E266="","",IF('PR-tampon'!$E266=0,"",IF(INDIRECT(NOM_FR&amp;ADDRESS('PR-tampon'!$E266,COLUMN(REFERENCEMENT_ISOLANT[[#Headers],[TC/TNC
dans le domaine d''emploi visé]])))=0,"",INDIRECT(NOM_FR&amp;ADDRESS('PR-tampon'!$E266,COLUMN(REFERENCEMENT_ISOLANT[[#Headers],[TC/TNC
dans le domaine d''emploi visé]]))))))</f>
        <v/>
      </c>
      <c r="K303" s="110" t="str">
        <f ca="1">IF('PR-tampon'!$E266="","",IF('PR-tampon'!$E266=0,"",IF(INDIRECT(NOM_FR&amp;ADDRESS('PR-tampon'!$E266,COLUMN(REFERENCEMENT_ISOLANT[[#Headers],[SYNTHESE DES APPLICATIONS VISEES]])))=0,"",INDIRECT(NOM_FR&amp;ADDRESS('PR-tampon'!$E266,COLUMN(REFERENCEMENT_ISOLANT[[#Headers],[SYNTHESE DES APPLICATIONS VISEES]]))))))</f>
        <v/>
      </c>
      <c r="L303" s="82" t="str">
        <f ca="1">IF('PR-tampon'!$E266="","",IF('PR-tampon'!$E266=0,"",IF(INDIRECT(NOM_FR&amp;ADDRESS('PR-tampon'!$E266,COLUMN(REFERENCEMENT_ISOLANT[[#Headers],[CONCATENATION DES OBSERVATIONS]])))=0,"",INDIRECT(NOM_FR&amp;ADDRESS('PR-tampon'!$E266,COLUMN(REFERENCEMENT_ISOLANT[[#Headers],[CONCATENATION DES OBSERVATIONS]]))))))</f>
        <v/>
      </c>
      <c r="M303" s="3" t="str">
        <f ca="1">IF('PR-tampon'!$E266="","",IF('PR-tampon'!$E266=0,"",IF(INDIRECT(NOM_FR&amp;ADDRESS('PR-tampon'!$E266,COLUMN(REFERENCEMENT_ISOLANT[[#Headers],[Hygrométrie des locaux]])))=0,"",INDIRECT(NOM_FR&amp;ADDRESS('PR-tampon'!$E266,COLUMN(REFERENCEMENT_ISOLANT[[#Headers],[Hygrométrie des locaux]]))))))</f>
        <v/>
      </c>
      <c r="N303" s="3" t="str">
        <f ca="1">IF('PR-tampon'!$E266="","",IF('PR-tampon'!$E266=0,"",IF(INDIRECT(NOM_FR&amp;ADDRESS('PR-tampon'!$E266,COLUMN(REFERENCEMENT_ISOLANT[[#Headers],[classement locaux au sens 20.1 P3]])))=0,"",INDIRECT(NOM_FR&amp;ADDRESS('PR-tampon'!$E266,COLUMN(REFERENCEMENT_ISOLANT[[#Headers],[classement locaux au sens 20.1 P3]]))))))</f>
        <v/>
      </c>
      <c r="O303" s="3" t="str">
        <f ca="1">IF('PR-tampon'!$E266="","",IF('PR-tampon'!$E266=0,"",IF(INDIRECT(NOM_FR&amp;ADDRESS('PR-tampon'!$E266,COLUMN(REFERENCEMENT_ISOLANT[[#Headers],[Climat max]])))=0,"",INDIRECT(NOM_FR&amp;ADDRESS('PR-tampon'!$E266,COLUMN(REFERENCEMENT_ISOLANT[[#Headers],[Climat max]]))))))</f>
        <v/>
      </c>
      <c r="P303" s="3" t="str">
        <f ca="1">IF('PR-tampon'!$E266="","",IF('PR-tampon'!$E266=0,"",IF(INDIRECT(NOM_FR&amp;ADDRESS('PR-tampon'!$E266,COLUMN(REFERENCEMENT_ISOLANT[[#Headers],[Locaux climatisés ou raffraichis]])))=0,"",INDIRECT(NOM_FR&amp;ADDRESS('PR-tampon'!$E266,COLUMN(REFERENCEMENT_ISOLANT[[#Headers],[Locaux climatisés ou raffraichis]]))))))</f>
        <v/>
      </c>
    </row>
    <row r="304" spans="1:16" ht="130.19999999999999" customHeight="1" x14ac:dyDescent="0.3">
      <c r="A304" s="3" t="e">
        <v>#VALUE!</v>
      </c>
      <c r="B304" s="86" t="str">
        <f ca="1">IF('PR-tampon'!$E267="","",IF('PR-tampon'!$E267=0,"",IF(INDIRECT(NOM_FR&amp;ADDRESS('PR-tampon'!$E267,COLUMN(REFERENCEMENT_ISOLANT[[#Headers],[DATE REFERENCEMENT]])))=0,"",INDIRECT(NOM_FR&amp;ADDRESS('PR-tampon'!$E267,COLUMN(REFERENCEMENT_ISOLANT[[#Headers],[DATE REFERENCEMENT]]))))))</f>
        <v/>
      </c>
      <c r="C304" s="86" t="str">
        <f ca="1">IF('PR-tampon'!$E267="","",IF('PR-tampon'!$E267=0,"",IF(INDIRECT(NOM_FR&amp;ADDRESS('PR-tampon'!$E267,COLUMN(REFERENCEMENT_ISOLANT[[#Headers],[TYPE DE PROCEDE]])))=0,"",INDIRECT(NOM_FR&amp;ADDRESS('PR-tampon'!$E267,COLUMN(REFERENCEMENT_ISOLANT[[#Headers],[TYPE DE PROCEDE]]))))))</f>
        <v/>
      </c>
      <c r="D304" s="86" t="str">
        <f ca="1">IF('PR-tampon'!$E267="","",IF('PR-tampon'!$E267=0,"",IF(INDIRECT(NOM_FR&amp;ADDRESS('PR-tampon'!$E267,COLUMN(REFERENCEMENT_ISOLANT[[#Headers],[MATIERE]])))=0,"",INDIRECT(NOM_FR&amp;ADDRESS('PR-tampon'!$E267,COLUMN(REFERENCEMENT_ISOLANT[[#Headers],[MATIERE]]))))))</f>
        <v/>
      </c>
      <c r="E304" s="3" t="str">
        <f ca="1">IF('PR-tampon'!$E267="","",IF('PR-tampon'!$E267=0,"",IF(INDIRECT(NOM_FR&amp;ADDRESS('PR-tampon'!$E267,COLUMN(REFERENCEMENT_ISOLANT[[#Headers],[NOM COMMERCIAL DU PROCEDE]])))=0,"",INDIRECT(NOM_FR&amp;ADDRESS('PR-tampon'!$E267,COLUMN(REFERENCEMENT_ISOLANT[[#Headers],[NOM COMMERCIAL DU PROCEDE]]))))))</f>
        <v/>
      </c>
      <c r="F304" s="3" t="str">
        <f ca="1">IF('PR-tampon'!$E267="","",IF('PR-tampon'!$E267=0,"",IF(INDIRECT(NOM_FR&amp;ADDRESS('PR-tampon'!$E267,COLUMN(REFERENCEMENT_ISOLANT[[#Headers],[FABRICANT / TITULAIRE / DISTRIBUTEUR]])))=0,"",INDIRECT(NOM_FR&amp;ADDRESS('PR-tampon'!$E267,COLUMN(REFERENCEMENT_ISOLANT[[#Headers],[FABRICANT / TITULAIRE / DISTRIBUTEUR]]))))))</f>
        <v/>
      </c>
      <c r="G304" s="3" t="str">
        <f ca="1">IF('PR-tampon'!$E267="","",IF('PR-tampon'!$E267=0,"",IF(INDIRECT(NOM_FR&amp;ADDRESS('PR-tampon'!$E267,COLUMN(REFERENCEMENT_ISOLANT[[#Headers],[TYPE DE DOCUMENT DE REFERENCE]])))=0,"",INDIRECT(NOM_FR&amp;ADDRESS('PR-tampon'!$E267,COLUMN(REFERENCEMENT_ISOLANT[[#Headers],[TYPE DE DOCUMENT DE REFERENCE]]))))))</f>
        <v/>
      </c>
      <c r="H304" s="3" t="str">
        <f ca="1">IF('PR-tampon'!$E267="","",IF('PR-tampon'!$E267=0,"",IF(INDIRECT(NOM_FR&amp;ADDRESS('PR-tampon'!$E267,COLUMN(REFERENCEMENT_ISOLANT[[#Headers],[REF]])))=0,"",INDIRECT(NOM_FR&amp;ADDRESS('PR-tampon'!$E267,COLUMN(REFERENCEMENT_ISOLANT[[#Headers],[REF]]))))))</f>
        <v/>
      </c>
      <c r="I304" s="80" t="str">
        <f ca="1">IF('PR-tampon'!$E267="","",IF('PR-tampon'!$E267=0,"",IF(INDIRECT(NOM_FR&amp;ADDRESS('PR-tampon'!$E267,COLUMN(REFERENCEMENT_ISOLANT[[#Headers],[AVIS LIMITE AU / VALIDITE]])))=0,"",INDIRECT(NOM_FR&amp;ADDRESS('PR-tampon'!$E267,COLUMN(REFERENCEMENT_ISOLANT[[#Headers],[AVIS LIMITE AU / VALIDITE]]))))))</f>
        <v/>
      </c>
      <c r="J304" s="3" t="str">
        <f ca="1">IF('PR-tampon'!$E267="","",IF('PR-tampon'!$E267=0,"",IF(INDIRECT(NOM_FR&amp;ADDRESS('PR-tampon'!$E267,COLUMN(REFERENCEMENT_ISOLANT[[#Headers],[TC/TNC
dans le domaine d''emploi visé]])))=0,"",INDIRECT(NOM_FR&amp;ADDRESS('PR-tampon'!$E267,COLUMN(REFERENCEMENT_ISOLANT[[#Headers],[TC/TNC
dans le domaine d''emploi visé]]))))))</f>
        <v/>
      </c>
      <c r="K304" s="110" t="str">
        <f ca="1">IF('PR-tampon'!$E267="","",IF('PR-tampon'!$E267=0,"",IF(INDIRECT(NOM_FR&amp;ADDRESS('PR-tampon'!$E267,COLUMN(REFERENCEMENT_ISOLANT[[#Headers],[SYNTHESE DES APPLICATIONS VISEES]])))=0,"",INDIRECT(NOM_FR&amp;ADDRESS('PR-tampon'!$E267,COLUMN(REFERENCEMENT_ISOLANT[[#Headers],[SYNTHESE DES APPLICATIONS VISEES]]))))))</f>
        <v/>
      </c>
      <c r="L304" s="82" t="str">
        <f ca="1">IF('PR-tampon'!$E267="","",IF('PR-tampon'!$E267=0,"",IF(INDIRECT(NOM_FR&amp;ADDRESS('PR-tampon'!$E267,COLUMN(REFERENCEMENT_ISOLANT[[#Headers],[CONCATENATION DES OBSERVATIONS]])))=0,"",INDIRECT(NOM_FR&amp;ADDRESS('PR-tampon'!$E267,COLUMN(REFERENCEMENT_ISOLANT[[#Headers],[CONCATENATION DES OBSERVATIONS]]))))))</f>
        <v/>
      </c>
      <c r="M304" s="3" t="str">
        <f ca="1">IF('PR-tampon'!$E267="","",IF('PR-tampon'!$E267=0,"",IF(INDIRECT(NOM_FR&amp;ADDRESS('PR-tampon'!$E267,COLUMN(REFERENCEMENT_ISOLANT[[#Headers],[Hygrométrie des locaux]])))=0,"",INDIRECT(NOM_FR&amp;ADDRESS('PR-tampon'!$E267,COLUMN(REFERENCEMENT_ISOLANT[[#Headers],[Hygrométrie des locaux]]))))))</f>
        <v/>
      </c>
      <c r="N304" s="3" t="str">
        <f ca="1">IF('PR-tampon'!$E267="","",IF('PR-tampon'!$E267=0,"",IF(INDIRECT(NOM_FR&amp;ADDRESS('PR-tampon'!$E267,COLUMN(REFERENCEMENT_ISOLANT[[#Headers],[classement locaux au sens 20.1 P3]])))=0,"",INDIRECT(NOM_FR&amp;ADDRESS('PR-tampon'!$E267,COLUMN(REFERENCEMENT_ISOLANT[[#Headers],[classement locaux au sens 20.1 P3]]))))))</f>
        <v/>
      </c>
      <c r="O304" s="3" t="str">
        <f ca="1">IF('PR-tampon'!$E267="","",IF('PR-tampon'!$E267=0,"",IF(INDIRECT(NOM_FR&amp;ADDRESS('PR-tampon'!$E267,COLUMN(REFERENCEMENT_ISOLANT[[#Headers],[Climat max]])))=0,"",INDIRECT(NOM_FR&amp;ADDRESS('PR-tampon'!$E267,COLUMN(REFERENCEMENT_ISOLANT[[#Headers],[Climat max]]))))))</f>
        <v/>
      </c>
      <c r="P304" s="3" t="str">
        <f ca="1">IF('PR-tampon'!$E267="","",IF('PR-tampon'!$E267=0,"",IF(INDIRECT(NOM_FR&amp;ADDRESS('PR-tampon'!$E267,COLUMN(REFERENCEMENT_ISOLANT[[#Headers],[Locaux climatisés ou raffraichis]])))=0,"",INDIRECT(NOM_FR&amp;ADDRESS('PR-tampon'!$E267,COLUMN(REFERENCEMENT_ISOLANT[[#Headers],[Locaux climatisés ou raffraichis]]))))))</f>
        <v/>
      </c>
    </row>
    <row r="305" spans="1:16" ht="130.19999999999999" customHeight="1" x14ac:dyDescent="0.3">
      <c r="A305" s="3" t="e">
        <v>#VALUE!</v>
      </c>
      <c r="B305" s="86" t="str">
        <f ca="1">IF('PR-tampon'!$E268="","",IF('PR-tampon'!$E268=0,"",IF(INDIRECT(NOM_FR&amp;ADDRESS('PR-tampon'!$E268,COLUMN(REFERENCEMENT_ISOLANT[[#Headers],[DATE REFERENCEMENT]])))=0,"",INDIRECT(NOM_FR&amp;ADDRESS('PR-tampon'!$E268,COLUMN(REFERENCEMENT_ISOLANT[[#Headers],[DATE REFERENCEMENT]]))))))</f>
        <v/>
      </c>
      <c r="C305" s="86" t="str">
        <f ca="1">IF('PR-tampon'!$E268="","",IF('PR-tampon'!$E268=0,"",IF(INDIRECT(NOM_FR&amp;ADDRESS('PR-tampon'!$E268,COLUMN(REFERENCEMENT_ISOLANT[[#Headers],[TYPE DE PROCEDE]])))=0,"",INDIRECT(NOM_FR&amp;ADDRESS('PR-tampon'!$E268,COLUMN(REFERENCEMENT_ISOLANT[[#Headers],[TYPE DE PROCEDE]]))))))</f>
        <v/>
      </c>
      <c r="D305" s="86" t="str">
        <f ca="1">IF('PR-tampon'!$E268="","",IF('PR-tampon'!$E268=0,"",IF(INDIRECT(NOM_FR&amp;ADDRESS('PR-tampon'!$E268,COLUMN(REFERENCEMENT_ISOLANT[[#Headers],[MATIERE]])))=0,"",INDIRECT(NOM_FR&amp;ADDRESS('PR-tampon'!$E268,COLUMN(REFERENCEMENT_ISOLANT[[#Headers],[MATIERE]]))))))</f>
        <v/>
      </c>
      <c r="E305" s="3" t="str">
        <f ca="1">IF('PR-tampon'!$E268="","",IF('PR-tampon'!$E268=0,"",IF(INDIRECT(NOM_FR&amp;ADDRESS('PR-tampon'!$E268,COLUMN(REFERENCEMENT_ISOLANT[[#Headers],[NOM COMMERCIAL DU PROCEDE]])))=0,"",INDIRECT(NOM_FR&amp;ADDRESS('PR-tampon'!$E268,COLUMN(REFERENCEMENT_ISOLANT[[#Headers],[NOM COMMERCIAL DU PROCEDE]]))))))</f>
        <v/>
      </c>
      <c r="F305" s="3" t="str">
        <f ca="1">IF('PR-tampon'!$E268="","",IF('PR-tampon'!$E268=0,"",IF(INDIRECT(NOM_FR&amp;ADDRESS('PR-tampon'!$E268,COLUMN(REFERENCEMENT_ISOLANT[[#Headers],[FABRICANT / TITULAIRE / DISTRIBUTEUR]])))=0,"",INDIRECT(NOM_FR&amp;ADDRESS('PR-tampon'!$E268,COLUMN(REFERENCEMENT_ISOLANT[[#Headers],[FABRICANT / TITULAIRE / DISTRIBUTEUR]]))))))</f>
        <v/>
      </c>
      <c r="G305" s="3" t="str">
        <f ca="1">IF('PR-tampon'!$E268="","",IF('PR-tampon'!$E268=0,"",IF(INDIRECT(NOM_FR&amp;ADDRESS('PR-tampon'!$E268,COLUMN(REFERENCEMENT_ISOLANT[[#Headers],[TYPE DE DOCUMENT DE REFERENCE]])))=0,"",INDIRECT(NOM_FR&amp;ADDRESS('PR-tampon'!$E268,COLUMN(REFERENCEMENT_ISOLANT[[#Headers],[TYPE DE DOCUMENT DE REFERENCE]]))))))</f>
        <v/>
      </c>
      <c r="H305" s="3" t="str">
        <f ca="1">IF('PR-tampon'!$E268="","",IF('PR-tampon'!$E268=0,"",IF(INDIRECT(NOM_FR&amp;ADDRESS('PR-tampon'!$E268,COLUMN(REFERENCEMENT_ISOLANT[[#Headers],[REF]])))=0,"",INDIRECT(NOM_FR&amp;ADDRESS('PR-tampon'!$E268,COLUMN(REFERENCEMENT_ISOLANT[[#Headers],[REF]]))))))</f>
        <v/>
      </c>
      <c r="I305" s="80" t="str">
        <f ca="1">IF('PR-tampon'!$E268="","",IF('PR-tampon'!$E268=0,"",IF(INDIRECT(NOM_FR&amp;ADDRESS('PR-tampon'!$E268,COLUMN(REFERENCEMENT_ISOLANT[[#Headers],[AVIS LIMITE AU / VALIDITE]])))=0,"",INDIRECT(NOM_FR&amp;ADDRESS('PR-tampon'!$E268,COLUMN(REFERENCEMENT_ISOLANT[[#Headers],[AVIS LIMITE AU / VALIDITE]]))))))</f>
        <v/>
      </c>
      <c r="J305" s="3" t="str">
        <f ca="1">IF('PR-tampon'!$E268="","",IF('PR-tampon'!$E268=0,"",IF(INDIRECT(NOM_FR&amp;ADDRESS('PR-tampon'!$E268,COLUMN(REFERENCEMENT_ISOLANT[[#Headers],[TC/TNC
dans le domaine d''emploi visé]])))=0,"",INDIRECT(NOM_FR&amp;ADDRESS('PR-tampon'!$E268,COLUMN(REFERENCEMENT_ISOLANT[[#Headers],[TC/TNC
dans le domaine d''emploi visé]]))))))</f>
        <v/>
      </c>
      <c r="K305" s="110" t="str">
        <f ca="1">IF('PR-tampon'!$E268="","",IF('PR-tampon'!$E268=0,"",IF(INDIRECT(NOM_FR&amp;ADDRESS('PR-tampon'!$E268,COLUMN(REFERENCEMENT_ISOLANT[[#Headers],[SYNTHESE DES APPLICATIONS VISEES]])))=0,"",INDIRECT(NOM_FR&amp;ADDRESS('PR-tampon'!$E268,COLUMN(REFERENCEMENT_ISOLANT[[#Headers],[SYNTHESE DES APPLICATIONS VISEES]]))))))</f>
        <v/>
      </c>
      <c r="L305" s="82" t="str">
        <f ca="1">IF('PR-tampon'!$E268="","",IF('PR-tampon'!$E268=0,"",IF(INDIRECT(NOM_FR&amp;ADDRESS('PR-tampon'!$E268,COLUMN(REFERENCEMENT_ISOLANT[[#Headers],[CONCATENATION DES OBSERVATIONS]])))=0,"",INDIRECT(NOM_FR&amp;ADDRESS('PR-tampon'!$E268,COLUMN(REFERENCEMENT_ISOLANT[[#Headers],[CONCATENATION DES OBSERVATIONS]]))))))</f>
        <v/>
      </c>
      <c r="M305" s="3" t="str">
        <f ca="1">IF('PR-tampon'!$E268="","",IF('PR-tampon'!$E268=0,"",IF(INDIRECT(NOM_FR&amp;ADDRESS('PR-tampon'!$E268,COLUMN(REFERENCEMENT_ISOLANT[[#Headers],[Hygrométrie des locaux]])))=0,"",INDIRECT(NOM_FR&amp;ADDRESS('PR-tampon'!$E268,COLUMN(REFERENCEMENT_ISOLANT[[#Headers],[Hygrométrie des locaux]]))))))</f>
        <v/>
      </c>
      <c r="N305" s="3" t="str">
        <f ca="1">IF('PR-tampon'!$E268="","",IF('PR-tampon'!$E268=0,"",IF(INDIRECT(NOM_FR&amp;ADDRESS('PR-tampon'!$E268,COLUMN(REFERENCEMENT_ISOLANT[[#Headers],[classement locaux au sens 20.1 P3]])))=0,"",INDIRECT(NOM_FR&amp;ADDRESS('PR-tampon'!$E268,COLUMN(REFERENCEMENT_ISOLANT[[#Headers],[classement locaux au sens 20.1 P3]]))))))</f>
        <v/>
      </c>
      <c r="O305" s="3" t="str">
        <f ca="1">IF('PR-tampon'!$E268="","",IF('PR-tampon'!$E268=0,"",IF(INDIRECT(NOM_FR&amp;ADDRESS('PR-tampon'!$E268,COLUMN(REFERENCEMENT_ISOLANT[[#Headers],[Climat max]])))=0,"",INDIRECT(NOM_FR&amp;ADDRESS('PR-tampon'!$E268,COLUMN(REFERENCEMENT_ISOLANT[[#Headers],[Climat max]]))))))</f>
        <v/>
      </c>
      <c r="P305" s="3" t="str">
        <f ca="1">IF('PR-tampon'!$E268="","",IF('PR-tampon'!$E268=0,"",IF(INDIRECT(NOM_FR&amp;ADDRESS('PR-tampon'!$E268,COLUMN(REFERENCEMENT_ISOLANT[[#Headers],[Locaux climatisés ou raffraichis]])))=0,"",INDIRECT(NOM_FR&amp;ADDRESS('PR-tampon'!$E268,COLUMN(REFERENCEMENT_ISOLANT[[#Headers],[Locaux climatisés ou raffraichis]]))))))</f>
        <v/>
      </c>
    </row>
    <row r="306" spans="1:16" ht="130.19999999999999" customHeight="1" x14ac:dyDescent="0.3">
      <c r="A306" s="3" t="e">
        <v>#VALUE!</v>
      </c>
      <c r="B306" s="86" t="str">
        <f ca="1">IF('PR-tampon'!$E269="","",IF('PR-tampon'!$E269=0,"",IF(INDIRECT(NOM_FR&amp;ADDRESS('PR-tampon'!$E269,COLUMN(REFERENCEMENT_ISOLANT[[#Headers],[DATE REFERENCEMENT]])))=0,"",INDIRECT(NOM_FR&amp;ADDRESS('PR-tampon'!$E269,COLUMN(REFERENCEMENT_ISOLANT[[#Headers],[DATE REFERENCEMENT]]))))))</f>
        <v/>
      </c>
      <c r="C306" s="86" t="str">
        <f ca="1">IF('PR-tampon'!$E269="","",IF('PR-tampon'!$E269=0,"",IF(INDIRECT(NOM_FR&amp;ADDRESS('PR-tampon'!$E269,COLUMN(REFERENCEMENT_ISOLANT[[#Headers],[TYPE DE PROCEDE]])))=0,"",INDIRECT(NOM_FR&amp;ADDRESS('PR-tampon'!$E269,COLUMN(REFERENCEMENT_ISOLANT[[#Headers],[TYPE DE PROCEDE]]))))))</f>
        <v/>
      </c>
      <c r="D306" s="86" t="str">
        <f ca="1">IF('PR-tampon'!$E269="","",IF('PR-tampon'!$E269=0,"",IF(INDIRECT(NOM_FR&amp;ADDRESS('PR-tampon'!$E269,COLUMN(REFERENCEMENT_ISOLANT[[#Headers],[MATIERE]])))=0,"",INDIRECT(NOM_FR&amp;ADDRESS('PR-tampon'!$E269,COLUMN(REFERENCEMENT_ISOLANT[[#Headers],[MATIERE]]))))))</f>
        <v/>
      </c>
      <c r="E306" s="3" t="str">
        <f ca="1">IF('PR-tampon'!$E269="","",IF('PR-tampon'!$E269=0,"",IF(INDIRECT(NOM_FR&amp;ADDRESS('PR-tampon'!$E269,COLUMN(REFERENCEMENT_ISOLANT[[#Headers],[NOM COMMERCIAL DU PROCEDE]])))=0,"",INDIRECT(NOM_FR&amp;ADDRESS('PR-tampon'!$E269,COLUMN(REFERENCEMENT_ISOLANT[[#Headers],[NOM COMMERCIAL DU PROCEDE]]))))))</f>
        <v/>
      </c>
      <c r="F306" s="3" t="str">
        <f ca="1">IF('PR-tampon'!$E269="","",IF('PR-tampon'!$E269=0,"",IF(INDIRECT(NOM_FR&amp;ADDRESS('PR-tampon'!$E269,COLUMN(REFERENCEMENT_ISOLANT[[#Headers],[FABRICANT / TITULAIRE / DISTRIBUTEUR]])))=0,"",INDIRECT(NOM_FR&amp;ADDRESS('PR-tampon'!$E269,COLUMN(REFERENCEMENT_ISOLANT[[#Headers],[FABRICANT / TITULAIRE / DISTRIBUTEUR]]))))))</f>
        <v/>
      </c>
      <c r="G306" s="3" t="str">
        <f ca="1">IF('PR-tampon'!$E269="","",IF('PR-tampon'!$E269=0,"",IF(INDIRECT(NOM_FR&amp;ADDRESS('PR-tampon'!$E269,COLUMN(REFERENCEMENT_ISOLANT[[#Headers],[TYPE DE DOCUMENT DE REFERENCE]])))=0,"",INDIRECT(NOM_FR&amp;ADDRESS('PR-tampon'!$E269,COLUMN(REFERENCEMENT_ISOLANT[[#Headers],[TYPE DE DOCUMENT DE REFERENCE]]))))))</f>
        <v/>
      </c>
      <c r="H306" s="3" t="str">
        <f ca="1">IF('PR-tampon'!$E269="","",IF('PR-tampon'!$E269=0,"",IF(INDIRECT(NOM_FR&amp;ADDRESS('PR-tampon'!$E269,COLUMN(REFERENCEMENT_ISOLANT[[#Headers],[REF]])))=0,"",INDIRECT(NOM_FR&amp;ADDRESS('PR-tampon'!$E269,COLUMN(REFERENCEMENT_ISOLANT[[#Headers],[REF]]))))))</f>
        <v/>
      </c>
      <c r="I306" s="80" t="str">
        <f ca="1">IF('PR-tampon'!$E269="","",IF('PR-tampon'!$E269=0,"",IF(INDIRECT(NOM_FR&amp;ADDRESS('PR-tampon'!$E269,COLUMN(REFERENCEMENT_ISOLANT[[#Headers],[AVIS LIMITE AU / VALIDITE]])))=0,"",INDIRECT(NOM_FR&amp;ADDRESS('PR-tampon'!$E269,COLUMN(REFERENCEMENT_ISOLANT[[#Headers],[AVIS LIMITE AU / VALIDITE]]))))))</f>
        <v/>
      </c>
      <c r="J306" s="3" t="str">
        <f ca="1">IF('PR-tampon'!$E269="","",IF('PR-tampon'!$E269=0,"",IF(INDIRECT(NOM_FR&amp;ADDRESS('PR-tampon'!$E269,COLUMN(REFERENCEMENT_ISOLANT[[#Headers],[TC/TNC
dans le domaine d''emploi visé]])))=0,"",INDIRECT(NOM_FR&amp;ADDRESS('PR-tampon'!$E269,COLUMN(REFERENCEMENT_ISOLANT[[#Headers],[TC/TNC
dans le domaine d''emploi visé]]))))))</f>
        <v/>
      </c>
      <c r="K306" s="110" t="str">
        <f ca="1">IF('PR-tampon'!$E269="","",IF('PR-tampon'!$E269=0,"",IF(INDIRECT(NOM_FR&amp;ADDRESS('PR-tampon'!$E269,COLUMN(REFERENCEMENT_ISOLANT[[#Headers],[SYNTHESE DES APPLICATIONS VISEES]])))=0,"",INDIRECT(NOM_FR&amp;ADDRESS('PR-tampon'!$E269,COLUMN(REFERENCEMENT_ISOLANT[[#Headers],[SYNTHESE DES APPLICATIONS VISEES]]))))))</f>
        <v/>
      </c>
      <c r="L306" s="82" t="str">
        <f ca="1">IF('PR-tampon'!$E269="","",IF('PR-tampon'!$E269=0,"",IF(INDIRECT(NOM_FR&amp;ADDRESS('PR-tampon'!$E269,COLUMN(REFERENCEMENT_ISOLANT[[#Headers],[CONCATENATION DES OBSERVATIONS]])))=0,"",INDIRECT(NOM_FR&amp;ADDRESS('PR-tampon'!$E269,COLUMN(REFERENCEMENT_ISOLANT[[#Headers],[CONCATENATION DES OBSERVATIONS]]))))))</f>
        <v/>
      </c>
      <c r="M306" s="3" t="str">
        <f ca="1">IF('PR-tampon'!$E269="","",IF('PR-tampon'!$E269=0,"",IF(INDIRECT(NOM_FR&amp;ADDRESS('PR-tampon'!$E269,COLUMN(REFERENCEMENT_ISOLANT[[#Headers],[Hygrométrie des locaux]])))=0,"",INDIRECT(NOM_FR&amp;ADDRESS('PR-tampon'!$E269,COLUMN(REFERENCEMENT_ISOLANT[[#Headers],[Hygrométrie des locaux]]))))))</f>
        <v/>
      </c>
      <c r="N306" s="3" t="str">
        <f ca="1">IF('PR-tampon'!$E269="","",IF('PR-tampon'!$E269=0,"",IF(INDIRECT(NOM_FR&amp;ADDRESS('PR-tampon'!$E269,COLUMN(REFERENCEMENT_ISOLANT[[#Headers],[classement locaux au sens 20.1 P3]])))=0,"",INDIRECT(NOM_FR&amp;ADDRESS('PR-tampon'!$E269,COLUMN(REFERENCEMENT_ISOLANT[[#Headers],[classement locaux au sens 20.1 P3]]))))))</f>
        <v/>
      </c>
      <c r="O306" s="3" t="str">
        <f ca="1">IF('PR-tampon'!$E269="","",IF('PR-tampon'!$E269=0,"",IF(INDIRECT(NOM_FR&amp;ADDRESS('PR-tampon'!$E269,COLUMN(REFERENCEMENT_ISOLANT[[#Headers],[Climat max]])))=0,"",INDIRECT(NOM_FR&amp;ADDRESS('PR-tampon'!$E269,COLUMN(REFERENCEMENT_ISOLANT[[#Headers],[Climat max]]))))))</f>
        <v/>
      </c>
      <c r="P306" s="3" t="str">
        <f ca="1">IF('PR-tampon'!$E269="","",IF('PR-tampon'!$E269=0,"",IF(INDIRECT(NOM_FR&amp;ADDRESS('PR-tampon'!$E269,COLUMN(REFERENCEMENT_ISOLANT[[#Headers],[Locaux climatisés ou raffraichis]])))=0,"",INDIRECT(NOM_FR&amp;ADDRESS('PR-tampon'!$E269,COLUMN(REFERENCEMENT_ISOLANT[[#Headers],[Locaux climatisés ou raffraichis]]))))))</f>
        <v/>
      </c>
    </row>
    <row r="307" spans="1:16" ht="130.19999999999999" customHeight="1" x14ac:dyDescent="0.3">
      <c r="A307" s="3" t="e">
        <v>#VALUE!</v>
      </c>
      <c r="B307" s="86" t="str">
        <f ca="1">IF('PR-tampon'!$E270="","",IF('PR-tampon'!$E270=0,"",IF(INDIRECT(NOM_FR&amp;ADDRESS('PR-tampon'!$E270,COLUMN(REFERENCEMENT_ISOLANT[[#Headers],[DATE REFERENCEMENT]])))=0,"",INDIRECT(NOM_FR&amp;ADDRESS('PR-tampon'!$E270,COLUMN(REFERENCEMENT_ISOLANT[[#Headers],[DATE REFERENCEMENT]]))))))</f>
        <v/>
      </c>
      <c r="C307" s="86" t="str">
        <f ca="1">IF('PR-tampon'!$E270="","",IF('PR-tampon'!$E270=0,"",IF(INDIRECT(NOM_FR&amp;ADDRESS('PR-tampon'!$E270,COLUMN(REFERENCEMENT_ISOLANT[[#Headers],[TYPE DE PROCEDE]])))=0,"",INDIRECT(NOM_FR&amp;ADDRESS('PR-tampon'!$E270,COLUMN(REFERENCEMENT_ISOLANT[[#Headers],[TYPE DE PROCEDE]]))))))</f>
        <v/>
      </c>
      <c r="D307" s="86" t="str">
        <f ca="1">IF('PR-tampon'!$E270="","",IF('PR-tampon'!$E270=0,"",IF(INDIRECT(NOM_FR&amp;ADDRESS('PR-tampon'!$E270,COLUMN(REFERENCEMENT_ISOLANT[[#Headers],[MATIERE]])))=0,"",INDIRECT(NOM_FR&amp;ADDRESS('PR-tampon'!$E270,COLUMN(REFERENCEMENT_ISOLANT[[#Headers],[MATIERE]]))))))</f>
        <v/>
      </c>
      <c r="E307" s="3" t="str">
        <f ca="1">IF('PR-tampon'!$E270="","",IF('PR-tampon'!$E270=0,"",IF(INDIRECT(NOM_FR&amp;ADDRESS('PR-tampon'!$E270,COLUMN(REFERENCEMENT_ISOLANT[[#Headers],[NOM COMMERCIAL DU PROCEDE]])))=0,"",INDIRECT(NOM_FR&amp;ADDRESS('PR-tampon'!$E270,COLUMN(REFERENCEMENT_ISOLANT[[#Headers],[NOM COMMERCIAL DU PROCEDE]]))))))</f>
        <v/>
      </c>
      <c r="F307" s="3" t="str">
        <f ca="1">IF('PR-tampon'!$E270="","",IF('PR-tampon'!$E270=0,"",IF(INDIRECT(NOM_FR&amp;ADDRESS('PR-tampon'!$E270,COLUMN(REFERENCEMENT_ISOLANT[[#Headers],[FABRICANT / TITULAIRE / DISTRIBUTEUR]])))=0,"",INDIRECT(NOM_FR&amp;ADDRESS('PR-tampon'!$E270,COLUMN(REFERENCEMENT_ISOLANT[[#Headers],[FABRICANT / TITULAIRE / DISTRIBUTEUR]]))))))</f>
        <v/>
      </c>
      <c r="G307" s="3" t="str">
        <f ca="1">IF('PR-tampon'!$E270="","",IF('PR-tampon'!$E270=0,"",IF(INDIRECT(NOM_FR&amp;ADDRESS('PR-tampon'!$E270,COLUMN(REFERENCEMENT_ISOLANT[[#Headers],[TYPE DE DOCUMENT DE REFERENCE]])))=0,"",INDIRECT(NOM_FR&amp;ADDRESS('PR-tampon'!$E270,COLUMN(REFERENCEMENT_ISOLANT[[#Headers],[TYPE DE DOCUMENT DE REFERENCE]]))))))</f>
        <v/>
      </c>
      <c r="H307" s="3" t="str">
        <f ca="1">IF('PR-tampon'!$E270="","",IF('PR-tampon'!$E270=0,"",IF(INDIRECT(NOM_FR&amp;ADDRESS('PR-tampon'!$E270,COLUMN(REFERENCEMENT_ISOLANT[[#Headers],[REF]])))=0,"",INDIRECT(NOM_FR&amp;ADDRESS('PR-tampon'!$E270,COLUMN(REFERENCEMENT_ISOLANT[[#Headers],[REF]]))))))</f>
        <v/>
      </c>
      <c r="I307" s="80" t="str">
        <f ca="1">IF('PR-tampon'!$E270="","",IF('PR-tampon'!$E270=0,"",IF(INDIRECT(NOM_FR&amp;ADDRESS('PR-tampon'!$E270,COLUMN(REFERENCEMENT_ISOLANT[[#Headers],[AVIS LIMITE AU / VALIDITE]])))=0,"",INDIRECT(NOM_FR&amp;ADDRESS('PR-tampon'!$E270,COLUMN(REFERENCEMENT_ISOLANT[[#Headers],[AVIS LIMITE AU / VALIDITE]]))))))</f>
        <v/>
      </c>
      <c r="J307" s="3" t="str">
        <f ca="1">IF('PR-tampon'!$E270="","",IF('PR-tampon'!$E270=0,"",IF(INDIRECT(NOM_FR&amp;ADDRESS('PR-tampon'!$E270,COLUMN(REFERENCEMENT_ISOLANT[[#Headers],[TC/TNC
dans le domaine d''emploi visé]])))=0,"",INDIRECT(NOM_FR&amp;ADDRESS('PR-tampon'!$E270,COLUMN(REFERENCEMENT_ISOLANT[[#Headers],[TC/TNC
dans le domaine d''emploi visé]]))))))</f>
        <v/>
      </c>
      <c r="K307" s="110" t="str">
        <f ca="1">IF('PR-tampon'!$E270="","",IF('PR-tampon'!$E270=0,"",IF(INDIRECT(NOM_FR&amp;ADDRESS('PR-tampon'!$E270,COLUMN(REFERENCEMENT_ISOLANT[[#Headers],[SYNTHESE DES APPLICATIONS VISEES]])))=0,"",INDIRECT(NOM_FR&amp;ADDRESS('PR-tampon'!$E270,COLUMN(REFERENCEMENT_ISOLANT[[#Headers],[SYNTHESE DES APPLICATIONS VISEES]]))))))</f>
        <v/>
      </c>
      <c r="L307" s="82" t="str">
        <f ca="1">IF('PR-tampon'!$E270="","",IF('PR-tampon'!$E270=0,"",IF(INDIRECT(NOM_FR&amp;ADDRESS('PR-tampon'!$E270,COLUMN(REFERENCEMENT_ISOLANT[[#Headers],[CONCATENATION DES OBSERVATIONS]])))=0,"",INDIRECT(NOM_FR&amp;ADDRESS('PR-tampon'!$E270,COLUMN(REFERENCEMENT_ISOLANT[[#Headers],[CONCATENATION DES OBSERVATIONS]]))))))</f>
        <v/>
      </c>
      <c r="M307" s="3" t="str">
        <f ca="1">IF('PR-tampon'!$E270="","",IF('PR-tampon'!$E270=0,"",IF(INDIRECT(NOM_FR&amp;ADDRESS('PR-tampon'!$E270,COLUMN(REFERENCEMENT_ISOLANT[[#Headers],[Hygrométrie des locaux]])))=0,"",INDIRECT(NOM_FR&amp;ADDRESS('PR-tampon'!$E270,COLUMN(REFERENCEMENT_ISOLANT[[#Headers],[Hygrométrie des locaux]]))))))</f>
        <v/>
      </c>
      <c r="N307" s="3" t="str">
        <f ca="1">IF('PR-tampon'!$E270="","",IF('PR-tampon'!$E270=0,"",IF(INDIRECT(NOM_FR&amp;ADDRESS('PR-tampon'!$E270,COLUMN(REFERENCEMENT_ISOLANT[[#Headers],[classement locaux au sens 20.1 P3]])))=0,"",INDIRECT(NOM_FR&amp;ADDRESS('PR-tampon'!$E270,COLUMN(REFERENCEMENT_ISOLANT[[#Headers],[classement locaux au sens 20.1 P3]]))))))</f>
        <v/>
      </c>
      <c r="O307" s="3" t="str">
        <f ca="1">IF('PR-tampon'!$E270="","",IF('PR-tampon'!$E270=0,"",IF(INDIRECT(NOM_FR&amp;ADDRESS('PR-tampon'!$E270,COLUMN(REFERENCEMENT_ISOLANT[[#Headers],[Climat max]])))=0,"",INDIRECT(NOM_FR&amp;ADDRESS('PR-tampon'!$E270,COLUMN(REFERENCEMENT_ISOLANT[[#Headers],[Climat max]]))))))</f>
        <v/>
      </c>
      <c r="P307" s="3" t="str">
        <f ca="1">IF('PR-tampon'!$E270="","",IF('PR-tampon'!$E270=0,"",IF(INDIRECT(NOM_FR&amp;ADDRESS('PR-tampon'!$E270,COLUMN(REFERENCEMENT_ISOLANT[[#Headers],[Locaux climatisés ou raffraichis]])))=0,"",INDIRECT(NOM_FR&amp;ADDRESS('PR-tampon'!$E270,COLUMN(REFERENCEMENT_ISOLANT[[#Headers],[Locaux climatisés ou raffraichis]]))))))</f>
        <v/>
      </c>
    </row>
    <row r="308" spans="1:16" ht="130.19999999999999" customHeight="1" x14ac:dyDescent="0.3">
      <c r="A308" s="3" t="e">
        <v>#VALUE!</v>
      </c>
      <c r="B308" s="86" t="str">
        <f ca="1">IF('PR-tampon'!$E271="","",IF('PR-tampon'!$E271=0,"",IF(INDIRECT(NOM_FR&amp;ADDRESS('PR-tampon'!$E271,COLUMN(REFERENCEMENT_ISOLANT[[#Headers],[DATE REFERENCEMENT]])))=0,"",INDIRECT(NOM_FR&amp;ADDRESS('PR-tampon'!$E271,COLUMN(REFERENCEMENT_ISOLANT[[#Headers],[DATE REFERENCEMENT]]))))))</f>
        <v/>
      </c>
      <c r="C308" s="86" t="str">
        <f ca="1">IF('PR-tampon'!$E271="","",IF('PR-tampon'!$E271=0,"",IF(INDIRECT(NOM_FR&amp;ADDRESS('PR-tampon'!$E271,COLUMN(REFERENCEMENT_ISOLANT[[#Headers],[TYPE DE PROCEDE]])))=0,"",INDIRECT(NOM_FR&amp;ADDRESS('PR-tampon'!$E271,COLUMN(REFERENCEMENT_ISOLANT[[#Headers],[TYPE DE PROCEDE]]))))))</f>
        <v/>
      </c>
      <c r="D308" s="86" t="str">
        <f ca="1">IF('PR-tampon'!$E271="","",IF('PR-tampon'!$E271=0,"",IF(INDIRECT(NOM_FR&amp;ADDRESS('PR-tampon'!$E271,COLUMN(REFERENCEMENT_ISOLANT[[#Headers],[MATIERE]])))=0,"",INDIRECT(NOM_FR&amp;ADDRESS('PR-tampon'!$E271,COLUMN(REFERENCEMENT_ISOLANT[[#Headers],[MATIERE]]))))))</f>
        <v/>
      </c>
      <c r="E308" s="3" t="str">
        <f ca="1">IF('PR-tampon'!$E271="","",IF('PR-tampon'!$E271=0,"",IF(INDIRECT(NOM_FR&amp;ADDRESS('PR-tampon'!$E271,COLUMN(REFERENCEMENT_ISOLANT[[#Headers],[NOM COMMERCIAL DU PROCEDE]])))=0,"",INDIRECT(NOM_FR&amp;ADDRESS('PR-tampon'!$E271,COLUMN(REFERENCEMENT_ISOLANT[[#Headers],[NOM COMMERCIAL DU PROCEDE]]))))))</f>
        <v/>
      </c>
      <c r="F308" s="3" t="str">
        <f ca="1">IF('PR-tampon'!$E271="","",IF('PR-tampon'!$E271=0,"",IF(INDIRECT(NOM_FR&amp;ADDRESS('PR-tampon'!$E271,COLUMN(REFERENCEMENT_ISOLANT[[#Headers],[FABRICANT / TITULAIRE / DISTRIBUTEUR]])))=0,"",INDIRECT(NOM_FR&amp;ADDRESS('PR-tampon'!$E271,COLUMN(REFERENCEMENT_ISOLANT[[#Headers],[FABRICANT / TITULAIRE / DISTRIBUTEUR]]))))))</f>
        <v/>
      </c>
      <c r="G308" s="3" t="str">
        <f ca="1">IF('PR-tampon'!$E271="","",IF('PR-tampon'!$E271=0,"",IF(INDIRECT(NOM_FR&amp;ADDRESS('PR-tampon'!$E271,COLUMN(REFERENCEMENT_ISOLANT[[#Headers],[TYPE DE DOCUMENT DE REFERENCE]])))=0,"",INDIRECT(NOM_FR&amp;ADDRESS('PR-tampon'!$E271,COLUMN(REFERENCEMENT_ISOLANT[[#Headers],[TYPE DE DOCUMENT DE REFERENCE]]))))))</f>
        <v/>
      </c>
      <c r="H308" s="3" t="str">
        <f ca="1">IF('PR-tampon'!$E271="","",IF('PR-tampon'!$E271=0,"",IF(INDIRECT(NOM_FR&amp;ADDRESS('PR-tampon'!$E271,COLUMN(REFERENCEMENT_ISOLANT[[#Headers],[REF]])))=0,"",INDIRECT(NOM_FR&amp;ADDRESS('PR-tampon'!$E271,COLUMN(REFERENCEMENT_ISOLANT[[#Headers],[REF]]))))))</f>
        <v/>
      </c>
      <c r="I308" s="80" t="str">
        <f ca="1">IF('PR-tampon'!$E271="","",IF('PR-tampon'!$E271=0,"",IF(INDIRECT(NOM_FR&amp;ADDRESS('PR-tampon'!$E271,COLUMN(REFERENCEMENT_ISOLANT[[#Headers],[AVIS LIMITE AU / VALIDITE]])))=0,"",INDIRECT(NOM_FR&amp;ADDRESS('PR-tampon'!$E271,COLUMN(REFERENCEMENT_ISOLANT[[#Headers],[AVIS LIMITE AU / VALIDITE]]))))))</f>
        <v/>
      </c>
      <c r="J308" s="3" t="str">
        <f ca="1">IF('PR-tampon'!$E271="","",IF('PR-tampon'!$E271=0,"",IF(INDIRECT(NOM_FR&amp;ADDRESS('PR-tampon'!$E271,COLUMN(REFERENCEMENT_ISOLANT[[#Headers],[TC/TNC
dans le domaine d''emploi visé]])))=0,"",INDIRECT(NOM_FR&amp;ADDRESS('PR-tampon'!$E271,COLUMN(REFERENCEMENT_ISOLANT[[#Headers],[TC/TNC
dans le domaine d''emploi visé]]))))))</f>
        <v/>
      </c>
      <c r="K308" s="110" t="str">
        <f ca="1">IF('PR-tampon'!$E271="","",IF('PR-tampon'!$E271=0,"",IF(INDIRECT(NOM_FR&amp;ADDRESS('PR-tampon'!$E271,COLUMN(REFERENCEMENT_ISOLANT[[#Headers],[SYNTHESE DES APPLICATIONS VISEES]])))=0,"",INDIRECT(NOM_FR&amp;ADDRESS('PR-tampon'!$E271,COLUMN(REFERENCEMENT_ISOLANT[[#Headers],[SYNTHESE DES APPLICATIONS VISEES]]))))))</f>
        <v/>
      </c>
      <c r="L308" s="82" t="str">
        <f ca="1">IF('PR-tampon'!$E271="","",IF('PR-tampon'!$E271=0,"",IF(INDIRECT(NOM_FR&amp;ADDRESS('PR-tampon'!$E271,COLUMN(REFERENCEMENT_ISOLANT[[#Headers],[CONCATENATION DES OBSERVATIONS]])))=0,"",INDIRECT(NOM_FR&amp;ADDRESS('PR-tampon'!$E271,COLUMN(REFERENCEMENT_ISOLANT[[#Headers],[CONCATENATION DES OBSERVATIONS]]))))))</f>
        <v/>
      </c>
      <c r="M308" s="3" t="str">
        <f ca="1">IF('PR-tampon'!$E271="","",IF('PR-tampon'!$E271=0,"",IF(INDIRECT(NOM_FR&amp;ADDRESS('PR-tampon'!$E271,COLUMN(REFERENCEMENT_ISOLANT[[#Headers],[Hygrométrie des locaux]])))=0,"",INDIRECT(NOM_FR&amp;ADDRESS('PR-tampon'!$E271,COLUMN(REFERENCEMENT_ISOLANT[[#Headers],[Hygrométrie des locaux]]))))))</f>
        <v/>
      </c>
      <c r="N308" s="3" t="str">
        <f ca="1">IF('PR-tampon'!$E271="","",IF('PR-tampon'!$E271=0,"",IF(INDIRECT(NOM_FR&amp;ADDRESS('PR-tampon'!$E271,COLUMN(REFERENCEMENT_ISOLANT[[#Headers],[classement locaux au sens 20.1 P3]])))=0,"",INDIRECT(NOM_FR&amp;ADDRESS('PR-tampon'!$E271,COLUMN(REFERENCEMENT_ISOLANT[[#Headers],[classement locaux au sens 20.1 P3]]))))))</f>
        <v/>
      </c>
      <c r="O308" s="3" t="str">
        <f ca="1">IF('PR-tampon'!$E271="","",IF('PR-tampon'!$E271=0,"",IF(INDIRECT(NOM_FR&amp;ADDRESS('PR-tampon'!$E271,COLUMN(REFERENCEMENT_ISOLANT[[#Headers],[Climat max]])))=0,"",INDIRECT(NOM_FR&amp;ADDRESS('PR-tampon'!$E271,COLUMN(REFERENCEMENT_ISOLANT[[#Headers],[Climat max]]))))))</f>
        <v/>
      </c>
      <c r="P308" s="3" t="str">
        <f ca="1">IF('PR-tampon'!$E271="","",IF('PR-tampon'!$E271=0,"",IF(INDIRECT(NOM_FR&amp;ADDRESS('PR-tampon'!$E271,COLUMN(REFERENCEMENT_ISOLANT[[#Headers],[Locaux climatisés ou raffraichis]])))=0,"",INDIRECT(NOM_FR&amp;ADDRESS('PR-tampon'!$E271,COLUMN(REFERENCEMENT_ISOLANT[[#Headers],[Locaux climatisés ou raffraichis]]))))))</f>
        <v/>
      </c>
    </row>
    <row r="309" spans="1:16" ht="130.19999999999999" customHeight="1" x14ac:dyDescent="0.3">
      <c r="A309" s="3" t="e">
        <v>#VALUE!</v>
      </c>
      <c r="B309" s="86" t="str">
        <f ca="1">IF('PR-tampon'!$E272="","",IF('PR-tampon'!$E272=0,"",IF(INDIRECT(NOM_FR&amp;ADDRESS('PR-tampon'!$E272,COLUMN(REFERENCEMENT_ISOLANT[[#Headers],[DATE REFERENCEMENT]])))=0,"",INDIRECT(NOM_FR&amp;ADDRESS('PR-tampon'!$E272,COLUMN(REFERENCEMENT_ISOLANT[[#Headers],[DATE REFERENCEMENT]]))))))</f>
        <v/>
      </c>
      <c r="C309" s="86" t="str">
        <f ca="1">IF('PR-tampon'!$E272="","",IF('PR-tampon'!$E272=0,"",IF(INDIRECT(NOM_FR&amp;ADDRESS('PR-tampon'!$E272,COLUMN(REFERENCEMENT_ISOLANT[[#Headers],[TYPE DE PROCEDE]])))=0,"",INDIRECT(NOM_FR&amp;ADDRESS('PR-tampon'!$E272,COLUMN(REFERENCEMENT_ISOLANT[[#Headers],[TYPE DE PROCEDE]]))))))</f>
        <v/>
      </c>
      <c r="D309" s="86" t="str">
        <f ca="1">IF('PR-tampon'!$E272="","",IF('PR-tampon'!$E272=0,"",IF(INDIRECT(NOM_FR&amp;ADDRESS('PR-tampon'!$E272,COLUMN(REFERENCEMENT_ISOLANT[[#Headers],[MATIERE]])))=0,"",INDIRECT(NOM_FR&amp;ADDRESS('PR-tampon'!$E272,COLUMN(REFERENCEMENT_ISOLANT[[#Headers],[MATIERE]]))))))</f>
        <v/>
      </c>
      <c r="E309" s="3" t="str">
        <f ca="1">IF('PR-tampon'!$E272="","",IF('PR-tampon'!$E272=0,"",IF(INDIRECT(NOM_FR&amp;ADDRESS('PR-tampon'!$E272,COLUMN(REFERENCEMENT_ISOLANT[[#Headers],[NOM COMMERCIAL DU PROCEDE]])))=0,"",INDIRECT(NOM_FR&amp;ADDRESS('PR-tampon'!$E272,COLUMN(REFERENCEMENT_ISOLANT[[#Headers],[NOM COMMERCIAL DU PROCEDE]]))))))</f>
        <v/>
      </c>
      <c r="F309" s="3" t="str">
        <f ca="1">IF('PR-tampon'!$E272="","",IF('PR-tampon'!$E272=0,"",IF(INDIRECT(NOM_FR&amp;ADDRESS('PR-tampon'!$E272,COLUMN(REFERENCEMENT_ISOLANT[[#Headers],[FABRICANT / TITULAIRE / DISTRIBUTEUR]])))=0,"",INDIRECT(NOM_FR&amp;ADDRESS('PR-tampon'!$E272,COLUMN(REFERENCEMENT_ISOLANT[[#Headers],[FABRICANT / TITULAIRE / DISTRIBUTEUR]]))))))</f>
        <v/>
      </c>
      <c r="G309" s="3" t="str">
        <f ca="1">IF('PR-tampon'!$E272="","",IF('PR-tampon'!$E272=0,"",IF(INDIRECT(NOM_FR&amp;ADDRESS('PR-tampon'!$E272,COLUMN(REFERENCEMENT_ISOLANT[[#Headers],[TYPE DE DOCUMENT DE REFERENCE]])))=0,"",INDIRECT(NOM_FR&amp;ADDRESS('PR-tampon'!$E272,COLUMN(REFERENCEMENT_ISOLANT[[#Headers],[TYPE DE DOCUMENT DE REFERENCE]]))))))</f>
        <v/>
      </c>
      <c r="H309" s="3" t="str">
        <f ca="1">IF('PR-tampon'!$E272="","",IF('PR-tampon'!$E272=0,"",IF(INDIRECT(NOM_FR&amp;ADDRESS('PR-tampon'!$E272,COLUMN(REFERENCEMENT_ISOLANT[[#Headers],[REF]])))=0,"",INDIRECT(NOM_FR&amp;ADDRESS('PR-tampon'!$E272,COLUMN(REFERENCEMENT_ISOLANT[[#Headers],[REF]]))))))</f>
        <v/>
      </c>
      <c r="I309" s="80" t="str">
        <f ca="1">IF('PR-tampon'!$E272="","",IF('PR-tampon'!$E272=0,"",IF(INDIRECT(NOM_FR&amp;ADDRESS('PR-tampon'!$E272,COLUMN(REFERENCEMENT_ISOLANT[[#Headers],[AVIS LIMITE AU / VALIDITE]])))=0,"",INDIRECT(NOM_FR&amp;ADDRESS('PR-tampon'!$E272,COLUMN(REFERENCEMENT_ISOLANT[[#Headers],[AVIS LIMITE AU / VALIDITE]]))))))</f>
        <v/>
      </c>
      <c r="J309" s="3" t="str">
        <f ca="1">IF('PR-tampon'!$E272="","",IF('PR-tampon'!$E272=0,"",IF(INDIRECT(NOM_FR&amp;ADDRESS('PR-tampon'!$E272,COLUMN(REFERENCEMENT_ISOLANT[[#Headers],[TC/TNC
dans le domaine d''emploi visé]])))=0,"",INDIRECT(NOM_FR&amp;ADDRESS('PR-tampon'!$E272,COLUMN(REFERENCEMENT_ISOLANT[[#Headers],[TC/TNC
dans le domaine d''emploi visé]]))))))</f>
        <v/>
      </c>
      <c r="K309" s="110" t="str">
        <f ca="1">IF('PR-tampon'!$E272="","",IF('PR-tampon'!$E272=0,"",IF(INDIRECT(NOM_FR&amp;ADDRESS('PR-tampon'!$E272,COLUMN(REFERENCEMENT_ISOLANT[[#Headers],[SYNTHESE DES APPLICATIONS VISEES]])))=0,"",INDIRECT(NOM_FR&amp;ADDRESS('PR-tampon'!$E272,COLUMN(REFERENCEMENT_ISOLANT[[#Headers],[SYNTHESE DES APPLICATIONS VISEES]]))))))</f>
        <v/>
      </c>
      <c r="L309" s="82" t="str">
        <f ca="1">IF('PR-tampon'!$E272="","",IF('PR-tampon'!$E272=0,"",IF(INDIRECT(NOM_FR&amp;ADDRESS('PR-tampon'!$E272,COLUMN(REFERENCEMENT_ISOLANT[[#Headers],[CONCATENATION DES OBSERVATIONS]])))=0,"",INDIRECT(NOM_FR&amp;ADDRESS('PR-tampon'!$E272,COLUMN(REFERENCEMENT_ISOLANT[[#Headers],[CONCATENATION DES OBSERVATIONS]]))))))</f>
        <v/>
      </c>
      <c r="M309" s="3" t="str">
        <f ca="1">IF('PR-tampon'!$E272="","",IF('PR-tampon'!$E272=0,"",IF(INDIRECT(NOM_FR&amp;ADDRESS('PR-tampon'!$E272,COLUMN(REFERENCEMENT_ISOLANT[[#Headers],[Hygrométrie des locaux]])))=0,"",INDIRECT(NOM_FR&amp;ADDRESS('PR-tampon'!$E272,COLUMN(REFERENCEMENT_ISOLANT[[#Headers],[Hygrométrie des locaux]]))))))</f>
        <v/>
      </c>
      <c r="N309" s="3" t="str">
        <f ca="1">IF('PR-tampon'!$E272="","",IF('PR-tampon'!$E272=0,"",IF(INDIRECT(NOM_FR&amp;ADDRESS('PR-tampon'!$E272,COLUMN(REFERENCEMENT_ISOLANT[[#Headers],[classement locaux au sens 20.1 P3]])))=0,"",INDIRECT(NOM_FR&amp;ADDRESS('PR-tampon'!$E272,COLUMN(REFERENCEMENT_ISOLANT[[#Headers],[classement locaux au sens 20.1 P3]]))))))</f>
        <v/>
      </c>
      <c r="O309" s="3" t="str">
        <f ca="1">IF('PR-tampon'!$E272="","",IF('PR-tampon'!$E272=0,"",IF(INDIRECT(NOM_FR&amp;ADDRESS('PR-tampon'!$E272,COLUMN(REFERENCEMENT_ISOLANT[[#Headers],[Climat max]])))=0,"",INDIRECT(NOM_FR&amp;ADDRESS('PR-tampon'!$E272,COLUMN(REFERENCEMENT_ISOLANT[[#Headers],[Climat max]]))))))</f>
        <v/>
      </c>
      <c r="P309" s="3" t="str">
        <f ca="1">IF('PR-tampon'!$E272="","",IF('PR-tampon'!$E272=0,"",IF(INDIRECT(NOM_FR&amp;ADDRESS('PR-tampon'!$E272,COLUMN(REFERENCEMENT_ISOLANT[[#Headers],[Locaux climatisés ou raffraichis]])))=0,"",INDIRECT(NOM_FR&amp;ADDRESS('PR-tampon'!$E272,COLUMN(REFERENCEMENT_ISOLANT[[#Headers],[Locaux climatisés ou raffraichis]]))))))</f>
        <v/>
      </c>
    </row>
    <row r="310" spans="1:16" ht="130.19999999999999" customHeight="1" x14ac:dyDescent="0.3">
      <c r="A310" s="3" t="e">
        <v>#VALUE!</v>
      </c>
      <c r="B310" s="86" t="str">
        <f ca="1">IF('PR-tampon'!$E273="","",IF('PR-tampon'!$E273=0,"",IF(INDIRECT(NOM_FR&amp;ADDRESS('PR-tampon'!$E273,COLUMN(REFERENCEMENT_ISOLANT[[#Headers],[DATE REFERENCEMENT]])))=0,"",INDIRECT(NOM_FR&amp;ADDRESS('PR-tampon'!$E273,COLUMN(REFERENCEMENT_ISOLANT[[#Headers],[DATE REFERENCEMENT]]))))))</f>
        <v/>
      </c>
      <c r="C310" s="86" t="str">
        <f ca="1">IF('PR-tampon'!$E273="","",IF('PR-tampon'!$E273=0,"",IF(INDIRECT(NOM_FR&amp;ADDRESS('PR-tampon'!$E273,COLUMN(REFERENCEMENT_ISOLANT[[#Headers],[TYPE DE PROCEDE]])))=0,"",INDIRECT(NOM_FR&amp;ADDRESS('PR-tampon'!$E273,COLUMN(REFERENCEMENT_ISOLANT[[#Headers],[TYPE DE PROCEDE]]))))))</f>
        <v/>
      </c>
      <c r="D310" s="86" t="str">
        <f ca="1">IF('PR-tampon'!$E273="","",IF('PR-tampon'!$E273=0,"",IF(INDIRECT(NOM_FR&amp;ADDRESS('PR-tampon'!$E273,COLUMN(REFERENCEMENT_ISOLANT[[#Headers],[MATIERE]])))=0,"",INDIRECT(NOM_FR&amp;ADDRESS('PR-tampon'!$E273,COLUMN(REFERENCEMENT_ISOLANT[[#Headers],[MATIERE]]))))))</f>
        <v/>
      </c>
      <c r="E310" s="3" t="str">
        <f ca="1">IF('PR-tampon'!$E273="","",IF('PR-tampon'!$E273=0,"",IF(INDIRECT(NOM_FR&amp;ADDRESS('PR-tampon'!$E273,COLUMN(REFERENCEMENT_ISOLANT[[#Headers],[NOM COMMERCIAL DU PROCEDE]])))=0,"",INDIRECT(NOM_FR&amp;ADDRESS('PR-tampon'!$E273,COLUMN(REFERENCEMENT_ISOLANT[[#Headers],[NOM COMMERCIAL DU PROCEDE]]))))))</f>
        <v/>
      </c>
      <c r="F310" s="3" t="str">
        <f ca="1">IF('PR-tampon'!$E273="","",IF('PR-tampon'!$E273=0,"",IF(INDIRECT(NOM_FR&amp;ADDRESS('PR-tampon'!$E273,COLUMN(REFERENCEMENT_ISOLANT[[#Headers],[FABRICANT / TITULAIRE / DISTRIBUTEUR]])))=0,"",INDIRECT(NOM_FR&amp;ADDRESS('PR-tampon'!$E273,COLUMN(REFERENCEMENT_ISOLANT[[#Headers],[FABRICANT / TITULAIRE / DISTRIBUTEUR]]))))))</f>
        <v/>
      </c>
      <c r="G310" s="3" t="str">
        <f ca="1">IF('PR-tampon'!$E273="","",IF('PR-tampon'!$E273=0,"",IF(INDIRECT(NOM_FR&amp;ADDRESS('PR-tampon'!$E273,COLUMN(REFERENCEMENT_ISOLANT[[#Headers],[TYPE DE DOCUMENT DE REFERENCE]])))=0,"",INDIRECT(NOM_FR&amp;ADDRESS('PR-tampon'!$E273,COLUMN(REFERENCEMENT_ISOLANT[[#Headers],[TYPE DE DOCUMENT DE REFERENCE]]))))))</f>
        <v/>
      </c>
      <c r="H310" s="3" t="str">
        <f ca="1">IF('PR-tampon'!$E273="","",IF('PR-tampon'!$E273=0,"",IF(INDIRECT(NOM_FR&amp;ADDRESS('PR-tampon'!$E273,COLUMN(REFERENCEMENT_ISOLANT[[#Headers],[REF]])))=0,"",INDIRECT(NOM_FR&amp;ADDRESS('PR-tampon'!$E273,COLUMN(REFERENCEMENT_ISOLANT[[#Headers],[REF]]))))))</f>
        <v/>
      </c>
      <c r="I310" s="80" t="str">
        <f ca="1">IF('PR-tampon'!$E273="","",IF('PR-tampon'!$E273=0,"",IF(INDIRECT(NOM_FR&amp;ADDRESS('PR-tampon'!$E273,COLUMN(REFERENCEMENT_ISOLANT[[#Headers],[AVIS LIMITE AU / VALIDITE]])))=0,"",INDIRECT(NOM_FR&amp;ADDRESS('PR-tampon'!$E273,COLUMN(REFERENCEMENT_ISOLANT[[#Headers],[AVIS LIMITE AU / VALIDITE]]))))))</f>
        <v/>
      </c>
      <c r="J310" s="3" t="str">
        <f ca="1">IF('PR-tampon'!$E273="","",IF('PR-tampon'!$E273=0,"",IF(INDIRECT(NOM_FR&amp;ADDRESS('PR-tampon'!$E273,COLUMN(REFERENCEMENT_ISOLANT[[#Headers],[TC/TNC
dans le domaine d''emploi visé]])))=0,"",INDIRECT(NOM_FR&amp;ADDRESS('PR-tampon'!$E273,COLUMN(REFERENCEMENT_ISOLANT[[#Headers],[TC/TNC
dans le domaine d''emploi visé]]))))))</f>
        <v/>
      </c>
      <c r="K310" s="110" t="str">
        <f ca="1">IF('PR-tampon'!$E273="","",IF('PR-tampon'!$E273=0,"",IF(INDIRECT(NOM_FR&amp;ADDRESS('PR-tampon'!$E273,COLUMN(REFERENCEMENT_ISOLANT[[#Headers],[SYNTHESE DES APPLICATIONS VISEES]])))=0,"",INDIRECT(NOM_FR&amp;ADDRESS('PR-tampon'!$E273,COLUMN(REFERENCEMENT_ISOLANT[[#Headers],[SYNTHESE DES APPLICATIONS VISEES]]))))))</f>
        <v/>
      </c>
      <c r="L310" s="82" t="str">
        <f ca="1">IF('PR-tampon'!$E273="","",IF('PR-tampon'!$E273=0,"",IF(INDIRECT(NOM_FR&amp;ADDRESS('PR-tampon'!$E273,COLUMN(REFERENCEMENT_ISOLANT[[#Headers],[CONCATENATION DES OBSERVATIONS]])))=0,"",INDIRECT(NOM_FR&amp;ADDRESS('PR-tampon'!$E273,COLUMN(REFERENCEMENT_ISOLANT[[#Headers],[CONCATENATION DES OBSERVATIONS]]))))))</f>
        <v/>
      </c>
      <c r="M310" s="3" t="str">
        <f ca="1">IF('PR-tampon'!$E273="","",IF('PR-tampon'!$E273=0,"",IF(INDIRECT(NOM_FR&amp;ADDRESS('PR-tampon'!$E273,COLUMN(REFERENCEMENT_ISOLANT[[#Headers],[Hygrométrie des locaux]])))=0,"",INDIRECT(NOM_FR&amp;ADDRESS('PR-tampon'!$E273,COLUMN(REFERENCEMENT_ISOLANT[[#Headers],[Hygrométrie des locaux]]))))))</f>
        <v/>
      </c>
      <c r="N310" s="3" t="str">
        <f ca="1">IF('PR-tampon'!$E273="","",IF('PR-tampon'!$E273=0,"",IF(INDIRECT(NOM_FR&amp;ADDRESS('PR-tampon'!$E273,COLUMN(REFERENCEMENT_ISOLANT[[#Headers],[classement locaux au sens 20.1 P3]])))=0,"",INDIRECT(NOM_FR&amp;ADDRESS('PR-tampon'!$E273,COLUMN(REFERENCEMENT_ISOLANT[[#Headers],[classement locaux au sens 20.1 P3]]))))))</f>
        <v/>
      </c>
      <c r="O310" s="3" t="str">
        <f ca="1">IF('PR-tampon'!$E273="","",IF('PR-tampon'!$E273=0,"",IF(INDIRECT(NOM_FR&amp;ADDRESS('PR-tampon'!$E273,COLUMN(REFERENCEMENT_ISOLANT[[#Headers],[Climat max]])))=0,"",INDIRECT(NOM_FR&amp;ADDRESS('PR-tampon'!$E273,COLUMN(REFERENCEMENT_ISOLANT[[#Headers],[Climat max]]))))))</f>
        <v/>
      </c>
      <c r="P310" s="3" t="str">
        <f ca="1">IF('PR-tampon'!$E273="","",IF('PR-tampon'!$E273=0,"",IF(INDIRECT(NOM_FR&amp;ADDRESS('PR-tampon'!$E273,COLUMN(REFERENCEMENT_ISOLANT[[#Headers],[Locaux climatisés ou raffraichis]])))=0,"",INDIRECT(NOM_FR&amp;ADDRESS('PR-tampon'!$E273,COLUMN(REFERENCEMENT_ISOLANT[[#Headers],[Locaux climatisés ou raffraichis]]))))))</f>
        <v/>
      </c>
    </row>
    <row r="311" spans="1:16" ht="130.19999999999999" customHeight="1" x14ac:dyDescent="0.3">
      <c r="A311" s="3" t="e">
        <v>#VALUE!</v>
      </c>
      <c r="B311" s="86" t="str">
        <f ca="1">IF('PR-tampon'!$E274="","",IF('PR-tampon'!$E274=0,"",IF(INDIRECT(NOM_FR&amp;ADDRESS('PR-tampon'!$E274,COLUMN(REFERENCEMENT_ISOLANT[[#Headers],[DATE REFERENCEMENT]])))=0,"",INDIRECT(NOM_FR&amp;ADDRESS('PR-tampon'!$E274,COLUMN(REFERENCEMENT_ISOLANT[[#Headers],[DATE REFERENCEMENT]]))))))</f>
        <v/>
      </c>
      <c r="C311" s="86" t="str">
        <f ca="1">IF('PR-tampon'!$E274="","",IF('PR-tampon'!$E274=0,"",IF(INDIRECT(NOM_FR&amp;ADDRESS('PR-tampon'!$E274,COLUMN(REFERENCEMENT_ISOLANT[[#Headers],[TYPE DE PROCEDE]])))=0,"",INDIRECT(NOM_FR&amp;ADDRESS('PR-tampon'!$E274,COLUMN(REFERENCEMENT_ISOLANT[[#Headers],[TYPE DE PROCEDE]]))))))</f>
        <v/>
      </c>
      <c r="D311" s="86" t="str">
        <f ca="1">IF('PR-tampon'!$E274="","",IF('PR-tampon'!$E274=0,"",IF(INDIRECT(NOM_FR&amp;ADDRESS('PR-tampon'!$E274,COLUMN(REFERENCEMENT_ISOLANT[[#Headers],[MATIERE]])))=0,"",INDIRECT(NOM_FR&amp;ADDRESS('PR-tampon'!$E274,COLUMN(REFERENCEMENT_ISOLANT[[#Headers],[MATIERE]]))))))</f>
        <v/>
      </c>
      <c r="E311" s="3" t="str">
        <f ca="1">IF('PR-tampon'!$E274="","",IF('PR-tampon'!$E274=0,"",IF(INDIRECT(NOM_FR&amp;ADDRESS('PR-tampon'!$E274,COLUMN(REFERENCEMENT_ISOLANT[[#Headers],[NOM COMMERCIAL DU PROCEDE]])))=0,"",INDIRECT(NOM_FR&amp;ADDRESS('PR-tampon'!$E274,COLUMN(REFERENCEMENT_ISOLANT[[#Headers],[NOM COMMERCIAL DU PROCEDE]]))))))</f>
        <v/>
      </c>
      <c r="F311" s="3" t="str">
        <f ca="1">IF('PR-tampon'!$E274="","",IF('PR-tampon'!$E274=0,"",IF(INDIRECT(NOM_FR&amp;ADDRESS('PR-tampon'!$E274,COLUMN(REFERENCEMENT_ISOLANT[[#Headers],[FABRICANT / TITULAIRE / DISTRIBUTEUR]])))=0,"",INDIRECT(NOM_FR&amp;ADDRESS('PR-tampon'!$E274,COLUMN(REFERENCEMENT_ISOLANT[[#Headers],[FABRICANT / TITULAIRE / DISTRIBUTEUR]]))))))</f>
        <v/>
      </c>
      <c r="G311" s="3" t="str">
        <f ca="1">IF('PR-tampon'!$E274="","",IF('PR-tampon'!$E274=0,"",IF(INDIRECT(NOM_FR&amp;ADDRESS('PR-tampon'!$E274,COLUMN(REFERENCEMENT_ISOLANT[[#Headers],[TYPE DE DOCUMENT DE REFERENCE]])))=0,"",INDIRECT(NOM_FR&amp;ADDRESS('PR-tampon'!$E274,COLUMN(REFERENCEMENT_ISOLANT[[#Headers],[TYPE DE DOCUMENT DE REFERENCE]]))))))</f>
        <v/>
      </c>
      <c r="H311" s="3" t="str">
        <f ca="1">IF('PR-tampon'!$E274="","",IF('PR-tampon'!$E274=0,"",IF(INDIRECT(NOM_FR&amp;ADDRESS('PR-tampon'!$E274,COLUMN(REFERENCEMENT_ISOLANT[[#Headers],[REF]])))=0,"",INDIRECT(NOM_FR&amp;ADDRESS('PR-tampon'!$E274,COLUMN(REFERENCEMENT_ISOLANT[[#Headers],[REF]]))))))</f>
        <v/>
      </c>
      <c r="I311" s="80" t="str">
        <f ca="1">IF('PR-tampon'!$E274="","",IF('PR-tampon'!$E274=0,"",IF(INDIRECT(NOM_FR&amp;ADDRESS('PR-tampon'!$E274,COLUMN(REFERENCEMENT_ISOLANT[[#Headers],[AVIS LIMITE AU / VALIDITE]])))=0,"",INDIRECT(NOM_FR&amp;ADDRESS('PR-tampon'!$E274,COLUMN(REFERENCEMENT_ISOLANT[[#Headers],[AVIS LIMITE AU / VALIDITE]]))))))</f>
        <v/>
      </c>
      <c r="J311" s="3" t="str">
        <f ca="1">IF('PR-tampon'!$E274="","",IF('PR-tampon'!$E274=0,"",IF(INDIRECT(NOM_FR&amp;ADDRESS('PR-tampon'!$E274,COLUMN(REFERENCEMENT_ISOLANT[[#Headers],[TC/TNC
dans le domaine d''emploi visé]])))=0,"",INDIRECT(NOM_FR&amp;ADDRESS('PR-tampon'!$E274,COLUMN(REFERENCEMENT_ISOLANT[[#Headers],[TC/TNC
dans le domaine d''emploi visé]]))))))</f>
        <v/>
      </c>
      <c r="K311" s="110" t="str">
        <f ca="1">IF('PR-tampon'!$E274="","",IF('PR-tampon'!$E274=0,"",IF(INDIRECT(NOM_FR&amp;ADDRESS('PR-tampon'!$E274,COLUMN(REFERENCEMENT_ISOLANT[[#Headers],[SYNTHESE DES APPLICATIONS VISEES]])))=0,"",INDIRECT(NOM_FR&amp;ADDRESS('PR-tampon'!$E274,COLUMN(REFERENCEMENT_ISOLANT[[#Headers],[SYNTHESE DES APPLICATIONS VISEES]]))))))</f>
        <v/>
      </c>
      <c r="L311" s="82" t="str">
        <f ca="1">IF('PR-tampon'!$E274="","",IF('PR-tampon'!$E274=0,"",IF(INDIRECT(NOM_FR&amp;ADDRESS('PR-tampon'!$E274,COLUMN(REFERENCEMENT_ISOLANT[[#Headers],[CONCATENATION DES OBSERVATIONS]])))=0,"",INDIRECT(NOM_FR&amp;ADDRESS('PR-tampon'!$E274,COLUMN(REFERENCEMENT_ISOLANT[[#Headers],[CONCATENATION DES OBSERVATIONS]]))))))</f>
        <v/>
      </c>
      <c r="M311" s="3" t="str">
        <f ca="1">IF('PR-tampon'!$E274="","",IF('PR-tampon'!$E274=0,"",IF(INDIRECT(NOM_FR&amp;ADDRESS('PR-tampon'!$E274,COLUMN(REFERENCEMENT_ISOLANT[[#Headers],[Hygrométrie des locaux]])))=0,"",INDIRECT(NOM_FR&amp;ADDRESS('PR-tampon'!$E274,COLUMN(REFERENCEMENT_ISOLANT[[#Headers],[Hygrométrie des locaux]]))))))</f>
        <v/>
      </c>
      <c r="N311" s="3" t="str">
        <f ca="1">IF('PR-tampon'!$E274="","",IF('PR-tampon'!$E274=0,"",IF(INDIRECT(NOM_FR&amp;ADDRESS('PR-tampon'!$E274,COLUMN(REFERENCEMENT_ISOLANT[[#Headers],[classement locaux au sens 20.1 P3]])))=0,"",INDIRECT(NOM_FR&amp;ADDRESS('PR-tampon'!$E274,COLUMN(REFERENCEMENT_ISOLANT[[#Headers],[classement locaux au sens 20.1 P3]]))))))</f>
        <v/>
      </c>
      <c r="O311" s="3" t="str">
        <f ca="1">IF('PR-tampon'!$E274="","",IF('PR-tampon'!$E274=0,"",IF(INDIRECT(NOM_FR&amp;ADDRESS('PR-tampon'!$E274,COLUMN(REFERENCEMENT_ISOLANT[[#Headers],[Climat max]])))=0,"",INDIRECT(NOM_FR&amp;ADDRESS('PR-tampon'!$E274,COLUMN(REFERENCEMENT_ISOLANT[[#Headers],[Climat max]]))))))</f>
        <v/>
      </c>
      <c r="P311" s="3" t="str">
        <f ca="1">IF('PR-tampon'!$E274="","",IF('PR-tampon'!$E274=0,"",IF(INDIRECT(NOM_FR&amp;ADDRESS('PR-tampon'!$E274,COLUMN(REFERENCEMENT_ISOLANT[[#Headers],[Locaux climatisés ou raffraichis]])))=0,"",INDIRECT(NOM_FR&amp;ADDRESS('PR-tampon'!$E274,COLUMN(REFERENCEMENT_ISOLANT[[#Headers],[Locaux climatisés ou raffraichis]]))))))</f>
        <v/>
      </c>
    </row>
    <row r="312" spans="1:16" ht="130.19999999999999" customHeight="1" x14ac:dyDescent="0.3">
      <c r="A312" s="3" t="e">
        <v>#VALUE!</v>
      </c>
      <c r="B312" s="86" t="str">
        <f ca="1">IF('PR-tampon'!$E275="","",IF('PR-tampon'!$E275=0,"",IF(INDIRECT(NOM_FR&amp;ADDRESS('PR-tampon'!$E275,COLUMN(REFERENCEMENT_ISOLANT[[#Headers],[DATE REFERENCEMENT]])))=0,"",INDIRECT(NOM_FR&amp;ADDRESS('PR-tampon'!$E275,COLUMN(REFERENCEMENT_ISOLANT[[#Headers],[DATE REFERENCEMENT]]))))))</f>
        <v/>
      </c>
      <c r="C312" s="86" t="str">
        <f ca="1">IF('PR-tampon'!$E275="","",IF('PR-tampon'!$E275=0,"",IF(INDIRECT(NOM_FR&amp;ADDRESS('PR-tampon'!$E275,COLUMN(REFERENCEMENT_ISOLANT[[#Headers],[TYPE DE PROCEDE]])))=0,"",INDIRECT(NOM_FR&amp;ADDRESS('PR-tampon'!$E275,COLUMN(REFERENCEMENT_ISOLANT[[#Headers],[TYPE DE PROCEDE]]))))))</f>
        <v/>
      </c>
      <c r="D312" s="86" t="str">
        <f ca="1">IF('PR-tampon'!$E275="","",IF('PR-tampon'!$E275=0,"",IF(INDIRECT(NOM_FR&amp;ADDRESS('PR-tampon'!$E275,COLUMN(REFERENCEMENT_ISOLANT[[#Headers],[MATIERE]])))=0,"",INDIRECT(NOM_FR&amp;ADDRESS('PR-tampon'!$E275,COLUMN(REFERENCEMENT_ISOLANT[[#Headers],[MATIERE]]))))))</f>
        <v/>
      </c>
      <c r="E312" s="3" t="str">
        <f ca="1">IF('PR-tampon'!$E275="","",IF('PR-tampon'!$E275=0,"",IF(INDIRECT(NOM_FR&amp;ADDRESS('PR-tampon'!$E275,COLUMN(REFERENCEMENT_ISOLANT[[#Headers],[NOM COMMERCIAL DU PROCEDE]])))=0,"",INDIRECT(NOM_FR&amp;ADDRESS('PR-tampon'!$E275,COLUMN(REFERENCEMENT_ISOLANT[[#Headers],[NOM COMMERCIAL DU PROCEDE]]))))))</f>
        <v/>
      </c>
      <c r="F312" s="3" t="str">
        <f ca="1">IF('PR-tampon'!$E275="","",IF('PR-tampon'!$E275=0,"",IF(INDIRECT(NOM_FR&amp;ADDRESS('PR-tampon'!$E275,COLUMN(REFERENCEMENT_ISOLANT[[#Headers],[FABRICANT / TITULAIRE / DISTRIBUTEUR]])))=0,"",INDIRECT(NOM_FR&amp;ADDRESS('PR-tampon'!$E275,COLUMN(REFERENCEMENT_ISOLANT[[#Headers],[FABRICANT / TITULAIRE / DISTRIBUTEUR]]))))))</f>
        <v/>
      </c>
      <c r="G312" s="3" t="str">
        <f ca="1">IF('PR-tampon'!$E275="","",IF('PR-tampon'!$E275=0,"",IF(INDIRECT(NOM_FR&amp;ADDRESS('PR-tampon'!$E275,COLUMN(REFERENCEMENT_ISOLANT[[#Headers],[TYPE DE DOCUMENT DE REFERENCE]])))=0,"",INDIRECT(NOM_FR&amp;ADDRESS('PR-tampon'!$E275,COLUMN(REFERENCEMENT_ISOLANT[[#Headers],[TYPE DE DOCUMENT DE REFERENCE]]))))))</f>
        <v/>
      </c>
      <c r="H312" s="3" t="str">
        <f ca="1">IF('PR-tampon'!$E275="","",IF('PR-tampon'!$E275=0,"",IF(INDIRECT(NOM_FR&amp;ADDRESS('PR-tampon'!$E275,COLUMN(REFERENCEMENT_ISOLANT[[#Headers],[REF]])))=0,"",INDIRECT(NOM_FR&amp;ADDRESS('PR-tampon'!$E275,COLUMN(REFERENCEMENT_ISOLANT[[#Headers],[REF]]))))))</f>
        <v/>
      </c>
      <c r="I312" s="80" t="str">
        <f ca="1">IF('PR-tampon'!$E275="","",IF('PR-tampon'!$E275=0,"",IF(INDIRECT(NOM_FR&amp;ADDRESS('PR-tampon'!$E275,COLUMN(REFERENCEMENT_ISOLANT[[#Headers],[AVIS LIMITE AU / VALIDITE]])))=0,"",INDIRECT(NOM_FR&amp;ADDRESS('PR-tampon'!$E275,COLUMN(REFERENCEMENT_ISOLANT[[#Headers],[AVIS LIMITE AU / VALIDITE]]))))))</f>
        <v/>
      </c>
      <c r="J312" s="3" t="str">
        <f ca="1">IF('PR-tampon'!$E275="","",IF('PR-tampon'!$E275=0,"",IF(INDIRECT(NOM_FR&amp;ADDRESS('PR-tampon'!$E275,COLUMN(REFERENCEMENT_ISOLANT[[#Headers],[TC/TNC
dans le domaine d''emploi visé]])))=0,"",INDIRECT(NOM_FR&amp;ADDRESS('PR-tampon'!$E275,COLUMN(REFERENCEMENT_ISOLANT[[#Headers],[TC/TNC
dans le domaine d''emploi visé]]))))))</f>
        <v/>
      </c>
      <c r="K312" s="110" t="str">
        <f ca="1">IF('PR-tampon'!$E275="","",IF('PR-tampon'!$E275=0,"",IF(INDIRECT(NOM_FR&amp;ADDRESS('PR-tampon'!$E275,COLUMN(REFERENCEMENT_ISOLANT[[#Headers],[SYNTHESE DES APPLICATIONS VISEES]])))=0,"",INDIRECT(NOM_FR&amp;ADDRESS('PR-tampon'!$E275,COLUMN(REFERENCEMENT_ISOLANT[[#Headers],[SYNTHESE DES APPLICATIONS VISEES]]))))))</f>
        <v/>
      </c>
      <c r="L312" s="82" t="str">
        <f ca="1">IF('PR-tampon'!$E275="","",IF('PR-tampon'!$E275=0,"",IF(INDIRECT(NOM_FR&amp;ADDRESS('PR-tampon'!$E275,COLUMN(REFERENCEMENT_ISOLANT[[#Headers],[CONCATENATION DES OBSERVATIONS]])))=0,"",INDIRECT(NOM_FR&amp;ADDRESS('PR-tampon'!$E275,COLUMN(REFERENCEMENT_ISOLANT[[#Headers],[CONCATENATION DES OBSERVATIONS]]))))))</f>
        <v/>
      </c>
      <c r="M312" s="3" t="str">
        <f ca="1">IF('PR-tampon'!$E275="","",IF('PR-tampon'!$E275=0,"",IF(INDIRECT(NOM_FR&amp;ADDRESS('PR-tampon'!$E275,COLUMN(REFERENCEMENT_ISOLANT[[#Headers],[Hygrométrie des locaux]])))=0,"",INDIRECT(NOM_FR&amp;ADDRESS('PR-tampon'!$E275,COLUMN(REFERENCEMENT_ISOLANT[[#Headers],[Hygrométrie des locaux]]))))))</f>
        <v/>
      </c>
      <c r="N312" s="3" t="str">
        <f ca="1">IF('PR-tampon'!$E275="","",IF('PR-tampon'!$E275=0,"",IF(INDIRECT(NOM_FR&amp;ADDRESS('PR-tampon'!$E275,COLUMN(REFERENCEMENT_ISOLANT[[#Headers],[classement locaux au sens 20.1 P3]])))=0,"",INDIRECT(NOM_FR&amp;ADDRESS('PR-tampon'!$E275,COLUMN(REFERENCEMENT_ISOLANT[[#Headers],[classement locaux au sens 20.1 P3]]))))))</f>
        <v/>
      </c>
      <c r="O312" s="3" t="str">
        <f ca="1">IF('PR-tampon'!$E275="","",IF('PR-tampon'!$E275=0,"",IF(INDIRECT(NOM_FR&amp;ADDRESS('PR-tampon'!$E275,COLUMN(REFERENCEMENT_ISOLANT[[#Headers],[Climat max]])))=0,"",INDIRECT(NOM_FR&amp;ADDRESS('PR-tampon'!$E275,COLUMN(REFERENCEMENT_ISOLANT[[#Headers],[Climat max]]))))))</f>
        <v/>
      </c>
      <c r="P312" s="3" t="str">
        <f ca="1">IF('PR-tampon'!$E275="","",IF('PR-tampon'!$E275=0,"",IF(INDIRECT(NOM_FR&amp;ADDRESS('PR-tampon'!$E275,COLUMN(REFERENCEMENT_ISOLANT[[#Headers],[Locaux climatisés ou raffraichis]])))=0,"",INDIRECT(NOM_FR&amp;ADDRESS('PR-tampon'!$E275,COLUMN(REFERENCEMENT_ISOLANT[[#Headers],[Locaux climatisés ou raffraichis]]))))))</f>
        <v/>
      </c>
    </row>
    <row r="313" spans="1:16" ht="130.19999999999999" customHeight="1" x14ac:dyDescent="0.3">
      <c r="A313" s="3" t="e">
        <v>#VALUE!</v>
      </c>
      <c r="B313" s="86" t="str">
        <f ca="1">IF('PR-tampon'!$E276="","",IF('PR-tampon'!$E276=0,"",IF(INDIRECT(NOM_FR&amp;ADDRESS('PR-tampon'!$E276,COLUMN(REFERENCEMENT_ISOLANT[[#Headers],[DATE REFERENCEMENT]])))=0,"",INDIRECT(NOM_FR&amp;ADDRESS('PR-tampon'!$E276,COLUMN(REFERENCEMENT_ISOLANT[[#Headers],[DATE REFERENCEMENT]]))))))</f>
        <v/>
      </c>
      <c r="C313" s="86" t="str">
        <f ca="1">IF('PR-tampon'!$E276="","",IF('PR-tampon'!$E276=0,"",IF(INDIRECT(NOM_FR&amp;ADDRESS('PR-tampon'!$E276,COLUMN(REFERENCEMENT_ISOLANT[[#Headers],[TYPE DE PROCEDE]])))=0,"",INDIRECT(NOM_FR&amp;ADDRESS('PR-tampon'!$E276,COLUMN(REFERENCEMENT_ISOLANT[[#Headers],[TYPE DE PROCEDE]]))))))</f>
        <v/>
      </c>
      <c r="D313" s="86" t="str">
        <f ca="1">IF('PR-tampon'!$E276="","",IF('PR-tampon'!$E276=0,"",IF(INDIRECT(NOM_FR&amp;ADDRESS('PR-tampon'!$E276,COLUMN(REFERENCEMENT_ISOLANT[[#Headers],[MATIERE]])))=0,"",INDIRECT(NOM_FR&amp;ADDRESS('PR-tampon'!$E276,COLUMN(REFERENCEMENT_ISOLANT[[#Headers],[MATIERE]]))))))</f>
        <v/>
      </c>
      <c r="E313" s="3" t="str">
        <f ca="1">IF('PR-tampon'!$E276="","",IF('PR-tampon'!$E276=0,"",IF(INDIRECT(NOM_FR&amp;ADDRESS('PR-tampon'!$E276,COLUMN(REFERENCEMENT_ISOLANT[[#Headers],[NOM COMMERCIAL DU PROCEDE]])))=0,"",INDIRECT(NOM_FR&amp;ADDRESS('PR-tampon'!$E276,COLUMN(REFERENCEMENT_ISOLANT[[#Headers],[NOM COMMERCIAL DU PROCEDE]]))))))</f>
        <v/>
      </c>
      <c r="F313" s="3" t="str">
        <f ca="1">IF('PR-tampon'!$E276="","",IF('PR-tampon'!$E276=0,"",IF(INDIRECT(NOM_FR&amp;ADDRESS('PR-tampon'!$E276,COLUMN(REFERENCEMENT_ISOLANT[[#Headers],[FABRICANT / TITULAIRE / DISTRIBUTEUR]])))=0,"",INDIRECT(NOM_FR&amp;ADDRESS('PR-tampon'!$E276,COLUMN(REFERENCEMENT_ISOLANT[[#Headers],[FABRICANT / TITULAIRE / DISTRIBUTEUR]]))))))</f>
        <v/>
      </c>
      <c r="G313" s="3" t="str">
        <f ca="1">IF('PR-tampon'!$E276="","",IF('PR-tampon'!$E276=0,"",IF(INDIRECT(NOM_FR&amp;ADDRESS('PR-tampon'!$E276,COLUMN(REFERENCEMENT_ISOLANT[[#Headers],[TYPE DE DOCUMENT DE REFERENCE]])))=0,"",INDIRECT(NOM_FR&amp;ADDRESS('PR-tampon'!$E276,COLUMN(REFERENCEMENT_ISOLANT[[#Headers],[TYPE DE DOCUMENT DE REFERENCE]]))))))</f>
        <v/>
      </c>
      <c r="H313" s="3" t="str">
        <f ca="1">IF('PR-tampon'!$E276="","",IF('PR-tampon'!$E276=0,"",IF(INDIRECT(NOM_FR&amp;ADDRESS('PR-tampon'!$E276,COLUMN(REFERENCEMENT_ISOLANT[[#Headers],[REF]])))=0,"",INDIRECT(NOM_FR&amp;ADDRESS('PR-tampon'!$E276,COLUMN(REFERENCEMENT_ISOLANT[[#Headers],[REF]]))))))</f>
        <v/>
      </c>
      <c r="I313" s="80" t="str">
        <f ca="1">IF('PR-tampon'!$E276="","",IF('PR-tampon'!$E276=0,"",IF(INDIRECT(NOM_FR&amp;ADDRESS('PR-tampon'!$E276,COLUMN(REFERENCEMENT_ISOLANT[[#Headers],[AVIS LIMITE AU / VALIDITE]])))=0,"",INDIRECT(NOM_FR&amp;ADDRESS('PR-tampon'!$E276,COLUMN(REFERENCEMENT_ISOLANT[[#Headers],[AVIS LIMITE AU / VALIDITE]]))))))</f>
        <v/>
      </c>
      <c r="J313" s="3" t="str">
        <f ca="1">IF('PR-tampon'!$E276="","",IF('PR-tampon'!$E276=0,"",IF(INDIRECT(NOM_FR&amp;ADDRESS('PR-tampon'!$E276,COLUMN(REFERENCEMENT_ISOLANT[[#Headers],[TC/TNC
dans le domaine d''emploi visé]])))=0,"",INDIRECT(NOM_FR&amp;ADDRESS('PR-tampon'!$E276,COLUMN(REFERENCEMENT_ISOLANT[[#Headers],[TC/TNC
dans le domaine d''emploi visé]]))))))</f>
        <v/>
      </c>
      <c r="K313" s="110" t="str">
        <f ca="1">IF('PR-tampon'!$E276="","",IF('PR-tampon'!$E276=0,"",IF(INDIRECT(NOM_FR&amp;ADDRESS('PR-tampon'!$E276,COLUMN(REFERENCEMENT_ISOLANT[[#Headers],[SYNTHESE DES APPLICATIONS VISEES]])))=0,"",INDIRECT(NOM_FR&amp;ADDRESS('PR-tampon'!$E276,COLUMN(REFERENCEMENT_ISOLANT[[#Headers],[SYNTHESE DES APPLICATIONS VISEES]]))))))</f>
        <v/>
      </c>
      <c r="L313" s="82" t="str">
        <f ca="1">IF('PR-tampon'!$E276="","",IF('PR-tampon'!$E276=0,"",IF(INDIRECT(NOM_FR&amp;ADDRESS('PR-tampon'!$E276,COLUMN(REFERENCEMENT_ISOLANT[[#Headers],[CONCATENATION DES OBSERVATIONS]])))=0,"",INDIRECT(NOM_FR&amp;ADDRESS('PR-tampon'!$E276,COLUMN(REFERENCEMENT_ISOLANT[[#Headers],[CONCATENATION DES OBSERVATIONS]]))))))</f>
        <v/>
      </c>
      <c r="M313" s="3" t="str">
        <f ca="1">IF('PR-tampon'!$E276="","",IF('PR-tampon'!$E276=0,"",IF(INDIRECT(NOM_FR&amp;ADDRESS('PR-tampon'!$E276,COLUMN(REFERENCEMENT_ISOLANT[[#Headers],[Hygrométrie des locaux]])))=0,"",INDIRECT(NOM_FR&amp;ADDRESS('PR-tampon'!$E276,COLUMN(REFERENCEMENT_ISOLANT[[#Headers],[Hygrométrie des locaux]]))))))</f>
        <v/>
      </c>
      <c r="N313" s="3" t="str">
        <f ca="1">IF('PR-tampon'!$E276="","",IF('PR-tampon'!$E276=0,"",IF(INDIRECT(NOM_FR&amp;ADDRESS('PR-tampon'!$E276,COLUMN(REFERENCEMENT_ISOLANT[[#Headers],[classement locaux au sens 20.1 P3]])))=0,"",INDIRECT(NOM_FR&amp;ADDRESS('PR-tampon'!$E276,COLUMN(REFERENCEMENT_ISOLANT[[#Headers],[classement locaux au sens 20.1 P3]]))))))</f>
        <v/>
      </c>
      <c r="O313" s="3" t="str">
        <f ca="1">IF('PR-tampon'!$E276="","",IF('PR-tampon'!$E276=0,"",IF(INDIRECT(NOM_FR&amp;ADDRESS('PR-tampon'!$E276,COLUMN(REFERENCEMENT_ISOLANT[[#Headers],[Climat max]])))=0,"",INDIRECT(NOM_FR&amp;ADDRESS('PR-tampon'!$E276,COLUMN(REFERENCEMENT_ISOLANT[[#Headers],[Climat max]]))))))</f>
        <v/>
      </c>
      <c r="P313" s="3" t="str">
        <f ca="1">IF('PR-tampon'!$E276="","",IF('PR-tampon'!$E276=0,"",IF(INDIRECT(NOM_FR&amp;ADDRESS('PR-tampon'!$E276,COLUMN(REFERENCEMENT_ISOLANT[[#Headers],[Locaux climatisés ou raffraichis]])))=0,"",INDIRECT(NOM_FR&amp;ADDRESS('PR-tampon'!$E276,COLUMN(REFERENCEMENT_ISOLANT[[#Headers],[Locaux climatisés ou raffraichis]]))))))</f>
        <v/>
      </c>
    </row>
    <row r="314" spans="1:16" ht="130.19999999999999" customHeight="1" x14ac:dyDescent="0.3">
      <c r="A314" s="3" t="e">
        <v>#VALUE!</v>
      </c>
      <c r="B314" s="86" t="str">
        <f ca="1">IF('PR-tampon'!$E277="","",IF('PR-tampon'!$E277=0,"",IF(INDIRECT(NOM_FR&amp;ADDRESS('PR-tampon'!$E277,COLUMN(REFERENCEMENT_ISOLANT[[#Headers],[DATE REFERENCEMENT]])))=0,"",INDIRECT(NOM_FR&amp;ADDRESS('PR-tampon'!$E277,COLUMN(REFERENCEMENT_ISOLANT[[#Headers],[DATE REFERENCEMENT]]))))))</f>
        <v/>
      </c>
      <c r="C314" s="86" t="str">
        <f ca="1">IF('PR-tampon'!$E277="","",IF('PR-tampon'!$E277=0,"",IF(INDIRECT(NOM_FR&amp;ADDRESS('PR-tampon'!$E277,COLUMN(REFERENCEMENT_ISOLANT[[#Headers],[TYPE DE PROCEDE]])))=0,"",INDIRECT(NOM_FR&amp;ADDRESS('PR-tampon'!$E277,COLUMN(REFERENCEMENT_ISOLANT[[#Headers],[TYPE DE PROCEDE]]))))))</f>
        <v/>
      </c>
      <c r="D314" s="86" t="str">
        <f ca="1">IF('PR-tampon'!$E277="","",IF('PR-tampon'!$E277=0,"",IF(INDIRECT(NOM_FR&amp;ADDRESS('PR-tampon'!$E277,COLUMN(REFERENCEMENT_ISOLANT[[#Headers],[MATIERE]])))=0,"",INDIRECT(NOM_FR&amp;ADDRESS('PR-tampon'!$E277,COLUMN(REFERENCEMENT_ISOLANT[[#Headers],[MATIERE]]))))))</f>
        <v/>
      </c>
      <c r="E314" s="3" t="str">
        <f ca="1">IF('PR-tampon'!$E277="","",IF('PR-tampon'!$E277=0,"",IF(INDIRECT(NOM_FR&amp;ADDRESS('PR-tampon'!$E277,COLUMN(REFERENCEMENT_ISOLANT[[#Headers],[NOM COMMERCIAL DU PROCEDE]])))=0,"",INDIRECT(NOM_FR&amp;ADDRESS('PR-tampon'!$E277,COLUMN(REFERENCEMENT_ISOLANT[[#Headers],[NOM COMMERCIAL DU PROCEDE]]))))))</f>
        <v/>
      </c>
      <c r="F314" s="3" t="str">
        <f ca="1">IF('PR-tampon'!$E277="","",IF('PR-tampon'!$E277=0,"",IF(INDIRECT(NOM_FR&amp;ADDRESS('PR-tampon'!$E277,COLUMN(REFERENCEMENT_ISOLANT[[#Headers],[FABRICANT / TITULAIRE / DISTRIBUTEUR]])))=0,"",INDIRECT(NOM_FR&amp;ADDRESS('PR-tampon'!$E277,COLUMN(REFERENCEMENT_ISOLANT[[#Headers],[FABRICANT / TITULAIRE / DISTRIBUTEUR]]))))))</f>
        <v/>
      </c>
      <c r="G314" s="3" t="str">
        <f ca="1">IF('PR-tampon'!$E277="","",IF('PR-tampon'!$E277=0,"",IF(INDIRECT(NOM_FR&amp;ADDRESS('PR-tampon'!$E277,COLUMN(REFERENCEMENT_ISOLANT[[#Headers],[TYPE DE DOCUMENT DE REFERENCE]])))=0,"",INDIRECT(NOM_FR&amp;ADDRESS('PR-tampon'!$E277,COLUMN(REFERENCEMENT_ISOLANT[[#Headers],[TYPE DE DOCUMENT DE REFERENCE]]))))))</f>
        <v/>
      </c>
      <c r="H314" s="3" t="str">
        <f ca="1">IF('PR-tampon'!$E277="","",IF('PR-tampon'!$E277=0,"",IF(INDIRECT(NOM_FR&amp;ADDRESS('PR-tampon'!$E277,COLUMN(REFERENCEMENT_ISOLANT[[#Headers],[REF]])))=0,"",INDIRECT(NOM_FR&amp;ADDRESS('PR-tampon'!$E277,COLUMN(REFERENCEMENT_ISOLANT[[#Headers],[REF]]))))))</f>
        <v/>
      </c>
      <c r="I314" s="80" t="str">
        <f ca="1">IF('PR-tampon'!$E277="","",IF('PR-tampon'!$E277=0,"",IF(INDIRECT(NOM_FR&amp;ADDRESS('PR-tampon'!$E277,COLUMN(REFERENCEMENT_ISOLANT[[#Headers],[AVIS LIMITE AU / VALIDITE]])))=0,"",INDIRECT(NOM_FR&amp;ADDRESS('PR-tampon'!$E277,COLUMN(REFERENCEMENT_ISOLANT[[#Headers],[AVIS LIMITE AU / VALIDITE]]))))))</f>
        <v/>
      </c>
      <c r="J314" s="3" t="str">
        <f ca="1">IF('PR-tampon'!$E277="","",IF('PR-tampon'!$E277=0,"",IF(INDIRECT(NOM_FR&amp;ADDRESS('PR-tampon'!$E277,COLUMN(REFERENCEMENT_ISOLANT[[#Headers],[TC/TNC
dans le domaine d''emploi visé]])))=0,"",INDIRECT(NOM_FR&amp;ADDRESS('PR-tampon'!$E277,COLUMN(REFERENCEMENT_ISOLANT[[#Headers],[TC/TNC
dans le domaine d''emploi visé]]))))))</f>
        <v/>
      </c>
      <c r="K314" s="110" t="str">
        <f ca="1">IF('PR-tampon'!$E277="","",IF('PR-tampon'!$E277=0,"",IF(INDIRECT(NOM_FR&amp;ADDRESS('PR-tampon'!$E277,COLUMN(REFERENCEMENT_ISOLANT[[#Headers],[SYNTHESE DES APPLICATIONS VISEES]])))=0,"",INDIRECT(NOM_FR&amp;ADDRESS('PR-tampon'!$E277,COLUMN(REFERENCEMENT_ISOLANT[[#Headers],[SYNTHESE DES APPLICATIONS VISEES]]))))))</f>
        <v/>
      </c>
      <c r="L314" s="82" t="str">
        <f ca="1">IF('PR-tampon'!$E277="","",IF('PR-tampon'!$E277=0,"",IF(INDIRECT(NOM_FR&amp;ADDRESS('PR-tampon'!$E277,COLUMN(REFERENCEMENT_ISOLANT[[#Headers],[CONCATENATION DES OBSERVATIONS]])))=0,"",INDIRECT(NOM_FR&amp;ADDRESS('PR-tampon'!$E277,COLUMN(REFERENCEMENT_ISOLANT[[#Headers],[CONCATENATION DES OBSERVATIONS]]))))))</f>
        <v/>
      </c>
      <c r="M314" s="3" t="str">
        <f ca="1">IF('PR-tampon'!$E277="","",IF('PR-tampon'!$E277=0,"",IF(INDIRECT(NOM_FR&amp;ADDRESS('PR-tampon'!$E277,COLUMN(REFERENCEMENT_ISOLANT[[#Headers],[Hygrométrie des locaux]])))=0,"",INDIRECT(NOM_FR&amp;ADDRESS('PR-tampon'!$E277,COLUMN(REFERENCEMENT_ISOLANT[[#Headers],[Hygrométrie des locaux]]))))))</f>
        <v/>
      </c>
      <c r="N314" s="3" t="str">
        <f ca="1">IF('PR-tampon'!$E277="","",IF('PR-tampon'!$E277=0,"",IF(INDIRECT(NOM_FR&amp;ADDRESS('PR-tampon'!$E277,COLUMN(REFERENCEMENT_ISOLANT[[#Headers],[classement locaux au sens 20.1 P3]])))=0,"",INDIRECT(NOM_FR&amp;ADDRESS('PR-tampon'!$E277,COLUMN(REFERENCEMENT_ISOLANT[[#Headers],[classement locaux au sens 20.1 P3]]))))))</f>
        <v/>
      </c>
      <c r="O314" s="3" t="str">
        <f ca="1">IF('PR-tampon'!$E277="","",IF('PR-tampon'!$E277=0,"",IF(INDIRECT(NOM_FR&amp;ADDRESS('PR-tampon'!$E277,COLUMN(REFERENCEMENT_ISOLANT[[#Headers],[Climat max]])))=0,"",INDIRECT(NOM_FR&amp;ADDRESS('PR-tampon'!$E277,COLUMN(REFERENCEMENT_ISOLANT[[#Headers],[Climat max]]))))))</f>
        <v/>
      </c>
      <c r="P314" s="3" t="str">
        <f ca="1">IF('PR-tampon'!$E277="","",IF('PR-tampon'!$E277=0,"",IF(INDIRECT(NOM_FR&amp;ADDRESS('PR-tampon'!$E277,COLUMN(REFERENCEMENT_ISOLANT[[#Headers],[Locaux climatisés ou raffraichis]])))=0,"",INDIRECT(NOM_FR&amp;ADDRESS('PR-tampon'!$E277,COLUMN(REFERENCEMENT_ISOLANT[[#Headers],[Locaux climatisés ou raffraichis]]))))))</f>
        <v/>
      </c>
    </row>
    <row r="315" spans="1:16" ht="130.19999999999999" customHeight="1" x14ac:dyDescent="0.3">
      <c r="A315" s="3" t="e">
        <v>#VALUE!</v>
      </c>
      <c r="B315" s="86" t="str">
        <f ca="1">IF('PR-tampon'!$E278="","",IF('PR-tampon'!$E278=0,"",IF(INDIRECT(NOM_FR&amp;ADDRESS('PR-tampon'!$E278,COLUMN(REFERENCEMENT_ISOLANT[[#Headers],[DATE REFERENCEMENT]])))=0,"",INDIRECT(NOM_FR&amp;ADDRESS('PR-tampon'!$E278,COLUMN(REFERENCEMENT_ISOLANT[[#Headers],[DATE REFERENCEMENT]]))))))</f>
        <v/>
      </c>
      <c r="C315" s="86" t="str">
        <f ca="1">IF('PR-tampon'!$E278="","",IF('PR-tampon'!$E278=0,"",IF(INDIRECT(NOM_FR&amp;ADDRESS('PR-tampon'!$E278,COLUMN(REFERENCEMENT_ISOLANT[[#Headers],[TYPE DE PROCEDE]])))=0,"",INDIRECT(NOM_FR&amp;ADDRESS('PR-tampon'!$E278,COLUMN(REFERENCEMENT_ISOLANT[[#Headers],[TYPE DE PROCEDE]]))))))</f>
        <v/>
      </c>
      <c r="D315" s="86" t="str">
        <f ca="1">IF('PR-tampon'!$E278="","",IF('PR-tampon'!$E278=0,"",IF(INDIRECT(NOM_FR&amp;ADDRESS('PR-tampon'!$E278,COLUMN(REFERENCEMENT_ISOLANT[[#Headers],[MATIERE]])))=0,"",INDIRECT(NOM_FR&amp;ADDRESS('PR-tampon'!$E278,COLUMN(REFERENCEMENT_ISOLANT[[#Headers],[MATIERE]]))))))</f>
        <v/>
      </c>
      <c r="E315" s="3" t="str">
        <f ca="1">IF('PR-tampon'!$E278="","",IF('PR-tampon'!$E278=0,"",IF(INDIRECT(NOM_FR&amp;ADDRESS('PR-tampon'!$E278,COLUMN(REFERENCEMENT_ISOLANT[[#Headers],[NOM COMMERCIAL DU PROCEDE]])))=0,"",INDIRECT(NOM_FR&amp;ADDRESS('PR-tampon'!$E278,COLUMN(REFERENCEMENT_ISOLANT[[#Headers],[NOM COMMERCIAL DU PROCEDE]]))))))</f>
        <v/>
      </c>
      <c r="F315" s="3" t="str">
        <f ca="1">IF('PR-tampon'!$E278="","",IF('PR-tampon'!$E278=0,"",IF(INDIRECT(NOM_FR&amp;ADDRESS('PR-tampon'!$E278,COLUMN(REFERENCEMENT_ISOLANT[[#Headers],[FABRICANT / TITULAIRE / DISTRIBUTEUR]])))=0,"",INDIRECT(NOM_FR&amp;ADDRESS('PR-tampon'!$E278,COLUMN(REFERENCEMENT_ISOLANT[[#Headers],[FABRICANT / TITULAIRE / DISTRIBUTEUR]]))))))</f>
        <v/>
      </c>
      <c r="G315" s="3" t="str">
        <f ca="1">IF('PR-tampon'!$E278="","",IF('PR-tampon'!$E278=0,"",IF(INDIRECT(NOM_FR&amp;ADDRESS('PR-tampon'!$E278,COLUMN(REFERENCEMENT_ISOLANT[[#Headers],[TYPE DE DOCUMENT DE REFERENCE]])))=0,"",INDIRECT(NOM_FR&amp;ADDRESS('PR-tampon'!$E278,COLUMN(REFERENCEMENT_ISOLANT[[#Headers],[TYPE DE DOCUMENT DE REFERENCE]]))))))</f>
        <v/>
      </c>
      <c r="H315" s="3" t="str">
        <f ca="1">IF('PR-tampon'!$E278="","",IF('PR-tampon'!$E278=0,"",IF(INDIRECT(NOM_FR&amp;ADDRESS('PR-tampon'!$E278,COLUMN(REFERENCEMENT_ISOLANT[[#Headers],[REF]])))=0,"",INDIRECT(NOM_FR&amp;ADDRESS('PR-tampon'!$E278,COLUMN(REFERENCEMENT_ISOLANT[[#Headers],[REF]]))))))</f>
        <v/>
      </c>
      <c r="I315" s="80" t="str">
        <f ca="1">IF('PR-tampon'!$E278="","",IF('PR-tampon'!$E278=0,"",IF(INDIRECT(NOM_FR&amp;ADDRESS('PR-tampon'!$E278,COLUMN(REFERENCEMENT_ISOLANT[[#Headers],[AVIS LIMITE AU / VALIDITE]])))=0,"",INDIRECT(NOM_FR&amp;ADDRESS('PR-tampon'!$E278,COLUMN(REFERENCEMENT_ISOLANT[[#Headers],[AVIS LIMITE AU / VALIDITE]]))))))</f>
        <v/>
      </c>
      <c r="J315" s="3" t="str">
        <f ca="1">IF('PR-tampon'!$E278="","",IF('PR-tampon'!$E278=0,"",IF(INDIRECT(NOM_FR&amp;ADDRESS('PR-tampon'!$E278,COLUMN(REFERENCEMENT_ISOLANT[[#Headers],[TC/TNC
dans le domaine d''emploi visé]])))=0,"",INDIRECT(NOM_FR&amp;ADDRESS('PR-tampon'!$E278,COLUMN(REFERENCEMENT_ISOLANT[[#Headers],[TC/TNC
dans le domaine d''emploi visé]]))))))</f>
        <v/>
      </c>
      <c r="K315" s="110" t="str">
        <f ca="1">IF('PR-tampon'!$E278="","",IF('PR-tampon'!$E278=0,"",IF(INDIRECT(NOM_FR&amp;ADDRESS('PR-tampon'!$E278,COLUMN(REFERENCEMENT_ISOLANT[[#Headers],[SYNTHESE DES APPLICATIONS VISEES]])))=0,"",INDIRECT(NOM_FR&amp;ADDRESS('PR-tampon'!$E278,COLUMN(REFERENCEMENT_ISOLANT[[#Headers],[SYNTHESE DES APPLICATIONS VISEES]]))))))</f>
        <v/>
      </c>
      <c r="L315" s="82" t="str">
        <f ca="1">IF('PR-tampon'!$E278="","",IF('PR-tampon'!$E278=0,"",IF(INDIRECT(NOM_FR&amp;ADDRESS('PR-tampon'!$E278,COLUMN(REFERENCEMENT_ISOLANT[[#Headers],[CONCATENATION DES OBSERVATIONS]])))=0,"",INDIRECT(NOM_FR&amp;ADDRESS('PR-tampon'!$E278,COLUMN(REFERENCEMENT_ISOLANT[[#Headers],[CONCATENATION DES OBSERVATIONS]]))))))</f>
        <v/>
      </c>
      <c r="M315" s="3" t="str">
        <f ca="1">IF('PR-tampon'!$E278="","",IF('PR-tampon'!$E278=0,"",IF(INDIRECT(NOM_FR&amp;ADDRESS('PR-tampon'!$E278,COLUMN(REFERENCEMENT_ISOLANT[[#Headers],[Hygrométrie des locaux]])))=0,"",INDIRECT(NOM_FR&amp;ADDRESS('PR-tampon'!$E278,COLUMN(REFERENCEMENT_ISOLANT[[#Headers],[Hygrométrie des locaux]]))))))</f>
        <v/>
      </c>
      <c r="N315" s="3" t="str">
        <f ca="1">IF('PR-tampon'!$E278="","",IF('PR-tampon'!$E278=0,"",IF(INDIRECT(NOM_FR&amp;ADDRESS('PR-tampon'!$E278,COLUMN(REFERENCEMENT_ISOLANT[[#Headers],[classement locaux au sens 20.1 P3]])))=0,"",INDIRECT(NOM_FR&amp;ADDRESS('PR-tampon'!$E278,COLUMN(REFERENCEMENT_ISOLANT[[#Headers],[classement locaux au sens 20.1 P3]]))))))</f>
        <v/>
      </c>
      <c r="O315" s="3" t="str">
        <f ca="1">IF('PR-tampon'!$E278="","",IF('PR-tampon'!$E278=0,"",IF(INDIRECT(NOM_FR&amp;ADDRESS('PR-tampon'!$E278,COLUMN(REFERENCEMENT_ISOLANT[[#Headers],[Climat max]])))=0,"",INDIRECT(NOM_FR&amp;ADDRESS('PR-tampon'!$E278,COLUMN(REFERENCEMENT_ISOLANT[[#Headers],[Climat max]]))))))</f>
        <v/>
      </c>
      <c r="P315" s="3" t="str">
        <f ca="1">IF('PR-tampon'!$E278="","",IF('PR-tampon'!$E278=0,"",IF(INDIRECT(NOM_FR&amp;ADDRESS('PR-tampon'!$E278,COLUMN(REFERENCEMENT_ISOLANT[[#Headers],[Locaux climatisés ou raffraichis]])))=0,"",INDIRECT(NOM_FR&amp;ADDRESS('PR-tampon'!$E278,COLUMN(REFERENCEMENT_ISOLANT[[#Headers],[Locaux climatisés ou raffraichis]]))))))</f>
        <v/>
      </c>
    </row>
    <row r="316" spans="1:16" ht="130.19999999999999" customHeight="1" x14ac:dyDescent="0.3">
      <c r="A316" s="3" t="e">
        <v>#VALUE!</v>
      </c>
      <c r="B316" s="86" t="str">
        <f ca="1">IF('PR-tampon'!$E279="","",IF('PR-tampon'!$E279=0,"",IF(INDIRECT(NOM_FR&amp;ADDRESS('PR-tampon'!$E279,COLUMN(REFERENCEMENT_ISOLANT[[#Headers],[DATE REFERENCEMENT]])))=0,"",INDIRECT(NOM_FR&amp;ADDRESS('PR-tampon'!$E279,COLUMN(REFERENCEMENT_ISOLANT[[#Headers],[DATE REFERENCEMENT]]))))))</f>
        <v/>
      </c>
      <c r="C316" s="86" t="str">
        <f ca="1">IF('PR-tampon'!$E279="","",IF('PR-tampon'!$E279=0,"",IF(INDIRECT(NOM_FR&amp;ADDRESS('PR-tampon'!$E279,COLUMN(REFERENCEMENT_ISOLANT[[#Headers],[TYPE DE PROCEDE]])))=0,"",INDIRECT(NOM_FR&amp;ADDRESS('PR-tampon'!$E279,COLUMN(REFERENCEMENT_ISOLANT[[#Headers],[TYPE DE PROCEDE]]))))))</f>
        <v/>
      </c>
      <c r="D316" s="86" t="str">
        <f ca="1">IF('PR-tampon'!$E279="","",IF('PR-tampon'!$E279=0,"",IF(INDIRECT(NOM_FR&amp;ADDRESS('PR-tampon'!$E279,COLUMN(REFERENCEMENT_ISOLANT[[#Headers],[MATIERE]])))=0,"",INDIRECT(NOM_FR&amp;ADDRESS('PR-tampon'!$E279,COLUMN(REFERENCEMENT_ISOLANT[[#Headers],[MATIERE]]))))))</f>
        <v/>
      </c>
      <c r="E316" s="3" t="str">
        <f ca="1">IF('PR-tampon'!$E279="","",IF('PR-tampon'!$E279=0,"",IF(INDIRECT(NOM_FR&amp;ADDRESS('PR-tampon'!$E279,COLUMN(REFERENCEMENT_ISOLANT[[#Headers],[NOM COMMERCIAL DU PROCEDE]])))=0,"",INDIRECT(NOM_FR&amp;ADDRESS('PR-tampon'!$E279,COLUMN(REFERENCEMENT_ISOLANT[[#Headers],[NOM COMMERCIAL DU PROCEDE]]))))))</f>
        <v/>
      </c>
      <c r="F316" s="3" t="str">
        <f ca="1">IF('PR-tampon'!$E279="","",IF('PR-tampon'!$E279=0,"",IF(INDIRECT(NOM_FR&amp;ADDRESS('PR-tampon'!$E279,COLUMN(REFERENCEMENT_ISOLANT[[#Headers],[FABRICANT / TITULAIRE / DISTRIBUTEUR]])))=0,"",INDIRECT(NOM_FR&amp;ADDRESS('PR-tampon'!$E279,COLUMN(REFERENCEMENT_ISOLANT[[#Headers],[FABRICANT / TITULAIRE / DISTRIBUTEUR]]))))))</f>
        <v/>
      </c>
      <c r="G316" s="3" t="str">
        <f ca="1">IF('PR-tampon'!$E279="","",IF('PR-tampon'!$E279=0,"",IF(INDIRECT(NOM_FR&amp;ADDRESS('PR-tampon'!$E279,COLUMN(REFERENCEMENT_ISOLANT[[#Headers],[TYPE DE DOCUMENT DE REFERENCE]])))=0,"",INDIRECT(NOM_FR&amp;ADDRESS('PR-tampon'!$E279,COLUMN(REFERENCEMENT_ISOLANT[[#Headers],[TYPE DE DOCUMENT DE REFERENCE]]))))))</f>
        <v/>
      </c>
      <c r="H316" s="3" t="str">
        <f ca="1">IF('PR-tampon'!$E279="","",IF('PR-tampon'!$E279=0,"",IF(INDIRECT(NOM_FR&amp;ADDRESS('PR-tampon'!$E279,COLUMN(REFERENCEMENT_ISOLANT[[#Headers],[REF]])))=0,"",INDIRECT(NOM_FR&amp;ADDRESS('PR-tampon'!$E279,COLUMN(REFERENCEMENT_ISOLANT[[#Headers],[REF]]))))))</f>
        <v/>
      </c>
      <c r="I316" s="80" t="str">
        <f ca="1">IF('PR-tampon'!$E279="","",IF('PR-tampon'!$E279=0,"",IF(INDIRECT(NOM_FR&amp;ADDRESS('PR-tampon'!$E279,COLUMN(REFERENCEMENT_ISOLANT[[#Headers],[AVIS LIMITE AU / VALIDITE]])))=0,"",INDIRECT(NOM_FR&amp;ADDRESS('PR-tampon'!$E279,COLUMN(REFERENCEMENT_ISOLANT[[#Headers],[AVIS LIMITE AU / VALIDITE]]))))))</f>
        <v/>
      </c>
      <c r="J316" s="3" t="str">
        <f ca="1">IF('PR-tampon'!$E279="","",IF('PR-tampon'!$E279=0,"",IF(INDIRECT(NOM_FR&amp;ADDRESS('PR-tampon'!$E279,COLUMN(REFERENCEMENT_ISOLANT[[#Headers],[TC/TNC
dans le domaine d''emploi visé]])))=0,"",INDIRECT(NOM_FR&amp;ADDRESS('PR-tampon'!$E279,COLUMN(REFERENCEMENT_ISOLANT[[#Headers],[TC/TNC
dans le domaine d''emploi visé]]))))))</f>
        <v/>
      </c>
      <c r="K316" s="110" t="str">
        <f ca="1">IF('PR-tampon'!$E279="","",IF('PR-tampon'!$E279=0,"",IF(INDIRECT(NOM_FR&amp;ADDRESS('PR-tampon'!$E279,COLUMN(REFERENCEMENT_ISOLANT[[#Headers],[SYNTHESE DES APPLICATIONS VISEES]])))=0,"",INDIRECT(NOM_FR&amp;ADDRESS('PR-tampon'!$E279,COLUMN(REFERENCEMENT_ISOLANT[[#Headers],[SYNTHESE DES APPLICATIONS VISEES]]))))))</f>
        <v/>
      </c>
      <c r="L316" s="82" t="str">
        <f ca="1">IF('PR-tampon'!$E279="","",IF('PR-tampon'!$E279=0,"",IF(INDIRECT(NOM_FR&amp;ADDRESS('PR-tampon'!$E279,COLUMN(REFERENCEMENT_ISOLANT[[#Headers],[CONCATENATION DES OBSERVATIONS]])))=0,"",INDIRECT(NOM_FR&amp;ADDRESS('PR-tampon'!$E279,COLUMN(REFERENCEMENT_ISOLANT[[#Headers],[CONCATENATION DES OBSERVATIONS]]))))))</f>
        <v/>
      </c>
      <c r="M316" s="3" t="str">
        <f ca="1">IF('PR-tampon'!$E279="","",IF('PR-tampon'!$E279=0,"",IF(INDIRECT(NOM_FR&amp;ADDRESS('PR-tampon'!$E279,COLUMN(REFERENCEMENT_ISOLANT[[#Headers],[Hygrométrie des locaux]])))=0,"",INDIRECT(NOM_FR&amp;ADDRESS('PR-tampon'!$E279,COLUMN(REFERENCEMENT_ISOLANT[[#Headers],[Hygrométrie des locaux]]))))))</f>
        <v/>
      </c>
      <c r="N316" s="3" t="str">
        <f ca="1">IF('PR-tampon'!$E279="","",IF('PR-tampon'!$E279=0,"",IF(INDIRECT(NOM_FR&amp;ADDRESS('PR-tampon'!$E279,COLUMN(REFERENCEMENT_ISOLANT[[#Headers],[classement locaux au sens 20.1 P3]])))=0,"",INDIRECT(NOM_FR&amp;ADDRESS('PR-tampon'!$E279,COLUMN(REFERENCEMENT_ISOLANT[[#Headers],[classement locaux au sens 20.1 P3]]))))))</f>
        <v/>
      </c>
      <c r="O316" s="3" t="str">
        <f ca="1">IF('PR-tampon'!$E279="","",IF('PR-tampon'!$E279=0,"",IF(INDIRECT(NOM_FR&amp;ADDRESS('PR-tampon'!$E279,COLUMN(REFERENCEMENT_ISOLANT[[#Headers],[Climat max]])))=0,"",INDIRECT(NOM_FR&amp;ADDRESS('PR-tampon'!$E279,COLUMN(REFERENCEMENT_ISOLANT[[#Headers],[Climat max]]))))))</f>
        <v/>
      </c>
      <c r="P316" s="3" t="str">
        <f ca="1">IF('PR-tampon'!$E279="","",IF('PR-tampon'!$E279=0,"",IF(INDIRECT(NOM_FR&amp;ADDRESS('PR-tampon'!$E279,COLUMN(REFERENCEMENT_ISOLANT[[#Headers],[Locaux climatisés ou raffraichis]])))=0,"",INDIRECT(NOM_FR&amp;ADDRESS('PR-tampon'!$E279,COLUMN(REFERENCEMENT_ISOLANT[[#Headers],[Locaux climatisés ou raffraichis]]))))))</f>
        <v/>
      </c>
    </row>
    <row r="317" spans="1:16" ht="130.19999999999999" customHeight="1" x14ac:dyDescent="0.3">
      <c r="A317" s="3" t="e">
        <v>#VALUE!</v>
      </c>
      <c r="B317" s="86" t="str">
        <f ca="1">IF('PR-tampon'!$E280="","",IF('PR-tampon'!$E280=0,"",IF(INDIRECT(NOM_FR&amp;ADDRESS('PR-tampon'!$E280,COLUMN(REFERENCEMENT_ISOLANT[[#Headers],[DATE REFERENCEMENT]])))=0,"",INDIRECT(NOM_FR&amp;ADDRESS('PR-tampon'!$E280,COLUMN(REFERENCEMENT_ISOLANT[[#Headers],[DATE REFERENCEMENT]]))))))</f>
        <v/>
      </c>
      <c r="C317" s="86" t="str">
        <f ca="1">IF('PR-tampon'!$E280="","",IF('PR-tampon'!$E280=0,"",IF(INDIRECT(NOM_FR&amp;ADDRESS('PR-tampon'!$E280,COLUMN(REFERENCEMENT_ISOLANT[[#Headers],[TYPE DE PROCEDE]])))=0,"",INDIRECT(NOM_FR&amp;ADDRESS('PR-tampon'!$E280,COLUMN(REFERENCEMENT_ISOLANT[[#Headers],[TYPE DE PROCEDE]]))))))</f>
        <v/>
      </c>
      <c r="D317" s="86" t="str">
        <f ca="1">IF('PR-tampon'!$E280="","",IF('PR-tampon'!$E280=0,"",IF(INDIRECT(NOM_FR&amp;ADDRESS('PR-tampon'!$E280,COLUMN(REFERENCEMENT_ISOLANT[[#Headers],[MATIERE]])))=0,"",INDIRECT(NOM_FR&amp;ADDRESS('PR-tampon'!$E280,COLUMN(REFERENCEMENT_ISOLANT[[#Headers],[MATIERE]]))))))</f>
        <v/>
      </c>
      <c r="E317" s="3" t="str">
        <f ca="1">IF('PR-tampon'!$E280="","",IF('PR-tampon'!$E280=0,"",IF(INDIRECT(NOM_FR&amp;ADDRESS('PR-tampon'!$E280,COLUMN(REFERENCEMENT_ISOLANT[[#Headers],[NOM COMMERCIAL DU PROCEDE]])))=0,"",INDIRECT(NOM_FR&amp;ADDRESS('PR-tampon'!$E280,COLUMN(REFERENCEMENT_ISOLANT[[#Headers],[NOM COMMERCIAL DU PROCEDE]]))))))</f>
        <v/>
      </c>
      <c r="F317" s="3" t="str">
        <f ca="1">IF('PR-tampon'!$E280="","",IF('PR-tampon'!$E280=0,"",IF(INDIRECT(NOM_FR&amp;ADDRESS('PR-tampon'!$E280,COLUMN(REFERENCEMENT_ISOLANT[[#Headers],[FABRICANT / TITULAIRE / DISTRIBUTEUR]])))=0,"",INDIRECT(NOM_FR&amp;ADDRESS('PR-tampon'!$E280,COLUMN(REFERENCEMENT_ISOLANT[[#Headers],[FABRICANT / TITULAIRE / DISTRIBUTEUR]]))))))</f>
        <v/>
      </c>
      <c r="G317" s="3" t="str">
        <f ca="1">IF('PR-tampon'!$E280="","",IF('PR-tampon'!$E280=0,"",IF(INDIRECT(NOM_FR&amp;ADDRESS('PR-tampon'!$E280,COLUMN(REFERENCEMENT_ISOLANT[[#Headers],[TYPE DE DOCUMENT DE REFERENCE]])))=0,"",INDIRECT(NOM_FR&amp;ADDRESS('PR-tampon'!$E280,COLUMN(REFERENCEMENT_ISOLANT[[#Headers],[TYPE DE DOCUMENT DE REFERENCE]]))))))</f>
        <v/>
      </c>
      <c r="H317" s="3" t="str">
        <f ca="1">IF('PR-tampon'!$E280="","",IF('PR-tampon'!$E280=0,"",IF(INDIRECT(NOM_FR&amp;ADDRESS('PR-tampon'!$E280,COLUMN(REFERENCEMENT_ISOLANT[[#Headers],[REF]])))=0,"",INDIRECT(NOM_FR&amp;ADDRESS('PR-tampon'!$E280,COLUMN(REFERENCEMENT_ISOLANT[[#Headers],[REF]]))))))</f>
        <v/>
      </c>
      <c r="I317" s="80" t="str">
        <f ca="1">IF('PR-tampon'!$E280="","",IF('PR-tampon'!$E280=0,"",IF(INDIRECT(NOM_FR&amp;ADDRESS('PR-tampon'!$E280,COLUMN(REFERENCEMENT_ISOLANT[[#Headers],[AVIS LIMITE AU / VALIDITE]])))=0,"",INDIRECT(NOM_FR&amp;ADDRESS('PR-tampon'!$E280,COLUMN(REFERENCEMENT_ISOLANT[[#Headers],[AVIS LIMITE AU / VALIDITE]]))))))</f>
        <v/>
      </c>
      <c r="J317" s="3" t="str">
        <f ca="1">IF('PR-tampon'!$E280="","",IF('PR-tampon'!$E280=0,"",IF(INDIRECT(NOM_FR&amp;ADDRESS('PR-tampon'!$E280,COLUMN(REFERENCEMENT_ISOLANT[[#Headers],[TC/TNC
dans le domaine d''emploi visé]])))=0,"",INDIRECT(NOM_FR&amp;ADDRESS('PR-tampon'!$E280,COLUMN(REFERENCEMENT_ISOLANT[[#Headers],[TC/TNC
dans le domaine d''emploi visé]]))))))</f>
        <v/>
      </c>
      <c r="K317" s="110" t="str">
        <f ca="1">IF('PR-tampon'!$E280="","",IF('PR-tampon'!$E280=0,"",IF(INDIRECT(NOM_FR&amp;ADDRESS('PR-tampon'!$E280,COLUMN(REFERENCEMENT_ISOLANT[[#Headers],[SYNTHESE DES APPLICATIONS VISEES]])))=0,"",INDIRECT(NOM_FR&amp;ADDRESS('PR-tampon'!$E280,COLUMN(REFERENCEMENT_ISOLANT[[#Headers],[SYNTHESE DES APPLICATIONS VISEES]]))))))</f>
        <v/>
      </c>
      <c r="L317" s="82" t="str">
        <f ca="1">IF('PR-tampon'!$E280="","",IF('PR-tampon'!$E280=0,"",IF(INDIRECT(NOM_FR&amp;ADDRESS('PR-tampon'!$E280,COLUMN(REFERENCEMENT_ISOLANT[[#Headers],[CONCATENATION DES OBSERVATIONS]])))=0,"",INDIRECT(NOM_FR&amp;ADDRESS('PR-tampon'!$E280,COLUMN(REFERENCEMENT_ISOLANT[[#Headers],[CONCATENATION DES OBSERVATIONS]]))))))</f>
        <v/>
      </c>
      <c r="M317" s="3" t="str">
        <f ca="1">IF('PR-tampon'!$E280="","",IF('PR-tampon'!$E280=0,"",IF(INDIRECT(NOM_FR&amp;ADDRESS('PR-tampon'!$E280,COLUMN(REFERENCEMENT_ISOLANT[[#Headers],[Hygrométrie des locaux]])))=0,"",INDIRECT(NOM_FR&amp;ADDRESS('PR-tampon'!$E280,COLUMN(REFERENCEMENT_ISOLANT[[#Headers],[Hygrométrie des locaux]]))))))</f>
        <v/>
      </c>
      <c r="N317" s="3" t="str">
        <f ca="1">IF('PR-tampon'!$E280="","",IF('PR-tampon'!$E280=0,"",IF(INDIRECT(NOM_FR&amp;ADDRESS('PR-tampon'!$E280,COLUMN(REFERENCEMENT_ISOLANT[[#Headers],[classement locaux au sens 20.1 P3]])))=0,"",INDIRECT(NOM_FR&amp;ADDRESS('PR-tampon'!$E280,COLUMN(REFERENCEMENT_ISOLANT[[#Headers],[classement locaux au sens 20.1 P3]]))))))</f>
        <v/>
      </c>
      <c r="O317" s="3" t="str">
        <f ca="1">IF('PR-tampon'!$E280="","",IF('PR-tampon'!$E280=0,"",IF(INDIRECT(NOM_FR&amp;ADDRESS('PR-tampon'!$E280,COLUMN(REFERENCEMENT_ISOLANT[[#Headers],[Climat max]])))=0,"",INDIRECT(NOM_FR&amp;ADDRESS('PR-tampon'!$E280,COLUMN(REFERENCEMENT_ISOLANT[[#Headers],[Climat max]]))))))</f>
        <v/>
      </c>
      <c r="P317" s="3" t="str">
        <f ca="1">IF('PR-tampon'!$E280="","",IF('PR-tampon'!$E280=0,"",IF(INDIRECT(NOM_FR&amp;ADDRESS('PR-tampon'!$E280,COLUMN(REFERENCEMENT_ISOLANT[[#Headers],[Locaux climatisés ou raffraichis]])))=0,"",INDIRECT(NOM_FR&amp;ADDRESS('PR-tampon'!$E280,COLUMN(REFERENCEMENT_ISOLANT[[#Headers],[Locaux climatisés ou raffraichis]]))))))</f>
        <v/>
      </c>
    </row>
    <row r="318" spans="1:16" ht="130.19999999999999" customHeight="1" x14ac:dyDescent="0.3">
      <c r="A318" s="3" t="e">
        <v>#VALUE!</v>
      </c>
      <c r="B318" s="86" t="str">
        <f ca="1">IF('PR-tampon'!$E281="","",IF('PR-tampon'!$E281=0,"",IF(INDIRECT(NOM_FR&amp;ADDRESS('PR-tampon'!$E281,COLUMN(REFERENCEMENT_ISOLANT[[#Headers],[DATE REFERENCEMENT]])))=0,"",INDIRECT(NOM_FR&amp;ADDRESS('PR-tampon'!$E281,COLUMN(REFERENCEMENT_ISOLANT[[#Headers],[DATE REFERENCEMENT]]))))))</f>
        <v/>
      </c>
      <c r="C318" s="86" t="str">
        <f ca="1">IF('PR-tampon'!$E281="","",IF('PR-tampon'!$E281=0,"",IF(INDIRECT(NOM_FR&amp;ADDRESS('PR-tampon'!$E281,COLUMN(REFERENCEMENT_ISOLANT[[#Headers],[TYPE DE PROCEDE]])))=0,"",INDIRECT(NOM_FR&amp;ADDRESS('PR-tampon'!$E281,COLUMN(REFERENCEMENT_ISOLANT[[#Headers],[TYPE DE PROCEDE]]))))))</f>
        <v/>
      </c>
      <c r="D318" s="86" t="str">
        <f ca="1">IF('PR-tampon'!$E281="","",IF('PR-tampon'!$E281=0,"",IF(INDIRECT(NOM_FR&amp;ADDRESS('PR-tampon'!$E281,COLUMN(REFERENCEMENT_ISOLANT[[#Headers],[MATIERE]])))=0,"",INDIRECT(NOM_FR&amp;ADDRESS('PR-tampon'!$E281,COLUMN(REFERENCEMENT_ISOLANT[[#Headers],[MATIERE]]))))))</f>
        <v/>
      </c>
      <c r="E318" s="3" t="str">
        <f ca="1">IF('PR-tampon'!$E281="","",IF('PR-tampon'!$E281=0,"",IF(INDIRECT(NOM_FR&amp;ADDRESS('PR-tampon'!$E281,COLUMN(REFERENCEMENT_ISOLANT[[#Headers],[NOM COMMERCIAL DU PROCEDE]])))=0,"",INDIRECT(NOM_FR&amp;ADDRESS('PR-tampon'!$E281,COLUMN(REFERENCEMENT_ISOLANT[[#Headers],[NOM COMMERCIAL DU PROCEDE]]))))))</f>
        <v/>
      </c>
      <c r="F318" s="3" t="str">
        <f ca="1">IF('PR-tampon'!$E281="","",IF('PR-tampon'!$E281=0,"",IF(INDIRECT(NOM_FR&amp;ADDRESS('PR-tampon'!$E281,COLUMN(REFERENCEMENT_ISOLANT[[#Headers],[FABRICANT / TITULAIRE / DISTRIBUTEUR]])))=0,"",INDIRECT(NOM_FR&amp;ADDRESS('PR-tampon'!$E281,COLUMN(REFERENCEMENT_ISOLANT[[#Headers],[FABRICANT / TITULAIRE / DISTRIBUTEUR]]))))))</f>
        <v/>
      </c>
      <c r="G318" s="3" t="str">
        <f ca="1">IF('PR-tampon'!$E281="","",IF('PR-tampon'!$E281=0,"",IF(INDIRECT(NOM_FR&amp;ADDRESS('PR-tampon'!$E281,COLUMN(REFERENCEMENT_ISOLANT[[#Headers],[TYPE DE DOCUMENT DE REFERENCE]])))=0,"",INDIRECT(NOM_FR&amp;ADDRESS('PR-tampon'!$E281,COLUMN(REFERENCEMENT_ISOLANT[[#Headers],[TYPE DE DOCUMENT DE REFERENCE]]))))))</f>
        <v/>
      </c>
      <c r="H318" s="3" t="str">
        <f ca="1">IF('PR-tampon'!$E281="","",IF('PR-tampon'!$E281=0,"",IF(INDIRECT(NOM_FR&amp;ADDRESS('PR-tampon'!$E281,COLUMN(REFERENCEMENT_ISOLANT[[#Headers],[REF]])))=0,"",INDIRECT(NOM_FR&amp;ADDRESS('PR-tampon'!$E281,COLUMN(REFERENCEMENT_ISOLANT[[#Headers],[REF]]))))))</f>
        <v/>
      </c>
      <c r="I318" s="80" t="str">
        <f ca="1">IF('PR-tampon'!$E281="","",IF('PR-tampon'!$E281=0,"",IF(INDIRECT(NOM_FR&amp;ADDRESS('PR-tampon'!$E281,COLUMN(REFERENCEMENT_ISOLANT[[#Headers],[AVIS LIMITE AU / VALIDITE]])))=0,"",INDIRECT(NOM_FR&amp;ADDRESS('PR-tampon'!$E281,COLUMN(REFERENCEMENT_ISOLANT[[#Headers],[AVIS LIMITE AU / VALIDITE]]))))))</f>
        <v/>
      </c>
      <c r="J318" s="3" t="str">
        <f ca="1">IF('PR-tampon'!$E281="","",IF('PR-tampon'!$E281=0,"",IF(INDIRECT(NOM_FR&amp;ADDRESS('PR-tampon'!$E281,COLUMN(REFERENCEMENT_ISOLANT[[#Headers],[TC/TNC
dans le domaine d''emploi visé]])))=0,"",INDIRECT(NOM_FR&amp;ADDRESS('PR-tampon'!$E281,COLUMN(REFERENCEMENT_ISOLANT[[#Headers],[TC/TNC
dans le domaine d''emploi visé]]))))))</f>
        <v/>
      </c>
      <c r="K318" s="110" t="str">
        <f ca="1">IF('PR-tampon'!$E281="","",IF('PR-tampon'!$E281=0,"",IF(INDIRECT(NOM_FR&amp;ADDRESS('PR-tampon'!$E281,COLUMN(REFERENCEMENT_ISOLANT[[#Headers],[SYNTHESE DES APPLICATIONS VISEES]])))=0,"",INDIRECT(NOM_FR&amp;ADDRESS('PR-tampon'!$E281,COLUMN(REFERENCEMENT_ISOLANT[[#Headers],[SYNTHESE DES APPLICATIONS VISEES]]))))))</f>
        <v/>
      </c>
      <c r="L318" s="82" t="str">
        <f ca="1">IF('PR-tampon'!$E281="","",IF('PR-tampon'!$E281=0,"",IF(INDIRECT(NOM_FR&amp;ADDRESS('PR-tampon'!$E281,COLUMN(REFERENCEMENT_ISOLANT[[#Headers],[CONCATENATION DES OBSERVATIONS]])))=0,"",INDIRECT(NOM_FR&amp;ADDRESS('PR-tampon'!$E281,COLUMN(REFERENCEMENT_ISOLANT[[#Headers],[CONCATENATION DES OBSERVATIONS]]))))))</f>
        <v/>
      </c>
      <c r="M318" s="3" t="str">
        <f ca="1">IF('PR-tampon'!$E281="","",IF('PR-tampon'!$E281=0,"",IF(INDIRECT(NOM_FR&amp;ADDRESS('PR-tampon'!$E281,COLUMN(REFERENCEMENT_ISOLANT[[#Headers],[Hygrométrie des locaux]])))=0,"",INDIRECT(NOM_FR&amp;ADDRESS('PR-tampon'!$E281,COLUMN(REFERENCEMENT_ISOLANT[[#Headers],[Hygrométrie des locaux]]))))))</f>
        <v/>
      </c>
      <c r="N318" s="3" t="str">
        <f ca="1">IF('PR-tampon'!$E281="","",IF('PR-tampon'!$E281=0,"",IF(INDIRECT(NOM_FR&amp;ADDRESS('PR-tampon'!$E281,COLUMN(REFERENCEMENT_ISOLANT[[#Headers],[classement locaux au sens 20.1 P3]])))=0,"",INDIRECT(NOM_FR&amp;ADDRESS('PR-tampon'!$E281,COLUMN(REFERENCEMENT_ISOLANT[[#Headers],[classement locaux au sens 20.1 P3]]))))))</f>
        <v/>
      </c>
      <c r="O318" s="3" t="str">
        <f ca="1">IF('PR-tampon'!$E281="","",IF('PR-tampon'!$E281=0,"",IF(INDIRECT(NOM_FR&amp;ADDRESS('PR-tampon'!$E281,COLUMN(REFERENCEMENT_ISOLANT[[#Headers],[Climat max]])))=0,"",INDIRECT(NOM_FR&amp;ADDRESS('PR-tampon'!$E281,COLUMN(REFERENCEMENT_ISOLANT[[#Headers],[Climat max]]))))))</f>
        <v/>
      </c>
      <c r="P318" s="3" t="str">
        <f ca="1">IF('PR-tampon'!$E281="","",IF('PR-tampon'!$E281=0,"",IF(INDIRECT(NOM_FR&amp;ADDRESS('PR-tampon'!$E281,COLUMN(REFERENCEMENT_ISOLANT[[#Headers],[Locaux climatisés ou raffraichis]])))=0,"",INDIRECT(NOM_FR&amp;ADDRESS('PR-tampon'!$E281,COLUMN(REFERENCEMENT_ISOLANT[[#Headers],[Locaux climatisés ou raffraichis]]))))))</f>
        <v/>
      </c>
    </row>
    <row r="319" spans="1:16" ht="130.19999999999999" customHeight="1" x14ac:dyDescent="0.3">
      <c r="A319" s="3" t="e">
        <v>#VALUE!</v>
      </c>
      <c r="B319" s="86" t="str">
        <f ca="1">IF('PR-tampon'!$E282="","",IF('PR-tampon'!$E282=0,"",IF(INDIRECT(NOM_FR&amp;ADDRESS('PR-tampon'!$E282,COLUMN(REFERENCEMENT_ISOLANT[[#Headers],[DATE REFERENCEMENT]])))=0,"",INDIRECT(NOM_FR&amp;ADDRESS('PR-tampon'!$E282,COLUMN(REFERENCEMENT_ISOLANT[[#Headers],[DATE REFERENCEMENT]]))))))</f>
        <v/>
      </c>
      <c r="C319" s="86" t="str">
        <f ca="1">IF('PR-tampon'!$E282="","",IF('PR-tampon'!$E282=0,"",IF(INDIRECT(NOM_FR&amp;ADDRESS('PR-tampon'!$E282,COLUMN(REFERENCEMENT_ISOLANT[[#Headers],[TYPE DE PROCEDE]])))=0,"",INDIRECT(NOM_FR&amp;ADDRESS('PR-tampon'!$E282,COLUMN(REFERENCEMENT_ISOLANT[[#Headers],[TYPE DE PROCEDE]]))))))</f>
        <v/>
      </c>
      <c r="D319" s="86" t="str">
        <f ca="1">IF('PR-tampon'!$E282="","",IF('PR-tampon'!$E282=0,"",IF(INDIRECT(NOM_FR&amp;ADDRESS('PR-tampon'!$E282,COLUMN(REFERENCEMENT_ISOLANT[[#Headers],[MATIERE]])))=0,"",INDIRECT(NOM_FR&amp;ADDRESS('PR-tampon'!$E282,COLUMN(REFERENCEMENT_ISOLANT[[#Headers],[MATIERE]]))))))</f>
        <v/>
      </c>
      <c r="E319" s="3" t="str">
        <f ca="1">IF('PR-tampon'!$E282="","",IF('PR-tampon'!$E282=0,"",IF(INDIRECT(NOM_FR&amp;ADDRESS('PR-tampon'!$E282,COLUMN(REFERENCEMENT_ISOLANT[[#Headers],[NOM COMMERCIAL DU PROCEDE]])))=0,"",INDIRECT(NOM_FR&amp;ADDRESS('PR-tampon'!$E282,COLUMN(REFERENCEMENT_ISOLANT[[#Headers],[NOM COMMERCIAL DU PROCEDE]]))))))</f>
        <v/>
      </c>
      <c r="F319" s="3" t="str">
        <f ca="1">IF('PR-tampon'!$E282="","",IF('PR-tampon'!$E282=0,"",IF(INDIRECT(NOM_FR&amp;ADDRESS('PR-tampon'!$E282,COLUMN(REFERENCEMENT_ISOLANT[[#Headers],[FABRICANT / TITULAIRE / DISTRIBUTEUR]])))=0,"",INDIRECT(NOM_FR&amp;ADDRESS('PR-tampon'!$E282,COLUMN(REFERENCEMENT_ISOLANT[[#Headers],[FABRICANT / TITULAIRE / DISTRIBUTEUR]]))))))</f>
        <v/>
      </c>
      <c r="G319" s="3" t="str">
        <f ca="1">IF('PR-tampon'!$E282="","",IF('PR-tampon'!$E282=0,"",IF(INDIRECT(NOM_FR&amp;ADDRESS('PR-tampon'!$E282,COLUMN(REFERENCEMENT_ISOLANT[[#Headers],[TYPE DE DOCUMENT DE REFERENCE]])))=0,"",INDIRECT(NOM_FR&amp;ADDRESS('PR-tampon'!$E282,COLUMN(REFERENCEMENT_ISOLANT[[#Headers],[TYPE DE DOCUMENT DE REFERENCE]]))))))</f>
        <v/>
      </c>
      <c r="H319" s="3" t="str">
        <f ca="1">IF('PR-tampon'!$E282="","",IF('PR-tampon'!$E282=0,"",IF(INDIRECT(NOM_FR&amp;ADDRESS('PR-tampon'!$E282,COLUMN(REFERENCEMENT_ISOLANT[[#Headers],[REF]])))=0,"",INDIRECT(NOM_FR&amp;ADDRESS('PR-tampon'!$E282,COLUMN(REFERENCEMENT_ISOLANT[[#Headers],[REF]]))))))</f>
        <v/>
      </c>
      <c r="I319" s="80" t="str">
        <f ca="1">IF('PR-tampon'!$E282="","",IF('PR-tampon'!$E282=0,"",IF(INDIRECT(NOM_FR&amp;ADDRESS('PR-tampon'!$E282,COLUMN(REFERENCEMENT_ISOLANT[[#Headers],[AVIS LIMITE AU / VALIDITE]])))=0,"",INDIRECT(NOM_FR&amp;ADDRESS('PR-tampon'!$E282,COLUMN(REFERENCEMENT_ISOLANT[[#Headers],[AVIS LIMITE AU / VALIDITE]]))))))</f>
        <v/>
      </c>
      <c r="J319" s="3" t="str">
        <f ca="1">IF('PR-tampon'!$E282="","",IF('PR-tampon'!$E282=0,"",IF(INDIRECT(NOM_FR&amp;ADDRESS('PR-tampon'!$E282,COLUMN(REFERENCEMENT_ISOLANT[[#Headers],[TC/TNC
dans le domaine d''emploi visé]])))=0,"",INDIRECT(NOM_FR&amp;ADDRESS('PR-tampon'!$E282,COLUMN(REFERENCEMENT_ISOLANT[[#Headers],[TC/TNC
dans le domaine d''emploi visé]]))))))</f>
        <v/>
      </c>
      <c r="K319" s="110" t="str">
        <f ca="1">IF('PR-tampon'!$E282="","",IF('PR-tampon'!$E282=0,"",IF(INDIRECT(NOM_FR&amp;ADDRESS('PR-tampon'!$E282,COLUMN(REFERENCEMENT_ISOLANT[[#Headers],[SYNTHESE DES APPLICATIONS VISEES]])))=0,"",INDIRECT(NOM_FR&amp;ADDRESS('PR-tampon'!$E282,COLUMN(REFERENCEMENT_ISOLANT[[#Headers],[SYNTHESE DES APPLICATIONS VISEES]]))))))</f>
        <v/>
      </c>
      <c r="L319" s="82" t="str">
        <f ca="1">IF('PR-tampon'!$E282="","",IF('PR-tampon'!$E282=0,"",IF(INDIRECT(NOM_FR&amp;ADDRESS('PR-tampon'!$E282,COLUMN(REFERENCEMENT_ISOLANT[[#Headers],[CONCATENATION DES OBSERVATIONS]])))=0,"",INDIRECT(NOM_FR&amp;ADDRESS('PR-tampon'!$E282,COLUMN(REFERENCEMENT_ISOLANT[[#Headers],[CONCATENATION DES OBSERVATIONS]]))))))</f>
        <v/>
      </c>
      <c r="M319" s="3" t="str">
        <f ca="1">IF('PR-tampon'!$E282="","",IF('PR-tampon'!$E282=0,"",IF(INDIRECT(NOM_FR&amp;ADDRESS('PR-tampon'!$E282,COLUMN(REFERENCEMENT_ISOLANT[[#Headers],[Hygrométrie des locaux]])))=0,"",INDIRECT(NOM_FR&amp;ADDRESS('PR-tampon'!$E282,COLUMN(REFERENCEMENT_ISOLANT[[#Headers],[Hygrométrie des locaux]]))))))</f>
        <v/>
      </c>
      <c r="N319" s="3" t="str">
        <f ca="1">IF('PR-tampon'!$E282="","",IF('PR-tampon'!$E282=0,"",IF(INDIRECT(NOM_FR&amp;ADDRESS('PR-tampon'!$E282,COLUMN(REFERENCEMENT_ISOLANT[[#Headers],[classement locaux au sens 20.1 P3]])))=0,"",INDIRECT(NOM_FR&amp;ADDRESS('PR-tampon'!$E282,COLUMN(REFERENCEMENT_ISOLANT[[#Headers],[classement locaux au sens 20.1 P3]]))))))</f>
        <v/>
      </c>
      <c r="O319" s="3" t="str">
        <f ca="1">IF('PR-tampon'!$E282="","",IF('PR-tampon'!$E282=0,"",IF(INDIRECT(NOM_FR&amp;ADDRESS('PR-tampon'!$E282,COLUMN(REFERENCEMENT_ISOLANT[[#Headers],[Climat max]])))=0,"",INDIRECT(NOM_FR&amp;ADDRESS('PR-tampon'!$E282,COLUMN(REFERENCEMENT_ISOLANT[[#Headers],[Climat max]]))))))</f>
        <v/>
      </c>
      <c r="P319" s="3" t="str">
        <f ca="1">IF('PR-tampon'!$E282="","",IF('PR-tampon'!$E282=0,"",IF(INDIRECT(NOM_FR&amp;ADDRESS('PR-tampon'!$E282,COLUMN(REFERENCEMENT_ISOLANT[[#Headers],[Locaux climatisés ou raffraichis]])))=0,"",INDIRECT(NOM_FR&amp;ADDRESS('PR-tampon'!$E282,COLUMN(REFERENCEMENT_ISOLANT[[#Headers],[Locaux climatisés ou raffraichis]]))))))</f>
        <v/>
      </c>
    </row>
    <row r="320" spans="1:16" ht="130.19999999999999" customHeight="1" x14ac:dyDescent="0.3">
      <c r="A320" s="3" t="e">
        <v>#VALUE!</v>
      </c>
      <c r="B320" s="86" t="str">
        <f ca="1">IF('PR-tampon'!$E283="","",IF('PR-tampon'!$E283=0,"",IF(INDIRECT(NOM_FR&amp;ADDRESS('PR-tampon'!$E283,COLUMN(REFERENCEMENT_ISOLANT[[#Headers],[DATE REFERENCEMENT]])))=0,"",INDIRECT(NOM_FR&amp;ADDRESS('PR-tampon'!$E283,COLUMN(REFERENCEMENT_ISOLANT[[#Headers],[DATE REFERENCEMENT]]))))))</f>
        <v/>
      </c>
      <c r="C320" s="86" t="str">
        <f ca="1">IF('PR-tampon'!$E283="","",IF('PR-tampon'!$E283=0,"",IF(INDIRECT(NOM_FR&amp;ADDRESS('PR-tampon'!$E283,COLUMN(REFERENCEMENT_ISOLANT[[#Headers],[TYPE DE PROCEDE]])))=0,"",INDIRECT(NOM_FR&amp;ADDRESS('PR-tampon'!$E283,COLUMN(REFERENCEMENT_ISOLANT[[#Headers],[TYPE DE PROCEDE]]))))))</f>
        <v/>
      </c>
      <c r="D320" s="86" t="str">
        <f ca="1">IF('PR-tampon'!$E283="","",IF('PR-tampon'!$E283=0,"",IF(INDIRECT(NOM_FR&amp;ADDRESS('PR-tampon'!$E283,COLUMN(REFERENCEMENT_ISOLANT[[#Headers],[MATIERE]])))=0,"",INDIRECT(NOM_FR&amp;ADDRESS('PR-tampon'!$E283,COLUMN(REFERENCEMENT_ISOLANT[[#Headers],[MATIERE]]))))))</f>
        <v/>
      </c>
      <c r="E320" s="3" t="str">
        <f ca="1">IF('PR-tampon'!$E283="","",IF('PR-tampon'!$E283=0,"",IF(INDIRECT(NOM_FR&amp;ADDRESS('PR-tampon'!$E283,COLUMN(REFERENCEMENT_ISOLANT[[#Headers],[NOM COMMERCIAL DU PROCEDE]])))=0,"",INDIRECT(NOM_FR&amp;ADDRESS('PR-tampon'!$E283,COLUMN(REFERENCEMENT_ISOLANT[[#Headers],[NOM COMMERCIAL DU PROCEDE]]))))))</f>
        <v/>
      </c>
      <c r="F320" s="3" t="str">
        <f ca="1">IF('PR-tampon'!$E283="","",IF('PR-tampon'!$E283=0,"",IF(INDIRECT(NOM_FR&amp;ADDRESS('PR-tampon'!$E283,COLUMN(REFERENCEMENT_ISOLANT[[#Headers],[FABRICANT / TITULAIRE / DISTRIBUTEUR]])))=0,"",INDIRECT(NOM_FR&amp;ADDRESS('PR-tampon'!$E283,COLUMN(REFERENCEMENT_ISOLANT[[#Headers],[FABRICANT / TITULAIRE / DISTRIBUTEUR]]))))))</f>
        <v/>
      </c>
      <c r="G320" s="3" t="str">
        <f ca="1">IF('PR-tampon'!$E283="","",IF('PR-tampon'!$E283=0,"",IF(INDIRECT(NOM_FR&amp;ADDRESS('PR-tampon'!$E283,COLUMN(REFERENCEMENT_ISOLANT[[#Headers],[TYPE DE DOCUMENT DE REFERENCE]])))=0,"",INDIRECT(NOM_FR&amp;ADDRESS('PR-tampon'!$E283,COLUMN(REFERENCEMENT_ISOLANT[[#Headers],[TYPE DE DOCUMENT DE REFERENCE]]))))))</f>
        <v/>
      </c>
      <c r="H320" s="3" t="str">
        <f ca="1">IF('PR-tampon'!$E283="","",IF('PR-tampon'!$E283=0,"",IF(INDIRECT(NOM_FR&amp;ADDRESS('PR-tampon'!$E283,COLUMN(REFERENCEMENT_ISOLANT[[#Headers],[REF]])))=0,"",INDIRECT(NOM_FR&amp;ADDRESS('PR-tampon'!$E283,COLUMN(REFERENCEMENT_ISOLANT[[#Headers],[REF]]))))))</f>
        <v/>
      </c>
      <c r="I320" s="80" t="str">
        <f ca="1">IF('PR-tampon'!$E283="","",IF('PR-tampon'!$E283=0,"",IF(INDIRECT(NOM_FR&amp;ADDRESS('PR-tampon'!$E283,COLUMN(REFERENCEMENT_ISOLANT[[#Headers],[AVIS LIMITE AU / VALIDITE]])))=0,"",INDIRECT(NOM_FR&amp;ADDRESS('PR-tampon'!$E283,COLUMN(REFERENCEMENT_ISOLANT[[#Headers],[AVIS LIMITE AU / VALIDITE]]))))))</f>
        <v/>
      </c>
      <c r="J320" s="3" t="str">
        <f ca="1">IF('PR-tampon'!$E283="","",IF('PR-tampon'!$E283=0,"",IF(INDIRECT(NOM_FR&amp;ADDRESS('PR-tampon'!$E283,COLUMN(REFERENCEMENT_ISOLANT[[#Headers],[TC/TNC
dans le domaine d''emploi visé]])))=0,"",INDIRECT(NOM_FR&amp;ADDRESS('PR-tampon'!$E283,COLUMN(REFERENCEMENT_ISOLANT[[#Headers],[TC/TNC
dans le domaine d''emploi visé]]))))))</f>
        <v/>
      </c>
      <c r="K320" s="110" t="str">
        <f ca="1">IF('PR-tampon'!$E283="","",IF('PR-tampon'!$E283=0,"",IF(INDIRECT(NOM_FR&amp;ADDRESS('PR-tampon'!$E283,COLUMN(REFERENCEMENT_ISOLANT[[#Headers],[SYNTHESE DES APPLICATIONS VISEES]])))=0,"",INDIRECT(NOM_FR&amp;ADDRESS('PR-tampon'!$E283,COLUMN(REFERENCEMENT_ISOLANT[[#Headers],[SYNTHESE DES APPLICATIONS VISEES]]))))))</f>
        <v/>
      </c>
      <c r="L320" s="82" t="str">
        <f ca="1">IF('PR-tampon'!$E283="","",IF('PR-tampon'!$E283=0,"",IF(INDIRECT(NOM_FR&amp;ADDRESS('PR-tampon'!$E283,COLUMN(REFERENCEMENT_ISOLANT[[#Headers],[CONCATENATION DES OBSERVATIONS]])))=0,"",INDIRECT(NOM_FR&amp;ADDRESS('PR-tampon'!$E283,COLUMN(REFERENCEMENT_ISOLANT[[#Headers],[CONCATENATION DES OBSERVATIONS]]))))))</f>
        <v/>
      </c>
      <c r="M320" s="3" t="str">
        <f ca="1">IF('PR-tampon'!$E283="","",IF('PR-tampon'!$E283=0,"",IF(INDIRECT(NOM_FR&amp;ADDRESS('PR-tampon'!$E283,COLUMN(REFERENCEMENT_ISOLANT[[#Headers],[Hygrométrie des locaux]])))=0,"",INDIRECT(NOM_FR&amp;ADDRESS('PR-tampon'!$E283,COLUMN(REFERENCEMENT_ISOLANT[[#Headers],[Hygrométrie des locaux]]))))))</f>
        <v/>
      </c>
      <c r="N320" s="3" t="str">
        <f ca="1">IF('PR-tampon'!$E283="","",IF('PR-tampon'!$E283=0,"",IF(INDIRECT(NOM_FR&amp;ADDRESS('PR-tampon'!$E283,COLUMN(REFERENCEMENT_ISOLANT[[#Headers],[classement locaux au sens 20.1 P3]])))=0,"",INDIRECT(NOM_FR&amp;ADDRESS('PR-tampon'!$E283,COLUMN(REFERENCEMENT_ISOLANT[[#Headers],[classement locaux au sens 20.1 P3]]))))))</f>
        <v/>
      </c>
      <c r="O320" s="3" t="str">
        <f ca="1">IF('PR-tampon'!$E283="","",IF('PR-tampon'!$E283=0,"",IF(INDIRECT(NOM_FR&amp;ADDRESS('PR-tampon'!$E283,COLUMN(REFERENCEMENT_ISOLANT[[#Headers],[Climat max]])))=0,"",INDIRECT(NOM_FR&amp;ADDRESS('PR-tampon'!$E283,COLUMN(REFERENCEMENT_ISOLANT[[#Headers],[Climat max]]))))))</f>
        <v/>
      </c>
      <c r="P320" s="3" t="str">
        <f ca="1">IF('PR-tampon'!$E283="","",IF('PR-tampon'!$E283=0,"",IF(INDIRECT(NOM_FR&amp;ADDRESS('PR-tampon'!$E283,COLUMN(REFERENCEMENT_ISOLANT[[#Headers],[Locaux climatisés ou raffraichis]])))=0,"",INDIRECT(NOM_FR&amp;ADDRESS('PR-tampon'!$E283,COLUMN(REFERENCEMENT_ISOLANT[[#Headers],[Locaux climatisés ou raffraichis]]))))))</f>
        <v/>
      </c>
    </row>
    <row r="321" spans="1:16" ht="130.19999999999999" customHeight="1" x14ac:dyDescent="0.3">
      <c r="A321" s="3" t="e">
        <v>#VALUE!</v>
      </c>
      <c r="B321" s="86" t="str">
        <f ca="1">IF('PR-tampon'!$E284="","",IF('PR-tampon'!$E284=0,"",IF(INDIRECT(NOM_FR&amp;ADDRESS('PR-tampon'!$E284,COLUMN(REFERENCEMENT_ISOLANT[[#Headers],[DATE REFERENCEMENT]])))=0,"",INDIRECT(NOM_FR&amp;ADDRESS('PR-tampon'!$E284,COLUMN(REFERENCEMENT_ISOLANT[[#Headers],[DATE REFERENCEMENT]]))))))</f>
        <v/>
      </c>
      <c r="C321" s="86" t="str">
        <f ca="1">IF('PR-tampon'!$E284="","",IF('PR-tampon'!$E284=0,"",IF(INDIRECT(NOM_FR&amp;ADDRESS('PR-tampon'!$E284,COLUMN(REFERENCEMENT_ISOLANT[[#Headers],[TYPE DE PROCEDE]])))=0,"",INDIRECT(NOM_FR&amp;ADDRESS('PR-tampon'!$E284,COLUMN(REFERENCEMENT_ISOLANT[[#Headers],[TYPE DE PROCEDE]]))))))</f>
        <v/>
      </c>
      <c r="D321" s="86" t="str">
        <f ca="1">IF('PR-tampon'!$E284="","",IF('PR-tampon'!$E284=0,"",IF(INDIRECT(NOM_FR&amp;ADDRESS('PR-tampon'!$E284,COLUMN(REFERENCEMENT_ISOLANT[[#Headers],[MATIERE]])))=0,"",INDIRECT(NOM_FR&amp;ADDRESS('PR-tampon'!$E284,COLUMN(REFERENCEMENT_ISOLANT[[#Headers],[MATIERE]]))))))</f>
        <v/>
      </c>
      <c r="E321" s="3" t="str">
        <f ca="1">IF('PR-tampon'!$E284="","",IF('PR-tampon'!$E284=0,"",IF(INDIRECT(NOM_FR&amp;ADDRESS('PR-tampon'!$E284,COLUMN(REFERENCEMENT_ISOLANT[[#Headers],[NOM COMMERCIAL DU PROCEDE]])))=0,"",INDIRECT(NOM_FR&amp;ADDRESS('PR-tampon'!$E284,COLUMN(REFERENCEMENT_ISOLANT[[#Headers],[NOM COMMERCIAL DU PROCEDE]]))))))</f>
        <v/>
      </c>
      <c r="F321" s="3" t="str">
        <f ca="1">IF('PR-tampon'!$E284="","",IF('PR-tampon'!$E284=0,"",IF(INDIRECT(NOM_FR&amp;ADDRESS('PR-tampon'!$E284,COLUMN(REFERENCEMENT_ISOLANT[[#Headers],[FABRICANT / TITULAIRE / DISTRIBUTEUR]])))=0,"",INDIRECT(NOM_FR&amp;ADDRESS('PR-tampon'!$E284,COLUMN(REFERENCEMENT_ISOLANT[[#Headers],[FABRICANT / TITULAIRE / DISTRIBUTEUR]]))))))</f>
        <v/>
      </c>
      <c r="G321" s="3" t="str">
        <f ca="1">IF('PR-tampon'!$E284="","",IF('PR-tampon'!$E284=0,"",IF(INDIRECT(NOM_FR&amp;ADDRESS('PR-tampon'!$E284,COLUMN(REFERENCEMENT_ISOLANT[[#Headers],[TYPE DE DOCUMENT DE REFERENCE]])))=0,"",INDIRECT(NOM_FR&amp;ADDRESS('PR-tampon'!$E284,COLUMN(REFERENCEMENT_ISOLANT[[#Headers],[TYPE DE DOCUMENT DE REFERENCE]]))))))</f>
        <v/>
      </c>
      <c r="H321" s="3" t="str">
        <f ca="1">IF('PR-tampon'!$E284="","",IF('PR-tampon'!$E284=0,"",IF(INDIRECT(NOM_FR&amp;ADDRESS('PR-tampon'!$E284,COLUMN(REFERENCEMENT_ISOLANT[[#Headers],[REF]])))=0,"",INDIRECT(NOM_FR&amp;ADDRESS('PR-tampon'!$E284,COLUMN(REFERENCEMENT_ISOLANT[[#Headers],[REF]]))))))</f>
        <v/>
      </c>
      <c r="I321" s="80" t="str">
        <f ca="1">IF('PR-tampon'!$E284="","",IF('PR-tampon'!$E284=0,"",IF(INDIRECT(NOM_FR&amp;ADDRESS('PR-tampon'!$E284,COLUMN(REFERENCEMENT_ISOLANT[[#Headers],[AVIS LIMITE AU / VALIDITE]])))=0,"",INDIRECT(NOM_FR&amp;ADDRESS('PR-tampon'!$E284,COLUMN(REFERENCEMENT_ISOLANT[[#Headers],[AVIS LIMITE AU / VALIDITE]]))))))</f>
        <v/>
      </c>
      <c r="J321" s="3" t="str">
        <f ca="1">IF('PR-tampon'!$E284="","",IF('PR-tampon'!$E284=0,"",IF(INDIRECT(NOM_FR&amp;ADDRESS('PR-tampon'!$E284,COLUMN(REFERENCEMENT_ISOLANT[[#Headers],[TC/TNC
dans le domaine d''emploi visé]])))=0,"",INDIRECT(NOM_FR&amp;ADDRESS('PR-tampon'!$E284,COLUMN(REFERENCEMENT_ISOLANT[[#Headers],[TC/TNC
dans le domaine d''emploi visé]]))))))</f>
        <v/>
      </c>
      <c r="K321" s="110" t="str">
        <f ca="1">IF('PR-tampon'!$E284="","",IF('PR-tampon'!$E284=0,"",IF(INDIRECT(NOM_FR&amp;ADDRESS('PR-tampon'!$E284,COLUMN(REFERENCEMENT_ISOLANT[[#Headers],[SYNTHESE DES APPLICATIONS VISEES]])))=0,"",INDIRECT(NOM_FR&amp;ADDRESS('PR-tampon'!$E284,COLUMN(REFERENCEMENT_ISOLANT[[#Headers],[SYNTHESE DES APPLICATIONS VISEES]]))))))</f>
        <v/>
      </c>
      <c r="L321" s="82" t="str">
        <f ca="1">IF('PR-tampon'!$E284="","",IF('PR-tampon'!$E284=0,"",IF(INDIRECT(NOM_FR&amp;ADDRESS('PR-tampon'!$E284,COLUMN(REFERENCEMENT_ISOLANT[[#Headers],[CONCATENATION DES OBSERVATIONS]])))=0,"",INDIRECT(NOM_FR&amp;ADDRESS('PR-tampon'!$E284,COLUMN(REFERENCEMENT_ISOLANT[[#Headers],[CONCATENATION DES OBSERVATIONS]]))))))</f>
        <v/>
      </c>
      <c r="M321" s="3" t="str">
        <f ca="1">IF('PR-tampon'!$E284="","",IF('PR-tampon'!$E284=0,"",IF(INDIRECT(NOM_FR&amp;ADDRESS('PR-tampon'!$E284,COLUMN(REFERENCEMENT_ISOLANT[[#Headers],[Hygrométrie des locaux]])))=0,"",INDIRECT(NOM_FR&amp;ADDRESS('PR-tampon'!$E284,COLUMN(REFERENCEMENT_ISOLANT[[#Headers],[Hygrométrie des locaux]]))))))</f>
        <v/>
      </c>
      <c r="N321" s="3" t="str">
        <f ca="1">IF('PR-tampon'!$E284="","",IF('PR-tampon'!$E284=0,"",IF(INDIRECT(NOM_FR&amp;ADDRESS('PR-tampon'!$E284,COLUMN(REFERENCEMENT_ISOLANT[[#Headers],[classement locaux au sens 20.1 P3]])))=0,"",INDIRECT(NOM_FR&amp;ADDRESS('PR-tampon'!$E284,COLUMN(REFERENCEMENT_ISOLANT[[#Headers],[classement locaux au sens 20.1 P3]]))))))</f>
        <v/>
      </c>
      <c r="O321" s="3" t="str">
        <f ca="1">IF('PR-tampon'!$E284="","",IF('PR-tampon'!$E284=0,"",IF(INDIRECT(NOM_FR&amp;ADDRESS('PR-tampon'!$E284,COLUMN(REFERENCEMENT_ISOLANT[[#Headers],[Climat max]])))=0,"",INDIRECT(NOM_FR&amp;ADDRESS('PR-tampon'!$E284,COLUMN(REFERENCEMENT_ISOLANT[[#Headers],[Climat max]]))))))</f>
        <v/>
      </c>
      <c r="P321" s="3" t="str">
        <f ca="1">IF('PR-tampon'!$E284="","",IF('PR-tampon'!$E284=0,"",IF(INDIRECT(NOM_FR&amp;ADDRESS('PR-tampon'!$E284,COLUMN(REFERENCEMENT_ISOLANT[[#Headers],[Locaux climatisés ou raffraichis]])))=0,"",INDIRECT(NOM_FR&amp;ADDRESS('PR-tampon'!$E284,COLUMN(REFERENCEMENT_ISOLANT[[#Headers],[Locaux climatisés ou raffraichis]]))))))</f>
        <v/>
      </c>
    </row>
    <row r="322" spans="1:16" ht="130.19999999999999" customHeight="1" x14ac:dyDescent="0.3">
      <c r="A322" s="3" t="e">
        <v>#VALUE!</v>
      </c>
      <c r="B322" s="86" t="str">
        <f ca="1">IF('PR-tampon'!$E285="","",IF('PR-tampon'!$E285=0,"",IF(INDIRECT(NOM_FR&amp;ADDRESS('PR-tampon'!$E285,COLUMN(REFERENCEMENT_ISOLANT[[#Headers],[DATE REFERENCEMENT]])))=0,"",INDIRECT(NOM_FR&amp;ADDRESS('PR-tampon'!$E285,COLUMN(REFERENCEMENT_ISOLANT[[#Headers],[DATE REFERENCEMENT]]))))))</f>
        <v/>
      </c>
      <c r="C322" s="86" t="str">
        <f ca="1">IF('PR-tampon'!$E285="","",IF('PR-tampon'!$E285=0,"",IF(INDIRECT(NOM_FR&amp;ADDRESS('PR-tampon'!$E285,COLUMN(REFERENCEMENT_ISOLANT[[#Headers],[TYPE DE PROCEDE]])))=0,"",INDIRECT(NOM_FR&amp;ADDRESS('PR-tampon'!$E285,COLUMN(REFERENCEMENT_ISOLANT[[#Headers],[TYPE DE PROCEDE]]))))))</f>
        <v/>
      </c>
      <c r="D322" s="86" t="str">
        <f ca="1">IF('PR-tampon'!$E285="","",IF('PR-tampon'!$E285=0,"",IF(INDIRECT(NOM_FR&amp;ADDRESS('PR-tampon'!$E285,COLUMN(REFERENCEMENT_ISOLANT[[#Headers],[MATIERE]])))=0,"",INDIRECT(NOM_FR&amp;ADDRESS('PR-tampon'!$E285,COLUMN(REFERENCEMENT_ISOLANT[[#Headers],[MATIERE]]))))))</f>
        <v/>
      </c>
      <c r="E322" s="3" t="str">
        <f ca="1">IF('PR-tampon'!$E285="","",IF('PR-tampon'!$E285=0,"",IF(INDIRECT(NOM_FR&amp;ADDRESS('PR-tampon'!$E285,COLUMN(REFERENCEMENT_ISOLANT[[#Headers],[NOM COMMERCIAL DU PROCEDE]])))=0,"",INDIRECT(NOM_FR&amp;ADDRESS('PR-tampon'!$E285,COLUMN(REFERENCEMENT_ISOLANT[[#Headers],[NOM COMMERCIAL DU PROCEDE]]))))))</f>
        <v/>
      </c>
      <c r="F322" s="3" t="str">
        <f ca="1">IF('PR-tampon'!$E285="","",IF('PR-tampon'!$E285=0,"",IF(INDIRECT(NOM_FR&amp;ADDRESS('PR-tampon'!$E285,COLUMN(REFERENCEMENT_ISOLANT[[#Headers],[FABRICANT / TITULAIRE / DISTRIBUTEUR]])))=0,"",INDIRECT(NOM_FR&amp;ADDRESS('PR-tampon'!$E285,COLUMN(REFERENCEMENT_ISOLANT[[#Headers],[FABRICANT / TITULAIRE / DISTRIBUTEUR]]))))))</f>
        <v/>
      </c>
      <c r="G322" s="3" t="str">
        <f ca="1">IF('PR-tampon'!$E285="","",IF('PR-tampon'!$E285=0,"",IF(INDIRECT(NOM_FR&amp;ADDRESS('PR-tampon'!$E285,COLUMN(REFERENCEMENT_ISOLANT[[#Headers],[TYPE DE DOCUMENT DE REFERENCE]])))=0,"",INDIRECT(NOM_FR&amp;ADDRESS('PR-tampon'!$E285,COLUMN(REFERENCEMENT_ISOLANT[[#Headers],[TYPE DE DOCUMENT DE REFERENCE]]))))))</f>
        <v/>
      </c>
      <c r="H322" s="3" t="str">
        <f ca="1">IF('PR-tampon'!$E285="","",IF('PR-tampon'!$E285=0,"",IF(INDIRECT(NOM_FR&amp;ADDRESS('PR-tampon'!$E285,COLUMN(REFERENCEMENT_ISOLANT[[#Headers],[REF]])))=0,"",INDIRECT(NOM_FR&amp;ADDRESS('PR-tampon'!$E285,COLUMN(REFERENCEMENT_ISOLANT[[#Headers],[REF]]))))))</f>
        <v/>
      </c>
      <c r="I322" s="80" t="str">
        <f ca="1">IF('PR-tampon'!$E285="","",IF('PR-tampon'!$E285=0,"",IF(INDIRECT(NOM_FR&amp;ADDRESS('PR-tampon'!$E285,COLUMN(REFERENCEMENT_ISOLANT[[#Headers],[AVIS LIMITE AU / VALIDITE]])))=0,"",INDIRECT(NOM_FR&amp;ADDRESS('PR-tampon'!$E285,COLUMN(REFERENCEMENT_ISOLANT[[#Headers],[AVIS LIMITE AU / VALIDITE]]))))))</f>
        <v/>
      </c>
      <c r="J322" s="3" t="str">
        <f ca="1">IF('PR-tampon'!$E285="","",IF('PR-tampon'!$E285=0,"",IF(INDIRECT(NOM_FR&amp;ADDRESS('PR-tampon'!$E285,COLUMN(REFERENCEMENT_ISOLANT[[#Headers],[TC/TNC
dans le domaine d''emploi visé]])))=0,"",INDIRECT(NOM_FR&amp;ADDRESS('PR-tampon'!$E285,COLUMN(REFERENCEMENT_ISOLANT[[#Headers],[TC/TNC
dans le domaine d''emploi visé]]))))))</f>
        <v/>
      </c>
      <c r="K322" s="110" t="str">
        <f ca="1">IF('PR-tampon'!$E285="","",IF('PR-tampon'!$E285=0,"",IF(INDIRECT(NOM_FR&amp;ADDRESS('PR-tampon'!$E285,COLUMN(REFERENCEMENT_ISOLANT[[#Headers],[SYNTHESE DES APPLICATIONS VISEES]])))=0,"",INDIRECT(NOM_FR&amp;ADDRESS('PR-tampon'!$E285,COLUMN(REFERENCEMENT_ISOLANT[[#Headers],[SYNTHESE DES APPLICATIONS VISEES]]))))))</f>
        <v/>
      </c>
      <c r="L322" s="82" t="str">
        <f ca="1">IF('PR-tampon'!$E285="","",IF('PR-tampon'!$E285=0,"",IF(INDIRECT(NOM_FR&amp;ADDRESS('PR-tampon'!$E285,COLUMN(REFERENCEMENT_ISOLANT[[#Headers],[CONCATENATION DES OBSERVATIONS]])))=0,"",INDIRECT(NOM_FR&amp;ADDRESS('PR-tampon'!$E285,COLUMN(REFERENCEMENT_ISOLANT[[#Headers],[CONCATENATION DES OBSERVATIONS]]))))))</f>
        <v/>
      </c>
      <c r="M322" s="3" t="str">
        <f ca="1">IF('PR-tampon'!$E285="","",IF('PR-tampon'!$E285=0,"",IF(INDIRECT(NOM_FR&amp;ADDRESS('PR-tampon'!$E285,COLUMN(REFERENCEMENT_ISOLANT[[#Headers],[Hygrométrie des locaux]])))=0,"",INDIRECT(NOM_FR&amp;ADDRESS('PR-tampon'!$E285,COLUMN(REFERENCEMENT_ISOLANT[[#Headers],[Hygrométrie des locaux]]))))))</f>
        <v/>
      </c>
      <c r="N322" s="3" t="str">
        <f ca="1">IF('PR-tampon'!$E285="","",IF('PR-tampon'!$E285=0,"",IF(INDIRECT(NOM_FR&amp;ADDRESS('PR-tampon'!$E285,COLUMN(REFERENCEMENT_ISOLANT[[#Headers],[classement locaux au sens 20.1 P3]])))=0,"",INDIRECT(NOM_FR&amp;ADDRESS('PR-tampon'!$E285,COLUMN(REFERENCEMENT_ISOLANT[[#Headers],[classement locaux au sens 20.1 P3]]))))))</f>
        <v/>
      </c>
      <c r="O322" s="3" t="str">
        <f ca="1">IF('PR-tampon'!$E285="","",IF('PR-tampon'!$E285=0,"",IF(INDIRECT(NOM_FR&amp;ADDRESS('PR-tampon'!$E285,COLUMN(REFERENCEMENT_ISOLANT[[#Headers],[Climat max]])))=0,"",INDIRECT(NOM_FR&amp;ADDRESS('PR-tampon'!$E285,COLUMN(REFERENCEMENT_ISOLANT[[#Headers],[Climat max]]))))))</f>
        <v/>
      </c>
      <c r="P322" s="3" t="str">
        <f ca="1">IF('PR-tampon'!$E285="","",IF('PR-tampon'!$E285=0,"",IF(INDIRECT(NOM_FR&amp;ADDRESS('PR-tampon'!$E285,COLUMN(REFERENCEMENT_ISOLANT[[#Headers],[Locaux climatisés ou raffraichis]])))=0,"",INDIRECT(NOM_FR&amp;ADDRESS('PR-tampon'!$E285,COLUMN(REFERENCEMENT_ISOLANT[[#Headers],[Locaux climatisés ou raffraichis]]))))))</f>
        <v/>
      </c>
    </row>
    <row r="323" spans="1:16" ht="130.19999999999999" customHeight="1" x14ac:dyDescent="0.3">
      <c r="A323" s="3" t="e">
        <v>#VALUE!</v>
      </c>
      <c r="B323" s="86" t="str">
        <f ca="1">IF('PR-tampon'!$E286="","",IF('PR-tampon'!$E286=0,"",IF(INDIRECT(NOM_FR&amp;ADDRESS('PR-tampon'!$E286,COLUMN(REFERENCEMENT_ISOLANT[[#Headers],[DATE REFERENCEMENT]])))=0,"",INDIRECT(NOM_FR&amp;ADDRESS('PR-tampon'!$E286,COLUMN(REFERENCEMENT_ISOLANT[[#Headers],[DATE REFERENCEMENT]]))))))</f>
        <v/>
      </c>
      <c r="C323" s="86" t="str">
        <f ca="1">IF('PR-tampon'!$E286="","",IF('PR-tampon'!$E286=0,"",IF(INDIRECT(NOM_FR&amp;ADDRESS('PR-tampon'!$E286,COLUMN(REFERENCEMENT_ISOLANT[[#Headers],[TYPE DE PROCEDE]])))=0,"",INDIRECT(NOM_FR&amp;ADDRESS('PR-tampon'!$E286,COLUMN(REFERENCEMENT_ISOLANT[[#Headers],[TYPE DE PROCEDE]]))))))</f>
        <v/>
      </c>
      <c r="D323" s="86" t="str">
        <f ca="1">IF('PR-tampon'!$E286="","",IF('PR-tampon'!$E286=0,"",IF(INDIRECT(NOM_FR&amp;ADDRESS('PR-tampon'!$E286,COLUMN(REFERENCEMENT_ISOLANT[[#Headers],[MATIERE]])))=0,"",INDIRECT(NOM_FR&amp;ADDRESS('PR-tampon'!$E286,COLUMN(REFERENCEMENT_ISOLANT[[#Headers],[MATIERE]]))))))</f>
        <v/>
      </c>
      <c r="E323" s="3" t="str">
        <f ca="1">IF('PR-tampon'!$E286="","",IF('PR-tampon'!$E286=0,"",IF(INDIRECT(NOM_FR&amp;ADDRESS('PR-tampon'!$E286,COLUMN(REFERENCEMENT_ISOLANT[[#Headers],[NOM COMMERCIAL DU PROCEDE]])))=0,"",INDIRECT(NOM_FR&amp;ADDRESS('PR-tampon'!$E286,COLUMN(REFERENCEMENT_ISOLANT[[#Headers],[NOM COMMERCIAL DU PROCEDE]]))))))</f>
        <v/>
      </c>
      <c r="F323" s="3" t="str">
        <f ca="1">IF('PR-tampon'!$E286="","",IF('PR-tampon'!$E286=0,"",IF(INDIRECT(NOM_FR&amp;ADDRESS('PR-tampon'!$E286,COLUMN(REFERENCEMENT_ISOLANT[[#Headers],[FABRICANT / TITULAIRE / DISTRIBUTEUR]])))=0,"",INDIRECT(NOM_FR&amp;ADDRESS('PR-tampon'!$E286,COLUMN(REFERENCEMENT_ISOLANT[[#Headers],[FABRICANT / TITULAIRE / DISTRIBUTEUR]]))))))</f>
        <v/>
      </c>
      <c r="G323" s="3" t="str">
        <f ca="1">IF('PR-tampon'!$E286="","",IF('PR-tampon'!$E286=0,"",IF(INDIRECT(NOM_FR&amp;ADDRESS('PR-tampon'!$E286,COLUMN(REFERENCEMENT_ISOLANT[[#Headers],[TYPE DE DOCUMENT DE REFERENCE]])))=0,"",INDIRECT(NOM_FR&amp;ADDRESS('PR-tampon'!$E286,COLUMN(REFERENCEMENT_ISOLANT[[#Headers],[TYPE DE DOCUMENT DE REFERENCE]]))))))</f>
        <v/>
      </c>
      <c r="H323" s="3" t="str">
        <f ca="1">IF('PR-tampon'!$E286="","",IF('PR-tampon'!$E286=0,"",IF(INDIRECT(NOM_FR&amp;ADDRESS('PR-tampon'!$E286,COLUMN(REFERENCEMENT_ISOLANT[[#Headers],[REF]])))=0,"",INDIRECT(NOM_FR&amp;ADDRESS('PR-tampon'!$E286,COLUMN(REFERENCEMENT_ISOLANT[[#Headers],[REF]]))))))</f>
        <v/>
      </c>
      <c r="I323" s="80" t="str">
        <f ca="1">IF('PR-tampon'!$E286="","",IF('PR-tampon'!$E286=0,"",IF(INDIRECT(NOM_FR&amp;ADDRESS('PR-tampon'!$E286,COLUMN(REFERENCEMENT_ISOLANT[[#Headers],[AVIS LIMITE AU / VALIDITE]])))=0,"",INDIRECT(NOM_FR&amp;ADDRESS('PR-tampon'!$E286,COLUMN(REFERENCEMENT_ISOLANT[[#Headers],[AVIS LIMITE AU / VALIDITE]]))))))</f>
        <v/>
      </c>
      <c r="J323" s="3" t="str">
        <f ca="1">IF('PR-tampon'!$E286="","",IF('PR-tampon'!$E286=0,"",IF(INDIRECT(NOM_FR&amp;ADDRESS('PR-tampon'!$E286,COLUMN(REFERENCEMENT_ISOLANT[[#Headers],[TC/TNC
dans le domaine d''emploi visé]])))=0,"",INDIRECT(NOM_FR&amp;ADDRESS('PR-tampon'!$E286,COLUMN(REFERENCEMENT_ISOLANT[[#Headers],[TC/TNC
dans le domaine d''emploi visé]]))))))</f>
        <v/>
      </c>
      <c r="K323" s="110" t="str">
        <f ca="1">IF('PR-tampon'!$E286="","",IF('PR-tampon'!$E286=0,"",IF(INDIRECT(NOM_FR&amp;ADDRESS('PR-tampon'!$E286,COLUMN(REFERENCEMENT_ISOLANT[[#Headers],[SYNTHESE DES APPLICATIONS VISEES]])))=0,"",INDIRECT(NOM_FR&amp;ADDRESS('PR-tampon'!$E286,COLUMN(REFERENCEMENT_ISOLANT[[#Headers],[SYNTHESE DES APPLICATIONS VISEES]]))))))</f>
        <v/>
      </c>
      <c r="L323" s="82" t="str">
        <f ca="1">IF('PR-tampon'!$E286="","",IF('PR-tampon'!$E286=0,"",IF(INDIRECT(NOM_FR&amp;ADDRESS('PR-tampon'!$E286,COLUMN(REFERENCEMENT_ISOLANT[[#Headers],[CONCATENATION DES OBSERVATIONS]])))=0,"",INDIRECT(NOM_FR&amp;ADDRESS('PR-tampon'!$E286,COLUMN(REFERENCEMENT_ISOLANT[[#Headers],[CONCATENATION DES OBSERVATIONS]]))))))</f>
        <v/>
      </c>
      <c r="M323" s="3" t="str">
        <f ca="1">IF('PR-tampon'!$E286="","",IF('PR-tampon'!$E286=0,"",IF(INDIRECT(NOM_FR&amp;ADDRESS('PR-tampon'!$E286,COLUMN(REFERENCEMENT_ISOLANT[[#Headers],[Hygrométrie des locaux]])))=0,"",INDIRECT(NOM_FR&amp;ADDRESS('PR-tampon'!$E286,COLUMN(REFERENCEMENT_ISOLANT[[#Headers],[Hygrométrie des locaux]]))))))</f>
        <v/>
      </c>
      <c r="N323" s="3" t="str">
        <f ca="1">IF('PR-tampon'!$E286="","",IF('PR-tampon'!$E286=0,"",IF(INDIRECT(NOM_FR&amp;ADDRESS('PR-tampon'!$E286,COLUMN(REFERENCEMENT_ISOLANT[[#Headers],[classement locaux au sens 20.1 P3]])))=0,"",INDIRECT(NOM_FR&amp;ADDRESS('PR-tampon'!$E286,COLUMN(REFERENCEMENT_ISOLANT[[#Headers],[classement locaux au sens 20.1 P3]]))))))</f>
        <v/>
      </c>
      <c r="O323" s="3" t="str">
        <f ca="1">IF('PR-tampon'!$E286="","",IF('PR-tampon'!$E286=0,"",IF(INDIRECT(NOM_FR&amp;ADDRESS('PR-tampon'!$E286,COLUMN(REFERENCEMENT_ISOLANT[[#Headers],[Climat max]])))=0,"",INDIRECT(NOM_FR&amp;ADDRESS('PR-tampon'!$E286,COLUMN(REFERENCEMENT_ISOLANT[[#Headers],[Climat max]]))))))</f>
        <v/>
      </c>
      <c r="P323" s="3" t="str">
        <f ca="1">IF('PR-tampon'!$E286="","",IF('PR-tampon'!$E286=0,"",IF(INDIRECT(NOM_FR&amp;ADDRESS('PR-tampon'!$E286,COLUMN(REFERENCEMENT_ISOLANT[[#Headers],[Locaux climatisés ou raffraichis]])))=0,"",INDIRECT(NOM_FR&amp;ADDRESS('PR-tampon'!$E286,COLUMN(REFERENCEMENT_ISOLANT[[#Headers],[Locaux climatisés ou raffraichis]]))))))</f>
        <v/>
      </c>
    </row>
    <row r="324" spans="1:16" ht="130.19999999999999" customHeight="1" x14ac:dyDescent="0.3">
      <c r="A324" s="3" t="e">
        <v>#VALUE!</v>
      </c>
      <c r="B324" s="86" t="str">
        <f ca="1">IF('PR-tampon'!$E287="","",IF('PR-tampon'!$E287=0,"",IF(INDIRECT(NOM_FR&amp;ADDRESS('PR-tampon'!$E287,COLUMN(REFERENCEMENT_ISOLANT[[#Headers],[DATE REFERENCEMENT]])))=0,"",INDIRECT(NOM_FR&amp;ADDRESS('PR-tampon'!$E287,COLUMN(REFERENCEMENT_ISOLANT[[#Headers],[DATE REFERENCEMENT]]))))))</f>
        <v/>
      </c>
      <c r="C324" s="86" t="str">
        <f ca="1">IF('PR-tampon'!$E287="","",IF('PR-tampon'!$E287=0,"",IF(INDIRECT(NOM_FR&amp;ADDRESS('PR-tampon'!$E287,COLUMN(REFERENCEMENT_ISOLANT[[#Headers],[TYPE DE PROCEDE]])))=0,"",INDIRECT(NOM_FR&amp;ADDRESS('PR-tampon'!$E287,COLUMN(REFERENCEMENT_ISOLANT[[#Headers],[TYPE DE PROCEDE]]))))))</f>
        <v/>
      </c>
      <c r="D324" s="86" t="str">
        <f ca="1">IF('PR-tampon'!$E287="","",IF('PR-tampon'!$E287=0,"",IF(INDIRECT(NOM_FR&amp;ADDRESS('PR-tampon'!$E287,COLUMN(REFERENCEMENT_ISOLANT[[#Headers],[MATIERE]])))=0,"",INDIRECT(NOM_FR&amp;ADDRESS('PR-tampon'!$E287,COLUMN(REFERENCEMENT_ISOLANT[[#Headers],[MATIERE]]))))))</f>
        <v/>
      </c>
      <c r="E324" s="3" t="str">
        <f ca="1">IF('PR-tampon'!$E287="","",IF('PR-tampon'!$E287=0,"",IF(INDIRECT(NOM_FR&amp;ADDRESS('PR-tampon'!$E287,COLUMN(REFERENCEMENT_ISOLANT[[#Headers],[NOM COMMERCIAL DU PROCEDE]])))=0,"",INDIRECT(NOM_FR&amp;ADDRESS('PR-tampon'!$E287,COLUMN(REFERENCEMENT_ISOLANT[[#Headers],[NOM COMMERCIAL DU PROCEDE]]))))))</f>
        <v/>
      </c>
      <c r="F324" s="3" t="str">
        <f ca="1">IF('PR-tampon'!$E287="","",IF('PR-tampon'!$E287=0,"",IF(INDIRECT(NOM_FR&amp;ADDRESS('PR-tampon'!$E287,COLUMN(REFERENCEMENT_ISOLANT[[#Headers],[FABRICANT / TITULAIRE / DISTRIBUTEUR]])))=0,"",INDIRECT(NOM_FR&amp;ADDRESS('PR-tampon'!$E287,COLUMN(REFERENCEMENT_ISOLANT[[#Headers],[FABRICANT / TITULAIRE / DISTRIBUTEUR]]))))))</f>
        <v/>
      </c>
      <c r="G324" s="3" t="str">
        <f ca="1">IF('PR-tampon'!$E287="","",IF('PR-tampon'!$E287=0,"",IF(INDIRECT(NOM_FR&amp;ADDRESS('PR-tampon'!$E287,COLUMN(REFERENCEMENT_ISOLANT[[#Headers],[TYPE DE DOCUMENT DE REFERENCE]])))=0,"",INDIRECT(NOM_FR&amp;ADDRESS('PR-tampon'!$E287,COLUMN(REFERENCEMENT_ISOLANT[[#Headers],[TYPE DE DOCUMENT DE REFERENCE]]))))))</f>
        <v/>
      </c>
      <c r="H324" s="3" t="str">
        <f ca="1">IF('PR-tampon'!$E287="","",IF('PR-tampon'!$E287=0,"",IF(INDIRECT(NOM_FR&amp;ADDRESS('PR-tampon'!$E287,COLUMN(REFERENCEMENT_ISOLANT[[#Headers],[REF]])))=0,"",INDIRECT(NOM_FR&amp;ADDRESS('PR-tampon'!$E287,COLUMN(REFERENCEMENT_ISOLANT[[#Headers],[REF]]))))))</f>
        <v/>
      </c>
      <c r="I324" s="80" t="str">
        <f ca="1">IF('PR-tampon'!$E287="","",IF('PR-tampon'!$E287=0,"",IF(INDIRECT(NOM_FR&amp;ADDRESS('PR-tampon'!$E287,COLUMN(REFERENCEMENT_ISOLANT[[#Headers],[AVIS LIMITE AU / VALIDITE]])))=0,"",INDIRECT(NOM_FR&amp;ADDRESS('PR-tampon'!$E287,COLUMN(REFERENCEMENT_ISOLANT[[#Headers],[AVIS LIMITE AU / VALIDITE]]))))))</f>
        <v/>
      </c>
      <c r="J324" s="3" t="str">
        <f ca="1">IF('PR-tampon'!$E287="","",IF('PR-tampon'!$E287=0,"",IF(INDIRECT(NOM_FR&amp;ADDRESS('PR-tampon'!$E287,COLUMN(REFERENCEMENT_ISOLANT[[#Headers],[TC/TNC
dans le domaine d''emploi visé]])))=0,"",INDIRECT(NOM_FR&amp;ADDRESS('PR-tampon'!$E287,COLUMN(REFERENCEMENT_ISOLANT[[#Headers],[TC/TNC
dans le domaine d''emploi visé]]))))))</f>
        <v/>
      </c>
      <c r="K324" s="110" t="str">
        <f ca="1">IF('PR-tampon'!$E287="","",IF('PR-tampon'!$E287=0,"",IF(INDIRECT(NOM_FR&amp;ADDRESS('PR-tampon'!$E287,COLUMN(REFERENCEMENT_ISOLANT[[#Headers],[SYNTHESE DES APPLICATIONS VISEES]])))=0,"",INDIRECT(NOM_FR&amp;ADDRESS('PR-tampon'!$E287,COLUMN(REFERENCEMENT_ISOLANT[[#Headers],[SYNTHESE DES APPLICATIONS VISEES]]))))))</f>
        <v/>
      </c>
      <c r="L324" s="82" t="str">
        <f ca="1">IF('PR-tampon'!$E287="","",IF('PR-tampon'!$E287=0,"",IF(INDIRECT(NOM_FR&amp;ADDRESS('PR-tampon'!$E287,COLUMN(REFERENCEMENT_ISOLANT[[#Headers],[CONCATENATION DES OBSERVATIONS]])))=0,"",INDIRECT(NOM_FR&amp;ADDRESS('PR-tampon'!$E287,COLUMN(REFERENCEMENT_ISOLANT[[#Headers],[CONCATENATION DES OBSERVATIONS]]))))))</f>
        <v/>
      </c>
      <c r="M324" s="3" t="str">
        <f ca="1">IF('PR-tampon'!$E287="","",IF('PR-tampon'!$E287=0,"",IF(INDIRECT(NOM_FR&amp;ADDRESS('PR-tampon'!$E287,COLUMN(REFERENCEMENT_ISOLANT[[#Headers],[Hygrométrie des locaux]])))=0,"",INDIRECT(NOM_FR&amp;ADDRESS('PR-tampon'!$E287,COLUMN(REFERENCEMENT_ISOLANT[[#Headers],[Hygrométrie des locaux]]))))))</f>
        <v/>
      </c>
      <c r="N324" s="3" t="str">
        <f ca="1">IF('PR-tampon'!$E287="","",IF('PR-tampon'!$E287=0,"",IF(INDIRECT(NOM_FR&amp;ADDRESS('PR-tampon'!$E287,COLUMN(REFERENCEMENT_ISOLANT[[#Headers],[classement locaux au sens 20.1 P3]])))=0,"",INDIRECT(NOM_FR&amp;ADDRESS('PR-tampon'!$E287,COLUMN(REFERENCEMENT_ISOLANT[[#Headers],[classement locaux au sens 20.1 P3]]))))))</f>
        <v/>
      </c>
      <c r="O324" s="3" t="str">
        <f ca="1">IF('PR-tampon'!$E287="","",IF('PR-tampon'!$E287=0,"",IF(INDIRECT(NOM_FR&amp;ADDRESS('PR-tampon'!$E287,COLUMN(REFERENCEMENT_ISOLANT[[#Headers],[Climat max]])))=0,"",INDIRECT(NOM_FR&amp;ADDRESS('PR-tampon'!$E287,COLUMN(REFERENCEMENT_ISOLANT[[#Headers],[Climat max]]))))))</f>
        <v/>
      </c>
      <c r="P324" s="3" t="str">
        <f ca="1">IF('PR-tampon'!$E287="","",IF('PR-tampon'!$E287=0,"",IF(INDIRECT(NOM_FR&amp;ADDRESS('PR-tampon'!$E287,COLUMN(REFERENCEMENT_ISOLANT[[#Headers],[Locaux climatisés ou raffraichis]])))=0,"",INDIRECT(NOM_FR&amp;ADDRESS('PR-tampon'!$E287,COLUMN(REFERENCEMENT_ISOLANT[[#Headers],[Locaux climatisés ou raffraichis]]))))))</f>
        <v/>
      </c>
    </row>
    <row r="325" spans="1:16" ht="130.19999999999999" customHeight="1" x14ac:dyDescent="0.3">
      <c r="A325" s="3" t="e">
        <v>#VALUE!</v>
      </c>
      <c r="B325" s="86" t="str">
        <f ca="1">IF('PR-tampon'!$E288="","",IF('PR-tampon'!$E288=0,"",IF(INDIRECT(NOM_FR&amp;ADDRESS('PR-tampon'!$E288,COLUMN(REFERENCEMENT_ISOLANT[[#Headers],[DATE REFERENCEMENT]])))=0,"",INDIRECT(NOM_FR&amp;ADDRESS('PR-tampon'!$E288,COLUMN(REFERENCEMENT_ISOLANT[[#Headers],[DATE REFERENCEMENT]]))))))</f>
        <v/>
      </c>
      <c r="C325" s="86" t="str">
        <f ca="1">IF('PR-tampon'!$E288="","",IF('PR-tampon'!$E288=0,"",IF(INDIRECT(NOM_FR&amp;ADDRESS('PR-tampon'!$E288,COLUMN(REFERENCEMENT_ISOLANT[[#Headers],[TYPE DE PROCEDE]])))=0,"",INDIRECT(NOM_FR&amp;ADDRESS('PR-tampon'!$E288,COLUMN(REFERENCEMENT_ISOLANT[[#Headers],[TYPE DE PROCEDE]]))))))</f>
        <v/>
      </c>
      <c r="D325" s="86" t="str">
        <f ca="1">IF('PR-tampon'!$E288="","",IF('PR-tampon'!$E288=0,"",IF(INDIRECT(NOM_FR&amp;ADDRESS('PR-tampon'!$E288,COLUMN(REFERENCEMENT_ISOLANT[[#Headers],[MATIERE]])))=0,"",INDIRECT(NOM_FR&amp;ADDRESS('PR-tampon'!$E288,COLUMN(REFERENCEMENT_ISOLANT[[#Headers],[MATIERE]]))))))</f>
        <v/>
      </c>
      <c r="E325" s="3" t="str">
        <f ca="1">IF('PR-tampon'!$E288="","",IF('PR-tampon'!$E288=0,"",IF(INDIRECT(NOM_FR&amp;ADDRESS('PR-tampon'!$E288,COLUMN(REFERENCEMENT_ISOLANT[[#Headers],[NOM COMMERCIAL DU PROCEDE]])))=0,"",INDIRECT(NOM_FR&amp;ADDRESS('PR-tampon'!$E288,COLUMN(REFERENCEMENT_ISOLANT[[#Headers],[NOM COMMERCIAL DU PROCEDE]]))))))</f>
        <v/>
      </c>
      <c r="F325" s="3" t="str">
        <f ca="1">IF('PR-tampon'!$E288="","",IF('PR-tampon'!$E288=0,"",IF(INDIRECT(NOM_FR&amp;ADDRESS('PR-tampon'!$E288,COLUMN(REFERENCEMENT_ISOLANT[[#Headers],[FABRICANT / TITULAIRE / DISTRIBUTEUR]])))=0,"",INDIRECT(NOM_FR&amp;ADDRESS('PR-tampon'!$E288,COLUMN(REFERENCEMENT_ISOLANT[[#Headers],[FABRICANT / TITULAIRE / DISTRIBUTEUR]]))))))</f>
        <v/>
      </c>
      <c r="G325" s="3" t="str">
        <f ca="1">IF('PR-tampon'!$E288="","",IF('PR-tampon'!$E288=0,"",IF(INDIRECT(NOM_FR&amp;ADDRESS('PR-tampon'!$E288,COLUMN(REFERENCEMENT_ISOLANT[[#Headers],[TYPE DE DOCUMENT DE REFERENCE]])))=0,"",INDIRECT(NOM_FR&amp;ADDRESS('PR-tampon'!$E288,COLUMN(REFERENCEMENT_ISOLANT[[#Headers],[TYPE DE DOCUMENT DE REFERENCE]]))))))</f>
        <v/>
      </c>
      <c r="H325" s="3" t="str">
        <f ca="1">IF('PR-tampon'!$E288="","",IF('PR-tampon'!$E288=0,"",IF(INDIRECT(NOM_FR&amp;ADDRESS('PR-tampon'!$E288,COLUMN(REFERENCEMENT_ISOLANT[[#Headers],[REF]])))=0,"",INDIRECT(NOM_FR&amp;ADDRESS('PR-tampon'!$E288,COLUMN(REFERENCEMENT_ISOLANT[[#Headers],[REF]]))))))</f>
        <v/>
      </c>
      <c r="I325" s="80" t="str">
        <f ca="1">IF('PR-tampon'!$E288="","",IF('PR-tampon'!$E288=0,"",IF(INDIRECT(NOM_FR&amp;ADDRESS('PR-tampon'!$E288,COLUMN(REFERENCEMENT_ISOLANT[[#Headers],[AVIS LIMITE AU / VALIDITE]])))=0,"",INDIRECT(NOM_FR&amp;ADDRESS('PR-tampon'!$E288,COLUMN(REFERENCEMENT_ISOLANT[[#Headers],[AVIS LIMITE AU / VALIDITE]]))))))</f>
        <v/>
      </c>
      <c r="J325" s="3" t="str">
        <f ca="1">IF('PR-tampon'!$E288="","",IF('PR-tampon'!$E288=0,"",IF(INDIRECT(NOM_FR&amp;ADDRESS('PR-tampon'!$E288,COLUMN(REFERENCEMENT_ISOLANT[[#Headers],[TC/TNC
dans le domaine d''emploi visé]])))=0,"",INDIRECT(NOM_FR&amp;ADDRESS('PR-tampon'!$E288,COLUMN(REFERENCEMENT_ISOLANT[[#Headers],[TC/TNC
dans le domaine d''emploi visé]]))))))</f>
        <v/>
      </c>
      <c r="K325" s="110" t="str">
        <f ca="1">IF('PR-tampon'!$E288="","",IF('PR-tampon'!$E288=0,"",IF(INDIRECT(NOM_FR&amp;ADDRESS('PR-tampon'!$E288,COLUMN(REFERENCEMENT_ISOLANT[[#Headers],[SYNTHESE DES APPLICATIONS VISEES]])))=0,"",INDIRECT(NOM_FR&amp;ADDRESS('PR-tampon'!$E288,COLUMN(REFERENCEMENT_ISOLANT[[#Headers],[SYNTHESE DES APPLICATIONS VISEES]]))))))</f>
        <v/>
      </c>
      <c r="L325" s="82" t="str">
        <f ca="1">IF('PR-tampon'!$E288="","",IF('PR-tampon'!$E288=0,"",IF(INDIRECT(NOM_FR&amp;ADDRESS('PR-tampon'!$E288,COLUMN(REFERENCEMENT_ISOLANT[[#Headers],[CONCATENATION DES OBSERVATIONS]])))=0,"",INDIRECT(NOM_FR&amp;ADDRESS('PR-tampon'!$E288,COLUMN(REFERENCEMENT_ISOLANT[[#Headers],[CONCATENATION DES OBSERVATIONS]]))))))</f>
        <v/>
      </c>
      <c r="M325" s="3" t="str">
        <f ca="1">IF('PR-tampon'!$E288="","",IF('PR-tampon'!$E288=0,"",IF(INDIRECT(NOM_FR&amp;ADDRESS('PR-tampon'!$E288,COLUMN(REFERENCEMENT_ISOLANT[[#Headers],[Hygrométrie des locaux]])))=0,"",INDIRECT(NOM_FR&amp;ADDRESS('PR-tampon'!$E288,COLUMN(REFERENCEMENT_ISOLANT[[#Headers],[Hygrométrie des locaux]]))))))</f>
        <v/>
      </c>
      <c r="N325" s="3" t="str">
        <f ca="1">IF('PR-tampon'!$E288="","",IF('PR-tampon'!$E288=0,"",IF(INDIRECT(NOM_FR&amp;ADDRESS('PR-tampon'!$E288,COLUMN(REFERENCEMENT_ISOLANT[[#Headers],[classement locaux au sens 20.1 P3]])))=0,"",INDIRECT(NOM_FR&amp;ADDRESS('PR-tampon'!$E288,COLUMN(REFERENCEMENT_ISOLANT[[#Headers],[classement locaux au sens 20.1 P3]]))))))</f>
        <v/>
      </c>
      <c r="O325" s="3" t="str">
        <f ca="1">IF('PR-tampon'!$E288="","",IF('PR-tampon'!$E288=0,"",IF(INDIRECT(NOM_FR&amp;ADDRESS('PR-tampon'!$E288,COLUMN(REFERENCEMENT_ISOLANT[[#Headers],[Climat max]])))=0,"",INDIRECT(NOM_FR&amp;ADDRESS('PR-tampon'!$E288,COLUMN(REFERENCEMENT_ISOLANT[[#Headers],[Climat max]]))))))</f>
        <v/>
      </c>
      <c r="P325" s="3" t="str">
        <f ca="1">IF('PR-tampon'!$E288="","",IF('PR-tampon'!$E288=0,"",IF(INDIRECT(NOM_FR&amp;ADDRESS('PR-tampon'!$E288,COLUMN(REFERENCEMENT_ISOLANT[[#Headers],[Locaux climatisés ou raffraichis]])))=0,"",INDIRECT(NOM_FR&amp;ADDRESS('PR-tampon'!$E288,COLUMN(REFERENCEMENT_ISOLANT[[#Headers],[Locaux climatisés ou raffraichis]]))))))</f>
        <v/>
      </c>
    </row>
    <row r="326" spans="1:16" ht="130.19999999999999" customHeight="1" x14ac:dyDescent="0.3">
      <c r="A326" s="3" t="e">
        <v>#VALUE!</v>
      </c>
      <c r="B326" s="86" t="str">
        <f ca="1">IF('PR-tampon'!$E289="","",IF('PR-tampon'!$E289=0,"",IF(INDIRECT(NOM_FR&amp;ADDRESS('PR-tampon'!$E289,COLUMN(REFERENCEMENT_ISOLANT[[#Headers],[DATE REFERENCEMENT]])))=0,"",INDIRECT(NOM_FR&amp;ADDRESS('PR-tampon'!$E289,COLUMN(REFERENCEMENT_ISOLANT[[#Headers],[DATE REFERENCEMENT]]))))))</f>
        <v/>
      </c>
      <c r="C326" s="86" t="str">
        <f ca="1">IF('PR-tampon'!$E289="","",IF('PR-tampon'!$E289=0,"",IF(INDIRECT(NOM_FR&amp;ADDRESS('PR-tampon'!$E289,COLUMN(REFERENCEMENT_ISOLANT[[#Headers],[TYPE DE PROCEDE]])))=0,"",INDIRECT(NOM_FR&amp;ADDRESS('PR-tampon'!$E289,COLUMN(REFERENCEMENT_ISOLANT[[#Headers],[TYPE DE PROCEDE]]))))))</f>
        <v/>
      </c>
      <c r="D326" s="86" t="str">
        <f ca="1">IF('PR-tampon'!$E289="","",IF('PR-tampon'!$E289=0,"",IF(INDIRECT(NOM_FR&amp;ADDRESS('PR-tampon'!$E289,COLUMN(REFERENCEMENT_ISOLANT[[#Headers],[MATIERE]])))=0,"",INDIRECT(NOM_FR&amp;ADDRESS('PR-tampon'!$E289,COLUMN(REFERENCEMENT_ISOLANT[[#Headers],[MATIERE]]))))))</f>
        <v/>
      </c>
      <c r="E326" s="3" t="str">
        <f ca="1">IF('PR-tampon'!$E289="","",IF('PR-tampon'!$E289=0,"",IF(INDIRECT(NOM_FR&amp;ADDRESS('PR-tampon'!$E289,COLUMN(REFERENCEMENT_ISOLANT[[#Headers],[NOM COMMERCIAL DU PROCEDE]])))=0,"",INDIRECT(NOM_FR&amp;ADDRESS('PR-tampon'!$E289,COLUMN(REFERENCEMENT_ISOLANT[[#Headers],[NOM COMMERCIAL DU PROCEDE]]))))))</f>
        <v/>
      </c>
      <c r="F326" s="3" t="str">
        <f ca="1">IF('PR-tampon'!$E289="","",IF('PR-tampon'!$E289=0,"",IF(INDIRECT(NOM_FR&amp;ADDRESS('PR-tampon'!$E289,COLUMN(REFERENCEMENT_ISOLANT[[#Headers],[FABRICANT / TITULAIRE / DISTRIBUTEUR]])))=0,"",INDIRECT(NOM_FR&amp;ADDRESS('PR-tampon'!$E289,COLUMN(REFERENCEMENT_ISOLANT[[#Headers],[FABRICANT / TITULAIRE / DISTRIBUTEUR]]))))))</f>
        <v/>
      </c>
      <c r="G326" s="3" t="str">
        <f ca="1">IF('PR-tampon'!$E289="","",IF('PR-tampon'!$E289=0,"",IF(INDIRECT(NOM_FR&amp;ADDRESS('PR-tampon'!$E289,COLUMN(REFERENCEMENT_ISOLANT[[#Headers],[TYPE DE DOCUMENT DE REFERENCE]])))=0,"",INDIRECT(NOM_FR&amp;ADDRESS('PR-tampon'!$E289,COLUMN(REFERENCEMENT_ISOLANT[[#Headers],[TYPE DE DOCUMENT DE REFERENCE]]))))))</f>
        <v/>
      </c>
      <c r="H326" s="3" t="str">
        <f ca="1">IF('PR-tampon'!$E289="","",IF('PR-tampon'!$E289=0,"",IF(INDIRECT(NOM_FR&amp;ADDRESS('PR-tampon'!$E289,COLUMN(REFERENCEMENT_ISOLANT[[#Headers],[REF]])))=0,"",INDIRECT(NOM_FR&amp;ADDRESS('PR-tampon'!$E289,COLUMN(REFERENCEMENT_ISOLANT[[#Headers],[REF]]))))))</f>
        <v/>
      </c>
      <c r="I326" s="80" t="str">
        <f ca="1">IF('PR-tampon'!$E289="","",IF('PR-tampon'!$E289=0,"",IF(INDIRECT(NOM_FR&amp;ADDRESS('PR-tampon'!$E289,COLUMN(REFERENCEMENT_ISOLANT[[#Headers],[AVIS LIMITE AU / VALIDITE]])))=0,"",INDIRECT(NOM_FR&amp;ADDRESS('PR-tampon'!$E289,COLUMN(REFERENCEMENT_ISOLANT[[#Headers],[AVIS LIMITE AU / VALIDITE]]))))))</f>
        <v/>
      </c>
      <c r="J326" s="3" t="str">
        <f ca="1">IF('PR-tampon'!$E289="","",IF('PR-tampon'!$E289=0,"",IF(INDIRECT(NOM_FR&amp;ADDRESS('PR-tampon'!$E289,COLUMN(REFERENCEMENT_ISOLANT[[#Headers],[TC/TNC
dans le domaine d''emploi visé]])))=0,"",INDIRECT(NOM_FR&amp;ADDRESS('PR-tampon'!$E289,COLUMN(REFERENCEMENT_ISOLANT[[#Headers],[TC/TNC
dans le domaine d''emploi visé]]))))))</f>
        <v/>
      </c>
      <c r="K326" s="110" t="str">
        <f ca="1">IF('PR-tampon'!$E289="","",IF('PR-tampon'!$E289=0,"",IF(INDIRECT(NOM_FR&amp;ADDRESS('PR-tampon'!$E289,COLUMN(REFERENCEMENT_ISOLANT[[#Headers],[SYNTHESE DES APPLICATIONS VISEES]])))=0,"",INDIRECT(NOM_FR&amp;ADDRESS('PR-tampon'!$E289,COLUMN(REFERENCEMENT_ISOLANT[[#Headers],[SYNTHESE DES APPLICATIONS VISEES]]))))))</f>
        <v/>
      </c>
      <c r="L326" s="82" t="str">
        <f ca="1">IF('PR-tampon'!$E289="","",IF('PR-tampon'!$E289=0,"",IF(INDIRECT(NOM_FR&amp;ADDRESS('PR-tampon'!$E289,COLUMN(REFERENCEMENT_ISOLANT[[#Headers],[CONCATENATION DES OBSERVATIONS]])))=0,"",INDIRECT(NOM_FR&amp;ADDRESS('PR-tampon'!$E289,COLUMN(REFERENCEMENT_ISOLANT[[#Headers],[CONCATENATION DES OBSERVATIONS]]))))))</f>
        <v/>
      </c>
      <c r="M326" s="3" t="str">
        <f ca="1">IF('PR-tampon'!$E289="","",IF('PR-tampon'!$E289=0,"",IF(INDIRECT(NOM_FR&amp;ADDRESS('PR-tampon'!$E289,COLUMN(REFERENCEMENT_ISOLANT[[#Headers],[Hygrométrie des locaux]])))=0,"",INDIRECT(NOM_FR&amp;ADDRESS('PR-tampon'!$E289,COLUMN(REFERENCEMENT_ISOLANT[[#Headers],[Hygrométrie des locaux]]))))))</f>
        <v/>
      </c>
      <c r="N326" s="3" t="str">
        <f ca="1">IF('PR-tampon'!$E289="","",IF('PR-tampon'!$E289=0,"",IF(INDIRECT(NOM_FR&amp;ADDRESS('PR-tampon'!$E289,COLUMN(REFERENCEMENT_ISOLANT[[#Headers],[classement locaux au sens 20.1 P3]])))=0,"",INDIRECT(NOM_FR&amp;ADDRESS('PR-tampon'!$E289,COLUMN(REFERENCEMENT_ISOLANT[[#Headers],[classement locaux au sens 20.1 P3]]))))))</f>
        <v/>
      </c>
      <c r="O326" s="3" t="str">
        <f ca="1">IF('PR-tampon'!$E289="","",IF('PR-tampon'!$E289=0,"",IF(INDIRECT(NOM_FR&amp;ADDRESS('PR-tampon'!$E289,COLUMN(REFERENCEMENT_ISOLANT[[#Headers],[Climat max]])))=0,"",INDIRECT(NOM_FR&amp;ADDRESS('PR-tampon'!$E289,COLUMN(REFERENCEMENT_ISOLANT[[#Headers],[Climat max]]))))))</f>
        <v/>
      </c>
      <c r="P326" s="3" t="str">
        <f ca="1">IF('PR-tampon'!$E289="","",IF('PR-tampon'!$E289=0,"",IF(INDIRECT(NOM_FR&amp;ADDRESS('PR-tampon'!$E289,COLUMN(REFERENCEMENT_ISOLANT[[#Headers],[Locaux climatisés ou raffraichis]])))=0,"",INDIRECT(NOM_FR&amp;ADDRESS('PR-tampon'!$E289,COLUMN(REFERENCEMENT_ISOLANT[[#Headers],[Locaux climatisés ou raffraichis]]))))))</f>
        <v/>
      </c>
    </row>
    <row r="327" spans="1:16" ht="130.19999999999999" customHeight="1" x14ac:dyDescent="0.3">
      <c r="A327" s="3" t="e">
        <v>#VALUE!</v>
      </c>
      <c r="B327" s="86" t="str">
        <f ca="1">IF('PR-tampon'!$E290="","",IF('PR-tampon'!$E290=0,"",IF(INDIRECT(NOM_FR&amp;ADDRESS('PR-tampon'!$E290,COLUMN(REFERENCEMENT_ISOLANT[[#Headers],[DATE REFERENCEMENT]])))=0,"",INDIRECT(NOM_FR&amp;ADDRESS('PR-tampon'!$E290,COLUMN(REFERENCEMENT_ISOLANT[[#Headers],[DATE REFERENCEMENT]]))))))</f>
        <v/>
      </c>
      <c r="C327" s="86" t="str">
        <f ca="1">IF('PR-tampon'!$E290="","",IF('PR-tampon'!$E290=0,"",IF(INDIRECT(NOM_FR&amp;ADDRESS('PR-tampon'!$E290,COLUMN(REFERENCEMENT_ISOLANT[[#Headers],[TYPE DE PROCEDE]])))=0,"",INDIRECT(NOM_FR&amp;ADDRESS('PR-tampon'!$E290,COLUMN(REFERENCEMENT_ISOLANT[[#Headers],[TYPE DE PROCEDE]]))))))</f>
        <v/>
      </c>
      <c r="D327" s="86" t="str">
        <f ca="1">IF('PR-tampon'!$E290="","",IF('PR-tampon'!$E290=0,"",IF(INDIRECT(NOM_FR&amp;ADDRESS('PR-tampon'!$E290,COLUMN(REFERENCEMENT_ISOLANT[[#Headers],[MATIERE]])))=0,"",INDIRECT(NOM_FR&amp;ADDRESS('PR-tampon'!$E290,COLUMN(REFERENCEMENT_ISOLANT[[#Headers],[MATIERE]]))))))</f>
        <v/>
      </c>
      <c r="E327" s="3" t="str">
        <f ca="1">IF('PR-tampon'!$E290="","",IF('PR-tampon'!$E290=0,"",IF(INDIRECT(NOM_FR&amp;ADDRESS('PR-tampon'!$E290,COLUMN(REFERENCEMENT_ISOLANT[[#Headers],[NOM COMMERCIAL DU PROCEDE]])))=0,"",INDIRECT(NOM_FR&amp;ADDRESS('PR-tampon'!$E290,COLUMN(REFERENCEMENT_ISOLANT[[#Headers],[NOM COMMERCIAL DU PROCEDE]]))))))</f>
        <v/>
      </c>
      <c r="F327" s="3" t="str">
        <f ca="1">IF('PR-tampon'!$E290="","",IF('PR-tampon'!$E290=0,"",IF(INDIRECT(NOM_FR&amp;ADDRESS('PR-tampon'!$E290,COLUMN(REFERENCEMENT_ISOLANT[[#Headers],[FABRICANT / TITULAIRE / DISTRIBUTEUR]])))=0,"",INDIRECT(NOM_FR&amp;ADDRESS('PR-tampon'!$E290,COLUMN(REFERENCEMENT_ISOLANT[[#Headers],[FABRICANT / TITULAIRE / DISTRIBUTEUR]]))))))</f>
        <v/>
      </c>
      <c r="G327" s="3" t="str">
        <f ca="1">IF('PR-tampon'!$E290="","",IF('PR-tampon'!$E290=0,"",IF(INDIRECT(NOM_FR&amp;ADDRESS('PR-tampon'!$E290,COLUMN(REFERENCEMENT_ISOLANT[[#Headers],[TYPE DE DOCUMENT DE REFERENCE]])))=0,"",INDIRECT(NOM_FR&amp;ADDRESS('PR-tampon'!$E290,COLUMN(REFERENCEMENT_ISOLANT[[#Headers],[TYPE DE DOCUMENT DE REFERENCE]]))))))</f>
        <v/>
      </c>
      <c r="H327" s="3" t="str">
        <f ca="1">IF('PR-tampon'!$E290="","",IF('PR-tampon'!$E290=0,"",IF(INDIRECT(NOM_FR&amp;ADDRESS('PR-tampon'!$E290,COLUMN(REFERENCEMENT_ISOLANT[[#Headers],[REF]])))=0,"",INDIRECT(NOM_FR&amp;ADDRESS('PR-tampon'!$E290,COLUMN(REFERENCEMENT_ISOLANT[[#Headers],[REF]]))))))</f>
        <v/>
      </c>
      <c r="I327" s="80" t="str">
        <f ca="1">IF('PR-tampon'!$E290="","",IF('PR-tampon'!$E290=0,"",IF(INDIRECT(NOM_FR&amp;ADDRESS('PR-tampon'!$E290,COLUMN(REFERENCEMENT_ISOLANT[[#Headers],[AVIS LIMITE AU / VALIDITE]])))=0,"",INDIRECT(NOM_FR&amp;ADDRESS('PR-tampon'!$E290,COLUMN(REFERENCEMENT_ISOLANT[[#Headers],[AVIS LIMITE AU / VALIDITE]]))))))</f>
        <v/>
      </c>
      <c r="J327" s="3" t="str">
        <f ca="1">IF('PR-tampon'!$E290="","",IF('PR-tampon'!$E290=0,"",IF(INDIRECT(NOM_FR&amp;ADDRESS('PR-tampon'!$E290,COLUMN(REFERENCEMENT_ISOLANT[[#Headers],[TC/TNC
dans le domaine d''emploi visé]])))=0,"",INDIRECT(NOM_FR&amp;ADDRESS('PR-tampon'!$E290,COLUMN(REFERENCEMENT_ISOLANT[[#Headers],[TC/TNC
dans le domaine d''emploi visé]]))))))</f>
        <v/>
      </c>
      <c r="K327" s="110" t="str">
        <f ca="1">IF('PR-tampon'!$E290="","",IF('PR-tampon'!$E290=0,"",IF(INDIRECT(NOM_FR&amp;ADDRESS('PR-tampon'!$E290,COLUMN(REFERENCEMENT_ISOLANT[[#Headers],[SYNTHESE DES APPLICATIONS VISEES]])))=0,"",INDIRECT(NOM_FR&amp;ADDRESS('PR-tampon'!$E290,COLUMN(REFERENCEMENT_ISOLANT[[#Headers],[SYNTHESE DES APPLICATIONS VISEES]]))))))</f>
        <v/>
      </c>
      <c r="L327" s="82" t="str">
        <f ca="1">IF('PR-tampon'!$E290="","",IF('PR-tampon'!$E290=0,"",IF(INDIRECT(NOM_FR&amp;ADDRESS('PR-tampon'!$E290,COLUMN(REFERENCEMENT_ISOLANT[[#Headers],[CONCATENATION DES OBSERVATIONS]])))=0,"",INDIRECT(NOM_FR&amp;ADDRESS('PR-tampon'!$E290,COLUMN(REFERENCEMENT_ISOLANT[[#Headers],[CONCATENATION DES OBSERVATIONS]]))))))</f>
        <v/>
      </c>
      <c r="M327" s="3" t="str">
        <f ca="1">IF('PR-tampon'!$E290="","",IF('PR-tampon'!$E290=0,"",IF(INDIRECT(NOM_FR&amp;ADDRESS('PR-tampon'!$E290,COLUMN(REFERENCEMENT_ISOLANT[[#Headers],[Hygrométrie des locaux]])))=0,"",INDIRECT(NOM_FR&amp;ADDRESS('PR-tampon'!$E290,COLUMN(REFERENCEMENT_ISOLANT[[#Headers],[Hygrométrie des locaux]]))))))</f>
        <v/>
      </c>
      <c r="N327" s="3" t="str">
        <f ca="1">IF('PR-tampon'!$E290="","",IF('PR-tampon'!$E290=0,"",IF(INDIRECT(NOM_FR&amp;ADDRESS('PR-tampon'!$E290,COLUMN(REFERENCEMENT_ISOLANT[[#Headers],[classement locaux au sens 20.1 P3]])))=0,"",INDIRECT(NOM_FR&amp;ADDRESS('PR-tampon'!$E290,COLUMN(REFERENCEMENT_ISOLANT[[#Headers],[classement locaux au sens 20.1 P3]]))))))</f>
        <v/>
      </c>
      <c r="O327" s="3" t="str">
        <f ca="1">IF('PR-tampon'!$E290="","",IF('PR-tampon'!$E290=0,"",IF(INDIRECT(NOM_FR&amp;ADDRESS('PR-tampon'!$E290,COLUMN(REFERENCEMENT_ISOLANT[[#Headers],[Climat max]])))=0,"",INDIRECT(NOM_FR&amp;ADDRESS('PR-tampon'!$E290,COLUMN(REFERENCEMENT_ISOLANT[[#Headers],[Climat max]]))))))</f>
        <v/>
      </c>
      <c r="P327" s="3" t="str">
        <f ca="1">IF('PR-tampon'!$E290="","",IF('PR-tampon'!$E290=0,"",IF(INDIRECT(NOM_FR&amp;ADDRESS('PR-tampon'!$E290,COLUMN(REFERENCEMENT_ISOLANT[[#Headers],[Locaux climatisés ou raffraichis]])))=0,"",INDIRECT(NOM_FR&amp;ADDRESS('PR-tampon'!$E290,COLUMN(REFERENCEMENT_ISOLANT[[#Headers],[Locaux climatisés ou raffraichis]]))))))</f>
        <v/>
      </c>
    </row>
    <row r="328" spans="1:16" ht="130.19999999999999" customHeight="1" x14ac:dyDescent="0.3">
      <c r="A328" s="3" t="e">
        <v>#VALUE!</v>
      </c>
      <c r="B328" s="86" t="str">
        <f ca="1">IF('PR-tampon'!$E291="","",IF('PR-tampon'!$E291=0,"",IF(INDIRECT(NOM_FR&amp;ADDRESS('PR-tampon'!$E291,COLUMN(REFERENCEMENT_ISOLANT[[#Headers],[DATE REFERENCEMENT]])))=0,"",INDIRECT(NOM_FR&amp;ADDRESS('PR-tampon'!$E291,COLUMN(REFERENCEMENT_ISOLANT[[#Headers],[DATE REFERENCEMENT]]))))))</f>
        <v/>
      </c>
      <c r="C328" s="86" t="str">
        <f ca="1">IF('PR-tampon'!$E291="","",IF('PR-tampon'!$E291=0,"",IF(INDIRECT(NOM_FR&amp;ADDRESS('PR-tampon'!$E291,COLUMN(REFERENCEMENT_ISOLANT[[#Headers],[TYPE DE PROCEDE]])))=0,"",INDIRECT(NOM_FR&amp;ADDRESS('PR-tampon'!$E291,COLUMN(REFERENCEMENT_ISOLANT[[#Headers],[TYPE DE PROCEDE]]))))))</f>
        <v/>
      </c>
      <c r="D328" s="86" t="str">
        <f ca="1">IF('PR-tampon'!$E291="","",IF('PR-tampon'!$E291=0,"",IF(INDIRECT(NOM_FR&amp;ADDRESS('PR-tampon'!$E291,COLUMN(REFERENCEMENT_ISOLANT[[#Headers],[MATIERE]])))=0,"",INDIRECT(NOM_FR&amp;ADDRESS('PR-tampon'!$E291,COLUMN(REFERENCEMENT_ISOLANT[[#Headers],[MATIERE]]))))))</f>
        <v/>
      </c>
      <c r="E328" s="3" t="str">
        <f ca="1">IF('PR-tampon'!$E291="","",IF('PR-tampon'!$E291=0,"",IF(INDIRECT(NOM_FR&amp;ADDRESS('PR-tampon'!$E291,COLUMN(REFERENCEMENT_ISOLANT[[#Headers],[NOM COMMERCIAL DU PROCEDE]])))=0,"",INDIRECT(NOM_FR&amp;ADDRESS('PR-tampon'!$E291,COLUMN(REFERENCEMENT_ISOLANT[[#Headers],[NOM COMMERCIAL DU PROCEDE]]))))))</f>
        <v/>
      </c>
      <c r="F328" s="3" t="str">
        <f ca="1">IF('PR-tampon'!$E291="","",IF('PR-tampon'!$E291=0,"",IF(INDIRECT(NOM_FR&amp;ADDRESS('PR-tampon'!$E291,COLUMN(REFERENCEMENT_ISOLANT[[#Headers],[FABRICANT / TITULAIRE / DISTRIBUTEUR]])))=0,"",INDIRECT(NOM_FR&amp;ADDRESS('PR-tampon'!$E291,COLUMN(REFERENCEMENT_ISOLANT[[#Headers],[FABRICANT / TITULAIRE / DISTRIBUTEUR]]))))))</f>
        <v/>
      </c>
      <c r="G328" s="3" t="str">
        <f ca="1">IF('PR-tampon'!$E291="","",IF('PR-tampon'!$E291=0,"",IF(INDIRECT(NOM_FR&amp;ADDRESS('PR-tampon'!$E291,COLUMN(REFERENCEMENT_ISOLANT[[#Headers],[TYPE DE DOCUMENT DE REFERENCE]])))=0,"",INDIRECT(NOM_FR&amp;ADDRESS('PR-tampon'!$E291,COLUMN(REFERENCEMENT_ISOLANT[[#Headers],[TYPE DE DOCUMENT DE REFERENCE]]))))))</f>
        <v/>
      </c>
      <c r="H328" s="3" t="str">
        <f ca="1">IF('PR-tampon'!$E291="","",IF('PR-tampon'!$E291=0,"",IF(INDIRECT(NOM_FR&amp;ADDRESS('PR-tampon'!$E291,COLUMN(REFERENCEMENT_ISOLANT[[#Headers],[REF]])))=0,"",INDIRECT(NOM_FR&amp;ADDRESS('PR-tampon'!$E291,COLUMN(REFERENCEMENT_ISOLANT[[#Headers],[REF]]))))))</f>
        <v/>
      </c>
      <c r="I328" s="80" t="str">
        <f ca="1">IF('PR-tampon'!$E291="","",IF('PR-tampon'!$E291=0,"",IF(INDIRECT(NOM_FR&amp;ADDRESS('PR-tampon'!$E291,COLUMN(REFERENCEMENT_ISOLANT[[#Headers],[AVIS LIMITE AU / VALIDITE]])))=0,"",INDIRECT(NOM_FR&amp;ADDRESS('PR-tampon'!$E291,COLUMN(REFERENCEMENT_ISOLANT[[#Headers],[AVIS LIMITE AU / VALIDITE]]))))))</f>
        <v/>
      </c>
      <c r="J328" s="3" t="str">
        <f ca="1">IF('PR-tampon'!$E291="","",IF('PR-tampon'!$E291=0,"",IF(INDIRECT(NOM_FR&amp;ADDRESS('PR-tampon'!$E291,COLUMN(REFERENCEMENT_ISOLANT[[#Headers],[TC/TNC
dans le domaine d''emploi visé]])))=0,"",INDIRECT(NOM_FR&amp;ADDRESS('PR-tampon'!$E291,COLUMN(REFERENCEMENT_ISOLANT[[#Headers],[TC/TNC
dans le domaine d''emploi visé]]))))))</f>
        <v/>
      </c>
      <c r="K328" s="110" t="str">
        <f ca="1">IF('PR-tampon'!$E291="","",IF('PR-tampon'!$E291=0,"",IF(INDIRECT(NOM_FR&amp;ADDRESS('PR-tampon'!$E291,COLUMN(REFERENCEMENT_ISOLANT[[#Headers],[SYNTHESE DES APPLICATIONS VISEES]])))=0,"",INDIRECT(NOM_FR&amp;ADDRESS('PR-tampon'!$E291,COLUMN(REFERENCEMENT_ISOLANT[[#Headers],[SYNTHESE DES APPLICATIONS VISEES]]))))))</f>
        <v/>
      </c>
      <c r="L328" s="82" t="str">
        <f ca="1">IF('PR-tampon'!$E291="","",IF('PR-tampon'!$E291=0,"",IF(INDIRECT(NOM_FR&amp;ADDRESS('PR-tampon'!$E291,COLUMN(REFERENCEMENT_ISOLANT[[#Headers],[CONCATENATION DES OBSERVATIONS]])))=0,"",INDIRECT(NOM_FR&amp;ADDRESS('PR-tampon'!$E291,COLUMN(REFERENCEMENT_ISOLANT[[#Headers],[CONCATENATION DES OBSERVATIONS]]))))))</f>
        <v/>
      </c>
      <c r="M328" s="3" t="str">
        <f ca="1">IF('PR-tampon'!$E291="","",IF('PR-tampon'!$E291=0,"",IF(INDIRECT(NOM_FR&amp;ADDRESS('PR-tampon'!$E291,COLUMN(REFERENCEMENT_ISOLANT[[#Headers],[Hygrométrie des locaux]])))=0,"",INDIRECT(NOM_FR&amp;ADDRESS('PR-tampon'!$E291,COLUMN(REFERENCEMENT_ISOLANT[[#Headers],[Hygrométrie des locaux]]))))))</f>
        <v/>
      </c>
      <c r="N328" s="3" t="str">
        <f ca="1">IF('PR-tampon'!$E291="","",IF('PR-tampon'!$E291=0,"",IF(INDIRECT(NOM_FR&amp;ADDRESS('PR-tampon'!$E291,COLUMN(REFERENCEMENT_ISOLANT[[#Headers],[classement locaux au sens 20.1 P3]])))=0,"",INDIRECT(NOM_FR&amp;ADDRESS('PR-tampon'!$E291,COLUMN(REFERENCEMENT_ISOLANT[[#Headers],[classement locaux au sens 20.1 P3]]))))))</f>
        <v/>
      </c>
      <c r="O328" s="3" t="str">
        <f ca="1">IF('PR-tampon'!$E291="","",IF('PR-tampon'!$E291=0,"",IF(INDIRECT(NOM_FR&amp;ADDRESS('PR-tampon'!$E291,COLUMN(REFERENCEMENT_ISOLANT[[#Headers],[Climat max]])))=0,"",INDIRECT(NOM_FR&amp;ADDRESS('PR-tampon'!$E291,COLUMN(REFERENCEMENT_ISOLANT[[#Headers],[Climat max]]))))))</f>
        <v/>
      </c>
      <c r="P328" s="3" t="str">
        <f ca="1">IF('PR-tampon'!$E291="","",IF('PR-tampon'!$E291=0,"",IF(INDIRECT(NOM_FR&amp;ADDRESS('PR-tampon'!$E291,COLUMN(REFERENCEMENT_ISOLANT[[#Headers],[Locaux climatisés ou raffraichis]])))=0,"",INDIRECT(NOM_FR&amp;ADDRESS('PR-tampon'!$E291,COLUMN(REFERENCEMENT_ISOLANT[[#Headers],[Locaux climatisés ou raffraichis]]))))))</f>
        <v/>
      </c>
    </row>
    <row r="329" spans="1:16" ht="130.19999999999999" customHeight="1" x14ac:dyDescent="0.3">
      <c r="A329" s="3" t="e">
        <v>#VALUE!</v>
      </c>
      <c r="B329" s="86" t="str">
        <f ca="1">IF('PR-tampon'!$E292="","",IF('PR-tampon'!$E292=0,"",IF(INDIRECT(NOM_FR&amp;ADDRESS('PR-tampon'!$E292,COLUMN(REFERENCEMENT_ISOLANT[[#Headers],[DATE REFERENCEMENT]])))=0,"",INDIRECT(NOM_FR&amp;ADDRESS('PR-tampon'!$E292,COLUMN(REFERENCEMENT_ISOLANT[[#Headers],[DATE REFERENCEMENT]]))))))</f>
        <v/>
      </c>
      <c r="C329" s="86" t="str">
        <f ca="1">IF('PR-tampon'!$E292="","",IF('PR-tampon'!$E292=0,"",IF(INDIRECT(NOM_FR&amp;ADDRESS('PR-tampon'!$E292,COLUMN(REFERENCEMENT_ISOLANT[[#Headers],[TYPE DE PROCEDE]])))=0,"",INDIRECT(NOM_FR&amp;ADDRESS('PR-tampon'!$E292,COLUMN(REFERENCEMENT_ISOLANT[[#Headers],[TYPE DE PROCEDE]]))))))</f>
        <v/>
      </c>
      <c r="D329" s="86" t="str">
        <f ca="1">IF('PR-tampon'!$E292="","",IF('PR-tampon'!$E292=0,"",IF(INDIRECT(NOM_FR&amp;ADDRESS('PR-tampon'!$E292,COLUMN(REFERENCEMENT_ISOLANT[[#Headers],[MATIERE]])))=0,"",INDIRECT(NOM_FR&amp;ADDRESS('PR-tampon'!$E292,COLUMN(REFERENCEMENT_ISOLANT[[#Headers],[MATIERE]]))))))</f>
        <v/>
      </c>
      <c r="E329" s="3" t="str">
        <f ca="1">IF('PR-tampon'!$E292="","",IF('PR-tampon'!$E292=0,"",IF(INDIRECT(NOM_FR&amp;ADDRESS('PR-tampon'!$E292,COLUMN(REFERENCEMENT_ISOLANT[[#Headers],[NOM COMMERCIAL DU PROCEDE]])))=0,"",INDIRECT(NOM_FR&amp;ADDRESS('PR-tampon'!$E292,COLUMN(REFERENCEMENT_ISOLANT[[#Headers],[NOM COMMERCIAL DU PROCEDE]]))))))</f>
        <v/>
      </c>
      <c r="F329" s="3" t="str">
        <f ca="1">IF('PR-tampon'!$E292="","",IF('PR-tampon'!$E292=0,"",IF(INDIRECT(NOM_FR&amp;ADDRESS('PR-tampon'!$E292,COLUMN(REFERENCEMENT_ISOLANT[[#Headers],[FABRICANT / TITULAIRE / DISTRIBUTEUR]])))=0,"",INDIRECT(NOM_FR&amp;ADDRESS('PR-tampon'!$E292,COLUMN(REFERENCEMENT_ISOLANT[[#Headers],[FABRICANT / TITULAIRE / DISTRIBUTEUR]]))))))</f>
        <v/>
      </c>
      <c r="G329" s="3" t="str">
        <f ca="1">IF('PR-tampon'!$E292="","",IF('PR-tampon'!$E292=0,"",IF(INDIRECT(NOM_FR&amp;ADDRESS('PR-tampon'!$E292,COLUMN(REFERENCEMENT_ISOLANT[[#Headers],[TYPE DE DOCUMENT DE REFERENCE]])))=0,"",INDIRECT(NOM_FR&amp;ADDRESS('PR-tampon'!$E292,COLUMN(REFERENCEMENT_ISOLANT[[#Headers],[TYPE DE DOCUMENT DE REFERENCE]]))))))</f>
        <v/>
      </c>
      <c r="H329" s="3" t="str">
        <f ca="1">IF('PR-tampon'!$E292="","",IF('PR-tampon'!$E292=0,"",IF(INDIRECT(NOM_FR&amp;ADDRESS('PR-tampon'!$E292,COLUMN(REFERENCEMENT_ISOLANT[[#Headers],[REF]])))=0,"",INDIRECT(NOM_FR&amp;ADDRESS('PR-tampon'!$E292,COLUMN(REFERENCEMENT_ISOLANT[[#Headers],[REF]]))))))</f>
        <v/>
      </c>
      <c r="I329" s="80" t="str">
        <f ca="1">IF('PR-tampon'!$E292="","",IF('PR-tampon'!$E292=0,"",IF(INDIRECT(NOM_FR&amp;ADDRESS('PR-tampon'!$E292,COLUMN(REFERENCEMENT_ISOLANT[[#Headers],[AVIS LIMITE AU / VALIDITE]])))=0,"",INDIRECT(NOM_FR&amp;ADDRESS('PR-tampon'!$E292,COLUMN(REFERENCEMENT_ISOLANT[[#Headers],[AVIS LIMITE AU / VALIDITE]]))))))</f>
        <v/>
      </c>
      <c r="J329" s="3" t="str">
        <f ca="1">IF('PR-tampon'!$E292="","",IF('PR-tampon'!$E292=0,"",IF(INDIRECT(NOM_FR&amp;ADDRESS('PR-tampon'!$E292,COLUMN(REFERENCEMENT_ISOLANT[[#Headers],[TC/TNC
dans le domaine d''emploi visé]])))=0,"",INDIRECT(NOM_FR&amp;ADDRESS('PR-tampon'!$E292,COLUMN(REFERENCEMENT_ISOLANT[[#Headers],[TC/TNC
dans le domaine d''emploi visé]]))))))</f>
        <v/>
      </c>
      <c r="K329" s="110" t="str">
        <f ca="1">IF('PR-tampon'!$E292="","",IF('PR-tampon'!$E292=0,"",IF(INDIRECT(NOM_FR&amp;ADDRESS('PR-tampon'!$E292,COLUMN(REFERENCEMENT_ISOLANT[[#Headers],[SYNTHESE DES APPLICATIONS VISEES]])))=0,"",INDIRECT(NOM_FR&amp;ADDRESS('PR-tampon'!$E292,COLUMN(REFERENCEMENT_ISOLANT[[#Headers],[SYNTHESE DES APPLICATIONS VISEES]]))))))</f>
        <v/>
      </c>
      <c r="L329" s="82" t="str">
        <f ca="1">IF('PR-tampon'!$E292="","",IF('PR-tampon'!$E292=0,"",IF(INDIRECT(NOM_FR&amp;ADDRESS('PR-tampon'!$E292,COLUMN(REFERENCEMENT_ISOLANT[[#Headers],[CONCATENATION DES OBSERVATIONS]])))=0,"",INDIRECT(NOM_FR&amp;ADDRESS('PR-tampon'!$E292,COLUMN(REFERENCEMENT_ISOLANT[[#Headers],[CONCATENATION DES OBSERVATIONS]]))))))</f>
        <v/>
      </c>
      <c r="M329" s="3" t="str">
        <f ca="1">IF('PR-tampon'!$E292="","",IF('PR-tampon'!$E292=0,"",IF(INDIRECT(NOM_FR&amp;ADDRESS('PR-tampon'!$E292,COLUMN(REFERENCEMENT_ISOLANT[[#Headers],[Hygrométrie des locaux]])))=0,"",INDIRECT(NOM_FR&amp;ADDRESS('PR-tampon'!$E292,COLUMN(REFERENCEMENT_ISOLANT[[#Headers],[Hygrométrie des locaux]]))))))</f>
        <v/>
      </c>
      <c r="N329" s="3" t="str">
        <f ca="1">IF('PR-tampon'!$E292="","",IF('PR-tampon'!$E292=0,"",IF(INDIRECT(NOM_FR&amp;ADDRESS('PR-tampon'!$E292,COLUMN(REFERENCEMENT_ISOLANT[[#Headers],[classement locaux au sens 20.1 P3]])))=0,"",INDIRECT(NOM_FR&amp;ADDRESS('PR-tampon'!$E292,COLUMN(REFERENCEMENT_ISOLANT[[#Headers],[classement locaux au sens 20.1 P3]]))))))</f>
        <v/>
      </c>
      <c r="O329" s="3" t="str">
        <f ca="1">IF('PR-tampon'!$E292="","",IF('PR-tampon'!$E292=0,"",IF(INDIRECT(NOM_FR&amp;ADDRESS('PR-tampon'!$E292,COLUMN(REFERENCEMENT_ISOLANT[[#Headers],[Climat max]])))=0,"",INDIRECT(NOM_FR&amp;ADDRESS('PR-tampon'!$E292,COLUMN(REFERENCEMENT_ISOLANT[[#Headers],[Climat max]]))))))</f>
        <v/>
      </c>
      <c r="P329" s="3" t="str">
        <f ca="1">IF('PR-tampon'!$E292="","",IF('PR-tampon'!$E292=0,"",IF(INDIRECT(NOM_FR&amp;ADDRESS('PR-tampon'!$E292,COLUMN(REFERENCEMENT_ISOLANT[[#Headers],[Locaux climatisés ou raffraichis]])))=0,"",INDIRECT(NOM_FR&amp;ADDRESS('PR-tampon'!$E292,COLUMN(REFERENCEMENT_ISOLANT[[#Headers],[Locaux climatisés ou raffraichis]]))))))</f>
        <v/>
      </c>
    </row>
    <row r="330" spans="1:16" ht="130.19999999999999" customHeight="1" x14ac:dyDescent="0.3">
      <c r="A330" s="3" t="e">
        <v>#VALUE!</v>
      </c>
      <c r="B330" s="86" t="str">
        <f ca="1">IF('PR-tampon'!$E293="","",IF('PR-tampon'!$E293=0,"",IF(INDIRECT(NOM_FR&amp;ADDRESS('PR-tampon'!$E293,COLUMN(REFERENCEMENT_ISOLANT[[#Headers],[DATE REFERENCEMENT]])))=0,"",INDIRECT(NOM_FR&amp;ADDRESS('PR-tampon'!$E293,COLUMN(REFERENCEMENT_ISOLANT[[#Headers],[DATE REFERENCEMENT]]))))))</f>
        <v/>
      </c>
      <c r="C330" s="86" t="str">
        <f ca="1">IF('PR-tampon'!$E293="","",IF('PR-tampon'!$E293=0,"",IF(INDIRECT(NOM_FR&amp;ADDRESS('PR-tampon'!$E293,COLUMN(REFERENCEMENT_ISOLANT[[#Headers],[TYPE DE PROCEDE]])))=0,"",INDIRECT(NOM_FR&amp;ADDRESS('PR-tampon'!$E293,COLUMN(REFERENCEMENT_ISOLANT[[#Headers],[TYPE DE PROCEDE]]))))))</f>
        <v/>
      </c>
      <c r="D330" s="86" t="str">
        <f ca="1">IF('PR-tampon'!$E293="","",IF('PR-tampon'!$E293=0,"",IF(INDIRECT(NOM_FR&amp;ADDRESS('PR-tampon'!$E293,COLUMN(REFERENCEMENT_ISOLANT[[#Headers],[MATIERE]])))=0,"",INDIRECT(NOM_FR&amp;ADDRESS('PR-tampon'!$E293,COLUMN(REFERENCEMENT_ISOLANT[[#Headers],[MATIERE]]))))))</f>
        <v/>
      </c>
      <c r="E330" s="3" t="str">
        <f ca="1">IF('PR-tampon'!$E293="","",IF('PR-tampon'!$E293=0,"",IF(INDIRECT(NOM_FR&amp;ADDRESS('PR-tampon'!$E293,COLUMN(REFERENCEMENT_ISOLANT[[#Headers],[NOM COMMERCIAL DU PROCEDE]])))=0,"",INDIRECT(NOM_FR&amp;ADDRESS('PR-tampon'!$E293,COLUMN(REFERENCEMENT_ISOLANT[[#Headers],[NOM COMMERCIAL DU PROCEDE]]))))))</f>
        <v/>
      </c>
      <c r="F330" s="3" t="str">
        <f ca="1">IF('PR-tampon'!$E293="","",IF('PR-tampon'!$E293=0,"",IF(INDIRECT(NOM_FR&amp;ADDRESS('PR-tampon'!$E293,COLUMN(REFERENCEMENT_ISOLANT[[#Headers],[FABRICANT / TITULAIRE / DISTRIBUTEUR]])))=0,"",INDIRECT(NOM_FR&amp;ADDRESS('PR-tampon'!$E293,COLUMN(REFERENCEMENT_ISOLANT[[#Headers],[FABRICANT / TITULAIRE / DISTRIBUTEUR]]))))))</f>
        <v/>
      </c>
      <c r="G330" s="3" t="str">
        <f ca="1">IF('PR-tampon'!$E293="","",IF('PR-tampon'!$E293=0,"",IF(INDIRECT(NOM_FR&amp;ADDRESS('PR-tampon'!$E293,COLUMN(REFERENCEMENT_ISOLANT[[#Headers],[TYPE DE DOCUMENT DE REFERENCE]])))=0,"",INDIRECT(NOM_FR&amp;ADDRESS('PR-tampon'!$E293,COLUMN(REFERENCEMENT_ISOLANT[[#Headers],[TYPE DE DOCUMENT DE REFERENCE]]))))))</f>
        <v/>
      </c>
      <c r="H330" s="3" t="str">
        <f ca="1">IF('PR-tampon'!$E293="","",IF('PR-tampon'!$E293=0,"",IF(INDIRECT(NOM_FR&amp;ADDRESS('PR-tampon'!$E293,COLUMN(REFERENCEMENT_ISOLANT[[#Headers],[REF]])))=0,"",INDIRECT(NOM_FR&amp;ADDRESS('PR-tampon'!$E293,COLUMN(REFERENCEMENT_ISOLANT[[#Headers],[REF]]))))))</f>
        <v/>
      </c>
      <c r="I330" s="80" t="str">
        <f ca="1">IF('PR-tampon'!$E293="","",IF('PR-tampon'!$E293=0,"",IF(INDIRECT(NOM_FR&amp;ADDRESS('PR-tampon'!$E293,COLUMN(REFERENCEMENT_ISOLANT[[#Headers],[AVIS LIMITE AU / VALIDITE]])))=0,"",INDIRECT(NOM_FR&amp;ADDRESS('PR-tampon'!$E293,COLUMN(REFERENCEMENT_ISOLANT[[#Headers],[AVIS LIMITE AU / VALIDITE]]))))))</f>
        <v/>
      </c>
      <c r="J330" s="3" t="str">
        <f ca="1">IF('PR-tampon'!$E293="","",IF('PR-tampon'!$E293=0,"",IF(INDIRECT(NOM_FR&amp;ADDRESS('PR-tampon'!$E293,COLUMN(REFERENCEMENT_ISOLANT[[#Headers],[TC/TNC
dans le domaine d''emploi visé]])))=0,"",INDIRECT(NOM_FR&amp;ADDRESS('PR-tampon'!$E293,COLUMN(REFERENCEMENT_ISOLANT[[#Headers],[TC/TNC
dans le domaine d''emploi visé]]))))))</f>
        <v/>
      </c>
      <c r="K330" s="110" t="str">
        <f ca="1">IF('PR-tampon'!$E293="","",IF('PR-tampon'!$E293=0,"",IF(INDIRECT(NOM_FR&amp;ADDRESS('PR-tampon'!$E293,COLUMN(REFERENCEMENT_ISOLANT[[#Headers],[SYNTHESE DES APPLICATIONS VISEES]])))=0,"",INDIRECT(NOM_FR&amp;ADDRESS('PR-tampon'!$E293,COLUMN(REFERENCEMENT_ISOLANT[[#Headers],[SYNTHESE DES APPLICATIONS VISEES]]))))))</f>
        <v/>
      </c>
      <c r="L330" s="82" t="str">
        <f ca="1">IF('PR-tampon'!$E293="","",IF('PR-tampon'!$E293=0,"",IF(INDIRECT(NOM_FR&amp;ADDRESS('PR-tampon'!$E293,COLUMN(REFERENCEMENT_ISOLANT[[#Headers],[CONCATENATION DES OBSERVATIONS]])))=0,"",INDIRECT(NOM_FR&amp;ADDRESS('PR-tampon'!$E293,COLUMN(REFERENCEMENT_ISOLANT[[#Headers],[CONCATENATION DES OBSERVATIONS]]))))))</f>
        <v/>
      </c>
      <c r="M330" s="3" t="str">
        <f ca="1">IF('PR-tampon'!$E293="","",IF('PR-tampon'!$E293=0,"",IF(INDIRECT(NOM_FR&amp;ADDRESS('PR-tampon'!$E293,COLUMN(REFERENCEMENT_ISOLANT[[#Headers],[Hygrométrie des locaux]])))=0,"",INDIRECT(NOM_FR&amp;ADDRESS('PR-tampon'!$E293,COLUMN(REFERENCEMENT_ISOLANT[[#Headers],[Hygrométrie des locaux]]))))))</f>
        <v/>
      </c>
      <c r="N330" s="3" t="str">
        <f ca="1">IF('PR-tampon'!$E293="","",IF('PR-tampon'!$E293=0,"",IF(INDIRECT(NOM_FR&amp;ADDRESS('PR-tampon'!$E293,COLUMN(REFERENCEMENT_ISOLANT[[#Headers],[classement locaux au sens 20.1 P3]])))=0,"",INDIRECT(NOM_FR&amp;ADDRESS('PR-tampon'!$E293,COLUMN(REFERENCEMENT_ISOLANT[[#Headers],[classement locaux au sens 20.1 P3]]))))))</f>
        <v/>
      </c>
      <c r="O330" s="3" t="str">
        <f ca="1">IF('PR-tampon'!$E293="","",IF('PR-tampon'!$E293=0,"",IF(INDIRECT(NOM_FR&amp;ADDRESS('PR-tampon'!$E293,COLUMN(REFERENCEMENT_ISOLANT[[#Headers],[Climat max]])))=0,"",INDIRECT(NOM_FR&amp;ADDRESS('PR-tampon'!$E293,COLUMN(REFERENCEMENT_ISOLANT[[#Headers],[Climat max]]))))))</f>
        <v/>
      </c>
      <c r="P330" s="3" t="str">
        <f ca="1">IF('PR-tampon'!$E293="","",IF('PR-tampon'!$E293=0,"",IF(INDIRECT(NOM_FR&amp;ADDRESS('PR-tampon'!$E293,COLUMN(REFERENCEMENT_ISOLANT[[#Headers],[Locaux climatisés ou raffraichis]])))=0,"",INDIRECT(NOM_FR&amp;ADDRESS('PR-tampon'!$E293,COLUMN(REFERENCEMENT_ISOLANT[[#Headers],[Locaux climatisés ou raffraichis]]))))))</f>
        <v/>
      </c>
    </row>
    <row r="331" spans="1:16" ht="130.19999999999999" customHeight="1" x14ac:dyDescent="0.3">
      <c r="A331" s="3" t="e">
        <v>#VALUE!</v>
      </c>
      <c r="B331" s="86" t="str">
        <f ca="1">IF('PR-tampon'!$E294="","",IF('PR-tampon'!$E294=0,"",IF(INDIRECT(NOM_FR&amp;ADDRESS('PR-tampon'!$E294,COLUMN(REFERENCEMENT_ISOLANT[[#Headers],[DATE REFERENCEMENT]])))=0,"",INDIRECT(NOM_FR&amp;ADDRESS('PR-tampon'!$E294,COLUMN(REFERENCEMENT_ISOLANT[[#Headers],[DATE REFERENCEMENT]]))))))</f>
        <v/>
      </c>
      <c r="C331" s="86" t="str">
        <f ca="1">IF('PR-tampon'!$E294="","",IF('PR-tampon'!$E294=0,"",IF(INDIRECT(NOM_FR&amp;ADDRESS('PR-tampon'!$E294,COLUMN(REFERENCEMENT_ISOLANT[[#Headers],[TYPE DE PROCEDE]])))=0,"",INDIRECT(NOM_FR&amp;ADDRESS('PR-tampon'!$E294,COLUMN(REFERENCEMENT_ISOLANT[[#Headers],[TYPE DE PROCEDE]]))))))</f>
        <v/>
      </c>
      <c r="D331" s="86" t="str">
        <f ca="1">IF('PR-tampon'!$E294="","",IF('PR-tampon'!$E294=0,"",IF(INDIRECT(NOM_FR&amp;ADDRESS('PR-tampon'!$E294,COLUMN(REFERENCEMENT_ISOLANT[[#Headers],[MATIERE]])))=0,"",INDIRECT(NOM_FR&amp;ADDRESS('PR-tampon'!$E294,COLUMN(REFERENCEMENT_ISOLANT[[#Headers],[MATIERE]]))))))</f>
        <v/>
      </c>
      <c r="E331" s="3" t="str">
        <f ca="1">IF('PR-tampon'!$E294="","",IF('PR-tampon'!$E294=0,"",IF(INDIRECT(NOM_FR&amp;ADDRESS('PR-tampon'!$E294,COLUMN(REFERENCEMENT_ISOLANT[[#Headers],[NOM COMMERCIAL DU PROCEDE]])))=0,"",INDIRECT(NOM_FR&amp;ADDRESS('PR-tampon'!$E294,COLUMN(REFERENCEMENT_ISOLANT[[#Headers],[NOM COMMERCIAL DU PROCEDE]]))))))</f>
        <v/>
      </c>
      <c r="F331" s="3" t="str">
        <f ca="1">IF('PR-tampon'!$E294="","",IF('PR-tampon'!$E294=0,"",IF(INDIRECT(NOM_FR&amp;ADDRESS('PR-tampon'!$E294,COLUMN(REFERENCEMENT_ISOLANT[[#Headers],[FABRICANT / TITULAIRE / DISTRIBUTEUR]])))=0,"",INDIRECT(NOM_FR&amp;ADDRESS('PR-tampon'!$E294,COLUMN(REFERENCEMENT_ISOLANT[[#Headers],[FABRICANT / TITULAIRE / DISTRIBUTEUR]]))))))</f>
        <v/>
      </c>
      <c r="G331" s="3" t="str">
        <f ca="1">IF('PR-tampon'!$E294="","",IF('PR-tampon'!$E294=0,"",IF(INDIRECT(NOM_FR&amp;ADDRESS('PR-tampon'!$E294,COLUMN(REFERENCEMENT_ISOLANT[[#Headers],[TYPE DE DOCUMENT DE REFERENCE]])))=0,"",INDIRECT(NOM_FR&amp;ADDRESS('PR-tampon'!$E294,COLUMN(REFERENCEMENT_ISOLANT[[#Headers],[TYPE DE DOCUMENT DE REFERENCE]]))))))</f>
        <v/>
      </c>
      <c r="H331" s="3" t="str">
        <f ca="1">IF('PR-tampon'!$E294="","",IF('PR-tampon'!$E294=0,"",IF(INDIRECT(NOM_FR&amp;ADDRESS('PR-tampon'!$E294,COLUMN(REFERENCEMENT_ISOLANT[[#Headers],[REF]])))=0,"",INDIRECT(NOM_FR&amp;ADDRESS('PR-tampon'!$E294,COLUMN(REFERENCEMENT_ISOLANT[[#Headers],[REF]]))))))</f>
        <v/>
      </c>
      <c r="I331" s="80" t="str">
        <f ca="1">IF('PR-tampon'!$E294="","",IF('PR-tampon'!$E294=0,"",IF(INDIRECT(NOM_FR&amp;ADDRESS('PR-tampon'!$E294,COLUMN(REFERENCEMENT_ISOLANT[[#Headers],[AVIS LIMITE AU / VALIDITE]])))=0,"",INDIRECT(NOM_FR&amp;ADDRESS('PR-tampon'!$E294,COLUMN(REFERENCEMENT_ISOLANT[[#Headers],[AVIS LIMITE AU / VALIDITE]]))))))</f>
        <v/>
      </c>
      <c r="J331" s="3" t="str">
        <f ca="1">IF('PR-tampon'!$E294="","",IF('PR-tampon'!$E294=0,"",IF(INDIRECT(NOM_FR&amp;ADDRESS('PR-tampon'!$E294,COLUMN(REFERENCEMENT_ISOLANT[[#Headers],[TC/TNC
dans le domaine d''emploi visé]])))=0,"",INDIRECT(NOM_FR&amp;ADDRESS('PR-tampon'!$E294,COLUMN(REFERENCEMENT_ISOLANT[[#Headers],[TC/TNC
dans le domaine d''emploi visé]]))))))</f>
        <v/>
      </c>
      <c r="K331" s="110" t="str">
        <f ca="1">IF('PR-tampon'!$E294="","",IF('PR-tampon'!$E294=0,"",IF(INDIRECT(NOM_FR&amp;ADDRESS('PR-tampon'!$E294,COLUMN(REFERENCEMENT_ISOLANT[[#Headers],[SYNTHESE DES APPLICATIONS VISEES]])))=0,"",INDIRECT(NOM_FR&amp;ADDRESS('PR-tampon'!$E294,COLUMN(REFERENCEMENT_ISOLANT[[#Headers],[SYNTHESE DES APPLICATIONS VISEES]]))))))</f>
        <v/>
      </c>
      <c r="L331" s="82" t="str">
        <f ca="1">IF('PR-tampon'!$E294="","",IF('PR-tampon'!$E294=0,"",IF(INDIRECT(NOM_FR&amp;ADDRESS('PR-tampon'!$E294,COLUMN(REFERENCEMENT_ISOLANT[[#Headers],[CONCATENATION DES OBSERVATIONS]])))=0,"",INDIRECT(NOM_FR&amp;ADDRESS('PR-tampon'!$E294,COLUMN(REFERENCEMENT_ISOLANT[[#Headers],[CONCATENATION DES OBSERVATIONS]]))))))</f>
        <v/>
      </c>
      <c r="M331" s="3" t="str">
        <f ca="1">IF('PR-tampon'!$E294="","",IF('PR-tampon'!$E294=0,"",IF(INDIRECT(NOM_FR&amp;ADDRESS('PR-tampon'!$E294,COLUMN(REFERENCEMENT_ISOLANT[[#Headers],[Hygrométrie des locaux]])))=0,"",INDIRECT(NOM_FR&amp;ADDRESS('PR-tampon'!$E294,COLUMN(REFERENCEMENT_ISOLANT[[#Headers],[Hygrométrie des locaux]]))))))</f>
        <v/>
      </c>
      <c r="N331" s="3" t="str">
        <f ca="1">IF('PR-tampon'!$E294="","",IF('PR-tampon'!$E294=0,"",IF(INDIRECT(NOM_FR&amp;ADDRESS('PR-tampon'!$E294,COLUMN(REFERENCEMENT_ISOLANT[[#Headers],[classement locaux au sens 20.1 P3]])))=0,"",INDIRECT(NOM_FR&amp;ADDRESS('PR-tampon'!$E294,COLUMN(REFERENCEMENT_ISOLANT[[#Headers],[classement locaux au sens 20.1 P3]]))))))</f>
        <v/>
      </c>
      <c r="O331" s="3" t="str">
        <f ca="1">IF('PR-tampon'!$E294="","",IF('PR-tampon'!$E294=0,"",IF(INDIRECT(NOM_FR&amp;ADDRESS('PR-tampon'!$E294,COLUMN(REFERENCEMENT_ISOLANT[[#Headers],[Climat max]])))=0,"",INDIRECT(NOM_FR&amp;ADDRESS('PR-tampon'!$E294,COLUMN(REFERENCEMENT_ISOLANT[[#Headers],[Climat max]]))))))</f>
        <v/>
      </c>
      <c r="P331" s="3" t="str">
        <f ca="1">IF('PR-tampon'!$E294="","",IF('PR-tampon'!$E294=0,"",IF(INDIRECT(NOM_FR&amp;ADDRESS('PR-tampon'!$E294,COLUMN(REFERENCEMENT_ISOLANT[[#Headers],[Locaux climatisés ou raffraichis]])))=0,"",INDIRECT(NOM_FR&amp;ADDRESS('PR-tampon'!$E294,COLUMN(REFERENCEMENT_ISOLANT[[#Headers],[Locaux climatisés ou raffraichis]]))))))</f>
        <v/>
      </c>
    </row>
    <row r="332" spans="1:16" ht="130.19999999999999" customHeight="1" x14ac:dyDescent="0.3">
      <c r="A332" s="3" t="e">
        <v>#VALUE!</v>
      </c>
      <c r="B332" s="86" t="str">
        <f ca="1">IF('PR-tampon'!$E295="","",IF('PR-tampon'!$E295=0,"",IF(INDIRECT(NOM_FR&amp;ADDRESS('PR-tampon'!$E295,COLUMN(REFERENCEMENT_ISOLANT[[#Headers],[DATE REFERENCEMENT]])))=0,"",INDIRECT(NOM_FR&amp;ADDRESS('PR-tampon'!$E295,COLUMN(REFERENCEMENT_ISOLANT[[#Headers],[DATE REFERENCEMENT]]))))))</f>
        <v/>
      </c>
      <c r="C332" s="86" t="str">
        <f ca="1">IF('PR-tampon'!$E295="","",IF('PR-tampon'!$E295=0,"",IF(INDIRECT(NOM_FR&amp;ADDRESS('PR-tampon'!$E295,COLUMN(REFERENCEMENT_ISOLANT[[#Headers],[TYPE DE PROCEDE]])))=0,"",INDIRECT(NOM_FR&amp;ADDRESS('PR-tampon'!$E295,COLUMN(REFERENCEMENT_ISOLANT[[#Headers],[TYPE DE PROCEDE]]))))))</f>
        <v/>
      </c>
      <c r="D332" s="86" t="str">
        <f ca="1">IF('PR-tampon'!$E295="","",IF('PR-tampon'!$E295=0,"",IF(INDIRECT(NOM_FR&amp;ADDRESS('PR-tampon'!$E295,COLUMN(REFERENCEMENT_ISOLANT[[#Headers],[MATIERE]])))=0,"",INDIRECT(NOM_FR&amp;ADDRESS('PR-tampon'!$E295,COLUMN(REFERENCEMENT_ISOLANT[[#Headers],[MATIERE]]))))))</f>
        <v/>
      </c>
      <c r="E332" s="3" t="str">
        <f ca="1">IF('PR-tampon'!$E295="","",IF('PR-tampon'!$E295=0,"",IF(INDIRECT(NOM_FR&amp;ADDRESS('PR-tampon'!$E295,COLUMN(REFERENCEMENT_ISOLANT[[#Headers],[NOM COMMERCIAL DU PROCEDE]])))=0,"",INDIRECT(NOM_FR&amp;ADDRESS('PR-tampon'!$E295,COLUMN(REFERENCEMENT_ISOLANT[[#Headers],[NOM COMMERCIAL DU PROCEDE]]))))))</f>
        <v/>
      </c>
      <c r="F332" s="3" t="str">
        <f ca="1">IF('PR-tampon'!$E295="","",IF('PR-tampon'!$E295=0,"",IF(INDIRECT(NOM_FR&amp;ADDRESS('PR-tampon'!$E295,COLUMN(REFERENCEMENT_ISOLANT[[#Headers],[FABRICANT / TITULAIRE / DISTRIBUTEUR]])))=0,"",INDIRECT(NOM_FR&amp;ADDRESS('PR-tampon'!$E295,COLUMN(REFERENCEMENT_ISOLANT[[#Headers],[FABRICANT / TITULAIRE / DISTRIBUTEUR]]))))))</f>
        <v/>
      </c>
      <c r="G332" s="3" t="str">
        <f ca="1">IF('PR-tampon'!$E295="","",IF('PR-tampon'!$E295=0,"",IF(INDIRECT(NOM_FR&amp;ADDRESS('PR-tampon'!$E295,COLUMN(REFERENCEMENT_ISOLANT[[#Headers],[TYPE DE DOCUMENT DE REFERENCE]])))=0,"",INDIRECT(NOM_FR&amp;ADDRESS('PR-tampon'!$E295,COLUMN(REFERENCEMENT_ISOLANT[[#Headers],[TYPE DE DOCUMENT DE REFERENCE]]))))))</f>
        <v/>
      </c>
      <c r="H332" s="3" t="str">
        <f ca="1">IF('PR-tampon'!$E295="","",IF('PR-tampon'!$E295=0,"",IF(INDIRECT(NOM_FR&amp;ADDRESS('PR-tampon'!$E295,COLUMN(REFERENCEMENT_ISOLANT[[#Headers],[REF]])))=0,"",INDIRECT(NOM_FR&amp;ADDRESS('PR-tampon'!$E295,COLUMN(REFERENCEMENT_ISOLANT[[#Headers],[REF]]))))))</f>
        <v/>
      </c>
      <c r="I332" s="80" t="str">
        <f ca="1">IF('PR-tampon'!$E295="","",IF('PR-tampon'!$E295=0,"",IF(INDIRECT(NOM_FR&amp;ADDRESS('PR-tampon'!$E295,COLUMN(REFERENCEMENT_ISOLANT[[#Headers],[AVIS LIMITE AU / VALIDITE]])))=0,"",INDIRECT(NOM_FR&amp;ADDRESS('PR-tampon'!$E295,COLUMN(REFERENCEMENT_ISOLANT[[#Headers],[AVIS LIMITE AU / VALIDITE]]))))))</f>
        <v/>
      </c>
      <c r="J332" s="3" t="str">
        <f ca="1">IF('PR-tampon'!$E295="","",IF('PR-tampon'!$E295=0,"",IF(INDIRECT(NOM_FR&amp;ADDRESS('PR-tampon'!$E295,COLUMN(REFERENCEMENT_ISOLANT[[#Headers],[TC/TNC
dans le domaine d''emploi visé]])))=0,"",INDIRECT(NOM_FR&amp;ADDRESS('PR-tampon'!$E295,COLUMN(REFERENCEMENT_ISOLANT[[#Headers],[TC/TNC
dans le domaine d''emploi visé]]))))))</f>
        <v/>
      </c>
      <c r="K332" s="110" t="str">
        <f ca="1">IF('PR-tampon'!$E295="","",IF('PR-tampon'!$E295=0,"",IF(INDIRECT(NOM_FR&amp;ADDRESS('PR-tampon'!$E295,COLUMN(REFERENCEMENT_ISOLANT[[#Headers],[SYNTHESE DES APPLICATIONS VISEES]])))=0,"",INDIRECT(NOM_FR&amp;ADDRESS('PR-tampon'!$E295,COLUMN(REFERENCEMENT_ISOLANT[[#Headers],[SYNTHESE DES APPLICATIONS VISEES]]))))))</f>
        <v/>
      </c>
      <c r="L332" s="82" t="str">
        <f ca="1">IF('PR-tampon'!$E295="","",IF('PR-tampon'!$E295=0,"",IF(INDIRECT(NOM_FR&amp;ADDRESS('PR-tampon'!$E295,COLUMN(REFERENCEMENT_ISOLANT[[#Headers],[CONCATENATION DES OBSERVATIONS]])))=0,"",INDIRECT(NOM_FR&amp;ADDRESS('PR-tampon'!$E295,COLUMN(REFERENCEMENT_ISOLANT[[#Headers],[CONCATENATION DES OBSERVATIONS]]))))))</f>
        <v/>
      </c>
      <c r="M332" s="3" t="str">
        <f ca="1">IF('PR-tampon'!$E295="","",IF('PR-tampon'!$E295=0,"",IF(INDIRECT(NOM_FR&amp;ADDRESS('PR-tampon'!$E295,COLUMN(REFERENCEMENT_ISOLANT[[#Headers],[Hygrométrie des locaux]])))=0,"",INDIRECT(NOM_FR&amp;ADDRESS('PR-tampon'!$E295,COLUMN(REFERENCEMENT_ISOLANT[[#Headers],[Hygrométrie des locaux]]))))))</f>
        <v/>
      </c>
      <c r="N332" s="3" t="str">
        <f ca="1">IF('PR-tampon'!$E295="","",IF('PR-tampon'!$E295=0,"",IF(INDIRECT(NOM_FR&amp;ADDRESS('PR-tampon'!$E295,COLUMN(REFERENCEMENT_ISOLANT[[#Headers],[classement locaux au sens 20.1 P3]])))=0,"",INDIRECT(NOM_FR&amp;ADDRESS('PR-tampon'!$E295,COLUMN(REFERENCEMENT_ISOLANT[[#Headers],[classement locaux au sens 20.1 P3]]))))))</f>
        <v/>
      </c>
      <c r="O332" s="3" t="str">
        <f ca="1">IF('PR-tampon'!$E295="","",IF('PR-tampon'!$E295=0,"",IF(INDIRECT(NOM_FR&amp;ADDRESS('PR-tampon'!$E295,COLUMN(REFERENCEMENT_ISOLANT[[#Headers],[Climat max]])))=0,"",INDIRECT(NOM_FR&amp;ADDRESS('PR-tampon'!$E295,COLUMN(REFERENCEMENT_ISOLANT[[#Headers],[Climat max]]))))))</f>
        <v/>
      </c>
      <c r="P332" s="3" t="str">
        <f ca="1">IF('PR-tampon'!$E295="","",IF('PR-tampon'!$E295=0,"",IF(INDIRECT(NOM_FR&amp;ADDRESS('PR-tampon'!$E295,COLUMN(REFERENCEMENT_ISOLANT[[#Headers],[Locaux climatisés ou raffraichis]])))=0,"",INDIRECT(NOM_FR&amp;ADDRESS('PR-tampon'!$E295,COLUMN(REFERENCEMENT_ISOLANT[[#Headers],[Locaux climatisés ou raffraichis]]))))))</f>
        <v/>
      </c>
    </row>
    <row r="333" spans="1:16" ht="130.19999999999999" customHeight="1" x14ac:dyDescent="0.3">
      <c r="A333" s="3" t="e">
        <v>#VALUE!</v>
      </c>
      <c r="B333" s="86" t="str">
        <f ca="1">IF('PR-tampon'!$E296="","",IF('PR-tampon'!$E296=0,"",IF(INDIRECT(NOM_FR&amp;ADDRESS('PR-tampon'!$E296,COLUMN(REFERENCEMENT_ISOLANT[[#Headers],[DATE REFERENCEMENT]])))=0,"",INDIRECT(NOM_FR&amp;ADDRESS('PR-tampon'!$E296,COLUMN(REFERENCEMENT_ISOLANT[[#Headers],[DATE REFERENCEMENT]]))))))</f>
        <v/>
      </c>
      <c r="C333" s="86" t="str">
        <f ca="1">IF('PR-tampon'!$E296="","",IF('PR-tampon'!$E296=0,"",IF(INDIRECT(NOM_FR&amp;ADDRESS('PR-tampon'!$E296,COLUMN(REFERENCEMENT_ISOLANT[[#Headers],[TYPE DE PROCEDE]])))=0,"",INDIRECT(NOM_FR&amp;ADDRESS('PR-tampon'!$E296,COLUMN(REFERENCEMENT_ISOLANT[[#Headers],[TYPE DE PROCEDE]]))))))</f>
        <v/>
      </c>
      <c r="D333" s="86" t="str">
        <f ca="1">IF('PR-tampon'!$E296="","",IF('PR-tampon'!$E296=0,"",IF(INDIRECT(NOM_FR&amp;ADDRESS('PR-tampon'!$E296,COLUMN(REFERENCEMENT_ISOLANT[[#Headers],[MATIERE]])))=0,"",INDIRECT(NOM_FR&amp;ADDRESS('PR-tampon'!$E296,COLUMN(REFERENCEMENT_ISOLANT[[#Headers],[MATIERE]]))))))</f>
        <v/>
      </c>
      <c r="E333" s="3" t="str">
        <f ca="1">IF('PR-tampon'!$E296="","",IF('PR-tampon'!$E296=0,"",IF(INDIRECT(NOM_FR&amp;ADDRESS('PR-tampon'!$E296,COLUMN(REFERENCEMENT_ISOLANT[[#Headers],[NOM COMMERCIAL DU PROCEDE]])))=0,"",INDIRECT(NOM_FR&amp;ADDRESS('PR-tampon'!$E296,COLUMN(REFERENCEMENT_ISOLANT[[#Headers],[NOM COMMERCIAL DU PROCEDE]]))))))</f>
        <v/>
      </c>
      <c r="F333" s="3" t="str">
        <f ca="1">IF('PR-tampon'!$E296="","",IF('PR-tampon'!$E296=0,"",IF(INDIRECT(NOM_FR&amp;ADDRESS('PR-tampon'!$E296,COLUMN(REFERENCEMENT_ISOLANT[[#Headers],[FABRICANT / TITULAIRE / DISTRIBUTEUR]])))=0,"",INDIRECT(NOM_FR&amp;ADDRESS('PR-tampon'!$E296,COLUMN(REFERENCEMENT_ISOLANT[[#Headers],[FABRICANT / TITULAIRE / DISTRIBUTEUR]]))))))</f>
        <v/>
      </c>
      <c r="G333" s="3" t="str">
        <f ca="1">IF('PR-tampon'!$E296="","",IF('PR-tampon'!$E296=0,"",IF(INDIRECT(NOM_FR&amp;ADDRESS('PR-tampon'!$E296,COLUMN(REFERENCEMENT_ISOLANT[[#Headers],[TYPE DE DOCUMENT DE REFERENCE]])))=0,"",INDIRECT(NOM_FR&amp;ADDRESS('PR-tampon'!$E296,COLUMN(REFERENCEMENT_ISOLANT[[#Headers],[TYPE DE DOCUMENT DE REFERENCE]]))))))</f>
        <v/>
      </c>
      <c r="H333" s="3" t="str">
        <f ca="1">IF('PR-tampon'!$E296="","",IF('PR-tampon'!$E296=0,"",IF(INDIRECT(NOM_FR&amp;ADDRESS('PR-tampon'!$E296,COLUMN(REFERENCEMENT_ISOLANT[[#Headers],[REF]])))=0,"",INDIRECT(NOM_FR&amp;ADDRESS('PR-tampon'!$E296,COLUMN(REFERENCEMENT_ISOLANT[[#Headers],[REF]]))))))</f>
        <v/>
      </c>
      <c r="I333" s="80" t="str">
        <f ca="1">IF('PR-tampon'!$E296="","",IF('PR-tampon'!$E296=0,"",IF(INDIRECT(NOM_FR&amp;ADDRESS('PR-tampon'!$E296,COLUMN(REFERENCEMENT_ISOLANT[[#Headers],[AVIS LIMITE AU / VALIDITE]])))=0,"",INDIRECT(NOM_FR&amp;ADDRESS('PR-tampon'!$E296,COLUMN(REFERENCEMENT_ISOLANT[[#Headers],[AVIS LIMITE AU / VALIDITE]]))))))</f>
        <v/>
      </c>
      <c r="J333" s="3" t="str">
        <f ca="1">IF('PR-tampon'!$E296="","",IF('PR-tampon'!$E296=0,"",IF(INDIRECT(NOM_FR&amp;ADDRESS('PR-tampon'!$E296,COLUMN(REFERENCEMENT_ISOLANT[[#Headers],[TC/TNC
dans le domaine d''emploi visé]])))=0,"",INDIRECT(NOM_FR&amp;ADDRESS('PR-tampon'!$E296,COLUMN(REFERENCEMENT_ISOLANT[[#Headers],[TC/TNC
dans le domaine d''emploi visé]]))))))</f>
        <v/>
      </c>
      <c r="K333" s="110" t="str">
        <f ca="1">IF('PR-tampon'!$E296="","",IF('PR-tampon'!$E296=0,"",IF(INDIRECT(NOM_FR&amp;ADDRESS('PR-tampon'!$E296,COLUMN(REFERENCEMENT_ISOLANT[[#Headers],[SYNTHESE DES APPLICATIONS VISEES]])))=0,"",INDIRECT(NOM_FR&amp;ADDRESS('PR-tampon'!$E296,COLUMN(REFERENCEMENT_ISOLANT[[#Headers],[SYNTHESE DES APPLICATIONS VISEES]]))))))</f>
        <v/>
      </c>
      <c r="L333" s="82" t="str">
        <f ca="1">IF('PR-tampon'!$E296="","",IF('PR-tampon'!$E296=0,"",IF(INDIRECT(NOM_FR&amp;ADDRESS('PR-tampon'!$E296,COLUMN(REFERENCEMENT_ISOLANT[[#Headers],[CONCATENATION DES OBSERVATIONS]])))=0,"",INDIRECT(NOM_FR&amp;ADDRESS('PR-tampon'!$E296,COLUMN(REFERENCEMENT_ISOLANT[[#Headers],[CONCATENATION DES OBSERVATIONS]]))))))</f>
        <v/>
      </c>
      <c r="M333" s="3" t="str">
        <f ca="1">IF('PR-tampon'!$E296="","",IF('PR-tampon'!$E296=0,"",IF(INDIRECT(NOM_FR&amp;ADDRESS('PR-tampon'!$E296,COLUMN(REFERENCEMENT_ISOLANT[[#Headers],[Hygrométrie des locaux]])))=0,"",INDIRECT(NOM_FR&amp;ADDRESS('PR-tampon'!$E296,COLUMN(REFERENCEMENT_ISOLANT[[#Headers],[Hygrométrie des locaux]]))))))</f>
        <v/>
      </c>
      <c r="N333" s="3" t="str">
        <f ca="1">IF('PR-tampon'!$E296="","",IF('PR-tampon'!$E296=0,"",IF(INDIRECT(NOM_FR&amp;ADDRESS('PR-tampon'!$E296,COLUMN(REFERENCEMENT_ISOLANT[[#Headers],[classement locaux au sens 20.1 P3]])))=0,"",INDIRECT(NOM_FR&amp;ADDRESS('PR-tampon'!$E296,COLUMN(REFERENCEMENT_ISOLANT[[#Headers],[classement locaux au sens 20.1 P3]]))))))</f>
        <v/>
      </c>
      <c r="O333" s="3" t="str">
        <f ca="1">IF('PR-tampon'!$E296="","",IF('PR-tampon'!$E296=0,"",IF(INDIRECT(NOM_FR&amp;ADDRESS('PR-tampon'!$E296,COLUMN(REFERENCEMENT_ISOLANT[[#Headers],[Climat max]])))=0,"",INDIRECT(NOM_FR&amp;ADDRESS('PR-tampon'!$E296,COLUMN(REFERENCEMENT_ISOLANT[[#Headers],[Climat max]]))))))</f>
        <v/>
      </c>
      <c r="P333" s="3" t="str">
        <f ca="1">IF('PR-tampon'!$E296="","",IF('PR-tampon'!$E296=0,"",IF(INDIRECT(NOM_FR&amp;ADDRESS('PR-tampon'!$E296,COLUMN(REFERENCEMENT_ISOLANT[[#Headers],[Locaux climatisés ou raffraichis]])))=0,"",INDIRECT(NOM_FR&amp;ADDRESS('PR-tampon'!$E296,COLUMN(REFERENCEMENT_ISOLANT[[#Headers],[Locaux climatisés ou raffraichis]]))))))</f>
        <v/>
      </c>
    </row>
    <row r="334" spans="1:16" ht="130.19999999999999" customHeight="1" x14ac:dyDescent="0.3">
      <c r="A334" s="3" t="e">
        <v>#VALUE!</v>
      </c>
      <c r="B334" s="86" t="str">
        <f ca="1">IF('PR-tampon'!$E297="","",IF('PR-tampon'!$E297=0,"",IF(INDIRECT(NOM_FR&amp;ADDRESS('PR-tampon'!$E297,COLUMN(REFERENCEMENT_ISOLANT[[#Headers],[DATE REFERENCEMENT]])))=0,"",INDIRECT(NOM_FR&amp;ADDRESS('PR-tampon'!$E297,COLUMN(REFERENCEMENT_ISOLANT[[#Headers],[DATE REFERENCEMENT]]))))))</f>
        <v/>
      </c>
      <c r="C334" s="86" t="str">
        <f ca="1">IF('PR-tampon'!$E297="","",IF('PR-tampon'!$E297=0,"",IF(INDIRECT(NOM_FR&amp;ADDRESS('PR-tampon'!$E297,COLUMN(REFERENCEMENT_ISOLANT[[#Headers],[TYPE DE PROCEDE]])))=0,"",INDIRECT(NOM_FR&amp;ADDRESS('PR-tampon'!$E297,COLUMN(REFERENCEMENT_ISOLANT[[#Headers],[TYPE DE PROCEDE]]))))))</f>
        <v/>
      </c>
      <c r="D334" s="86" t="str">
        <f ca="1">IF('PR-tampon'!$E297="","",IF('PR-tampon'!$E297=0,"",IF(INDIRECT(NOM_FR&amp;ADDRESS('PR-tampon'!$E297,COLUMN(REFERENCEMENT_ISOLANT[[#Headers],[MATIERE]])))=0,"",INDIRECT(NOM_FR&amp;ADDRESS('PR-tampon'!$E297,COLUMN(REFERENCEMENT_ISOLANT[[#Headers],[MATIERE]]))))))</f>
        <v/>
      </c>
      <c r="E334" s="3" t="str">
        <f ca="1">IF('PR-tampon'!$E297="","",IF('PR-tampon'!$E297=0,"",IF(INDIRECT(NOM_FR&amp;ADDRESS('PR-tampon'!$E297,COLUMN(REFERENCEMENT_ISOLANT[[#Headers],[NOM COMMERCIAL DU PROCEDE]])))=0,"",INDIRECT(NOM_FR&amp;ADDRESS('PR-tampon'!$E297,COLUMN(REFERENCEMENT_ISOLANT[[#Headers],[NOM COMMERCIAL DU PROCEDE]]))))))</f>
        <v/>
      </c>
      <c r="F334" s="3" t="str">
        <f ca="1">IF('PR-tampon'!$E297="","",IF('PR-tampon'!$E297=0,"",IF(INDIRECT(NOM_FR&amp;ADDRESS('PR-tampon'!$E297,COLUMN(REFERENCEMENT_ISOLANT[[#Headers],[FABRICANT / TITULAIRE / DISTRIBUTEUR]])))=0,"",INDIRECT(NOM_FR&amp;ADDRESS('PR-tampon'!$E297,COLUMN(REFERENCEMENT_ISOLANT[[#Headers],[FABRICANT / TITULAIRE / DISTRIBUTEUR]]))))))</f>
        <v/>
      </c>
      <c r="G334" s="3" t="str">
        <f ca="1">IF('PR-tampon'!$E297="","",IF('PR-tampon'!$E297=0,"",IF(INDIRECT(NOM_FR&amp;ADDRESS('PR-tampon'!$E297,COLUMN(REFERENCEMENT_ISOLANT[[#Headers],[TYPE DE DOCUMENT DE REFERENCE]])))=0,"",INDIRECT(NOM_FR&amp;ADDRESS('PR-tampon'!$E297,COLUMN(REFERENCEMENT_ISOLANT[[#Headers],[TYPE DE DOCUMENT DE REFERENCE]]))))))</f>
        <v/>
      </c>
      <c r="H334" s="3" t="str">
        <f ca="1">IF('PR-tampon'!$E297="","",IF('PR-tampon'!$E297=0,"",IF(INDIRECT(NOM_FR&amp;ADDRESS('PR-tampon'!$E297,COLUMN(REFERENCEMENT_ISOLANT[[#Headers],[REF]])))=0,"",INDIRECT(NOM_FR&amp;ADDRESS('PR-tampon'!$E297,COLUMN(REFERENCEMENT_ISOLANT[[#Headers],[REF]]))))))</f>
        <v/>
      </c>
      <c r="I334" s="80" t="str">
        <f ca="1">IF('PR-tampon'!$E297="","",IF('PR-tampon'!$E297=0,"",IF(INDIRECT(NOM_FR&amp;ADDRESS('PR-tampon'!$E297,COLUMN(REFERENCEMENT_ISOLANT[[#Headers],[AVIS LIMITE AU / VALIDITE]])))=0,"",INDIRECT(NOM_FR&amp;ADDRESS('PR-tampon'!$E297,COLUMN(REFERENCEMENT_ISOLANT[[#Headers],[AVIS LIMITE AU / VALIDITE]]))))))</f>
        <v/>
      </c>
      <c r="J334" s="3" t="str">
        <f ca="1">IF('PR-tampon'!$E297="","",IF('PR-tampon'!$E297=0,"",IF(INDIRECT(NOM_FR&amp;ADDRESS('PR-tampon'!$E297,COLUMN(REFERENCEMENT_ISOLANT[[#Headers],[TC/TNC
dans le domaine d''emploi visé]])))=0,"",INDIRECT(NOM_FR&amp;ADDRESS('PR-tampon'!$E297,COLUMN(REFERENCEMENT_ISOLANT[[#Headers],[TC/TNC
dans le domaine d''emploi visé]]))))))</f>
        <v/>
      </c>
      <c r="K334" s="110" t="str">
        <f ca="1">IF('PR-tampon'!$E297="","",IF('PR-tampon'!$E297=0,"",IF(INDIRECT(NOM_FR&amp;ADDRESS('PR-tampon'!$E297,COLUMN(REFERENCEMENT_ISOLANT[[#Headers],[SYNTHESE DES APPLICATIONS VISEES]])))=0,"",INDIRECT(NOM_FR&amp;ADDRESS('PR-tampon'!$E297,COLUMN(REFERENCEMENT_ISOLANT[[#Headers],[SYNTHESE DES APPLICATIONS VISEES]]))))))</f>
        <v/>
      </c>
      <c r="L334" s="82" t="str">
        <f ca="1">IF('PR-tampon'!$E297="","",IF('PR-tampon'!$E297=0,"",IF(INDIRECT(NOM_FR&amp;ADDRESS('PR-tampon'!$E297,COLUMN(REFERENCEMENT_ISOLANT[[#Headers],[CONCATENATION DES OBSERVATIONS]])))=0,"",INDIRECT(NOM_FR&amp;ADDRESS('PR-tampon'!$E297,COLUMN(REFERENCEMENT_ISOLANT[[#Headers],[CONCATENATION DES OBSERVATIONS]]))))))</f>
        <v/>
      </c>
      <c r="M334" s="3" t="str">
        <f ca="1">IF('PR-tampon'!$E297="","",IF('PR-tampon'!$E297=0,"",IF(INDIRECT(NOM_FR&amp;ADDRESS('PR-tampon'!$E297,COLUMN(REFERENCEMENT_ISOLANT[[#Headers],[Hygrométrie des locaux]])))=0,"",INDIRECT(NOM_FR&amp;ADDRESS('PR-tampon'!$E297,COLUMN(REFERENCEMENT_ISOLANT[[#Headers],[Hygrométrie des locaux]]))))))</f>
        <v/>
      </c>
      <c r="N334" s="3" t="str">
        <f ca="1">IF('PR-tampon'!$E297="","",IF('PR-tampon'!$E297=0,"",IF(INDIRECT(NOM_FR&amp;ADDRESS('PR-tampon'!$E297,COLUMN(REFERENCEMENT_ISOLANT[[#Headers],[classement locaux au sens 20.1 P3]])))=0,"",INDIRECT(NOM_FR&amp;ADDRESS('PR-tampon'!$E297,COLUMN(REFERENCEMENT_ISOLANT[[#Headers],[classement locaux au sens 20.1 P3]]))))))</f>
        <v/>
      </c>
      <c r="O334" s="3" t="str">
        <f ca="1">IF('PR-tampon'!$E297="","",IF('PR-tampon'!$E297=0,"",IF(INDIRECT(NOM_FR&amp;ADDRESS('PR-tampon'!$E297,COLUMN(REFERENCEMENT_ISOLANT[[#Headers],[Climat max]])))=0,"",INDIRECT(NOM_FR&amp;ADDRESS('PR-tampon'!$E297,COLUMN(REFERENCEMENT_ISOLANT[[#Headers],[Climat max]]))))))</f>
        <v/>
      </c>
      <c r="P334" s="3" t="str">
        <f ca="1">IF('PR-tampon'!$E297="","",IF('PR-tampon'!$E297=0,"",IF(INDIRECT(NOM_FR&amp;ADDRESS('PR-tampon'!$E297,COLUMN(REFERENCEMENT_ISOLANT[[#Headers],[Locaux climatisés ou raffraichis]])))=0,"",INDIRECT(NOM_FR&amp;ADDRESS('PR-tampon'!$E297,COLUMN(REFERENCEMENT_ISOLANT[[#Headers],[Locaux climatisés ou raffraichis]]))))))</f>
        <v/>
      </c>
    </row>
    <row r="335" spans="1:16" ht="130.19999999999999" customHeight="1" x14ac:dyDescent="0.3">
      <c r="A335" s="3" t="e">
        <v>#VALUE!</v>
      </c>
      <c r="B335" s="86" t="str">
        <f ca="1">IF('PR-tampon'!$E298="","",IF('PR-tampon'!$E298=0,"",IF(INDIRECT(NOM_FR&amp;ADDRESS('PR-tampon'!$E298,COLUMN(REFERENCEMENT_ISOLANT[[#Headers],[DATE REFERENCEMENT]])))=0,"",INDIRECT(NOM_FR&amp;ADDRESS('PR-tampon'!$E298,COLUMN(REFERENCEMENT_ISOLANT[[#Headers],[DATE REFERENCEMENT]]))))))</f>
        <v/>
      </c>
      <c r="C335" s="86" t="str">
        <f ca="1">IF('PR-tampon'!$E298="","",IF('PR-tampon'!$E298=0,"",IF(INDIRECT(NOM_FR&amp;ADDRESS('PR-tampon'!$E298,COLUMN(REFERENCEMENT_ISOLANT[[#Headers],[TYPE DE PROCEDE]])))=0,"",INDIRECT(NOM_FR&amp;ADDRESS('PR-tampon'!$E298,COLUMN(REFERENCEMENT_ISOLANT[[#Headers],[TYPE DE PROCEDE]]))))))</f>
        <v/>
      </c>
      <c r="D335" s="86" t="str">
        <f ca="1">IF('PR-tampon'!$E298="","",IF('PR-tampon'!$E298=0,"",IF(INDIRECT(NOM_FR&amp;ADDRESS('PR-tampon'!$E298,COLUMN(REFERENCEMENT_ISOLANT[[#Headers],[MATIERE]])))=0,"",INDIRECT(NOM_FR&amp;ADDRESS('PR-tampon'!$E298,COLUMN(REFERENCEMENT_ISOLANT[[#Headers],[MATIERE]]))))))</f>
        <v/>
      </c>
      <c r="E335" s="3" t="str">
        <f ca="1">IF('PR-tampon'!$E298="","",IF('PR-tampon'!$E298=0,"",IF(INDIRECT(NOM_FR&amp;ADDRESS('PR-tampon'!$E298,COLUMN(REFERENCEMENT_ISOLANT[[#Headers],[NOM COMMERCIAL DU PROCEDE]])))=0,"",INDIRECT(NOM_FR&amp;ADDRESS('PR-tampon'!$E298,COLUMN(REFERENCEMENT_ISOLANT[[#Headers],[NOM COMMERCIAL DU PROCEDE]]))))))</f>
        <v/>
      </c>
      <c r="F335" s="3" t="str">
        <f ca="1">IF('PR-tampon'!$E298="","",IF('PR-tampon'!$E298=0,"",IF(INDIRECT(NOM_FR&amp;ADDRESS('PR-tampon'!$E298,COLUMN(REFERENCEMENT_ISOLANT[[#Headers],[FABRICANT / TITULAIRE / DISTRIBUTEUR]])))=0,"",INDIRECT(NOM_FR&amp;ADDRESS('PR-tampon'!$E298,COLUMN(REFERENCEMENT_ISOLANT[[#Headers],[FABRICANT / TITULAIRE / DISTRIBUTEUR]]))))))</f>
        <v/>
      </c>
      <c r="G335" s="3" t="str">
        <f ca="1">IF('PR-tampon'!$E298="","",IF('PR-tampon'!$E298=0,"",IF(INDIRECT(NOM_FR&amp;ADDRESS('PR-tampon'!$E298,COLUMN(REFERENCEMENT_ISOLANT[[#Headers],[TYPE DE DOCUMENT DE REFERENCE]])))=0,"",INDIRECT(NOM_FR&amp;ADDRESS('PR-tampon'!$E298,COLUMN(REFERENCEMENT_ISOLANT[[#Headers],[TYPE DE DOCUMENT DE REFERENCE]]))))))</f>
        <v/>
      </c>
      <c r="H335" s="3" t="str">
        <f ca="1">IF('PR-tampon'!$E298="","",IF('PR-tampon'!$E298=0,"",IF(INDIRECT(NOM_FR&amp;ADDRESS('PR-tampon'!$E298,COLUMN(REFERENCEMENT_ISOLANT[[#Headers],[REF]])))=0,"",INDIRECT(NOM_FR&amp;ADDRESS('PR-tampon'!$E298,COLUMN(REFERENCEMENT_ISOLANT[[#Headers],[REF]]))))))</f>
        <v/>
      </c>
      <c r="I335" s="80" t="str">
        <f ca="1">IF('PR-tampon'!$E298="","",IF('PR-tampon'!$E298=0,"",IF(INDIRECT(NOM_FR&amp;ADDRESS('PR-tampon'!$E298,COLUMN(REFERENCEMENT_ISOLANT[[#Headers],[AVIS LIMITE AU / VALIDITE]])))=0,"",INDIRECT(NOM_FR&amp;ADDRESS('PR-tampon'!$E298,COLUMN(REFERENCEMENT_ISOLANT[[#Headers],[AVIS LIMITE AU / VALIDITE]]))))))</f>
        <v/>
      </c>
      <c r="J335" s="3" t="str">
        <f ca="1">IF('PR-tampon'!$E298="","",IF('PR-tampon'!$E298=0,"",IF(INDIRECT(NOM_FR&amp;ADDRESS('PR-tampon'!$E298,COLUMN(REFERENCEMENT_ISOLANT[[#Headers],[TC/TNC
dans le domaine d''emploi visé]])))=0,"",INDIRECT(NOM_FR&amp;ADDRESS('PR-tampon'!$E298,COLUMN(REFERENCEMENT_ISOLANT[[#Headers],[TC/TNC
dans le domaine d''emploi visé]]))))))</f>
        <v/>
      </c>
      <c r="K335" s="110" t="str">
        <f ca="1">IF('PR-tampon'!$E298="","",IF('PR-tampon'!$E298=0,"",IF(INDIRECT(NOM_FR&amp;ADDRESS('PR-tampon'!$E298,COLUMN(REFERENCEMENT_ISOLANT[[#Headers],[SYNTHESE DES APPLICATIONS VISEES]])))=0,"",INDIRECT(NOM_FR&amp;ADDRESS('PR-tampon'!$E298,COLUMN(REFERENCEMENT_ISOLANT[[#Headers],[SYNTHESE DES APPLICATIONS VISEES]]))))))</f>
        <v/>
      </c>
      <c r="L335" s="82" t="str">
        <f ca="1">IF('PR-tampon'!$E298="","",IF('PR-tampon'!$E298=0,"",IF(INDIRECT(NOM_FR&amp;ADDRESS('PR-tampon'!$E298,COLUMN(REFERENCEMENT_ISOLANT[[#Headers],[CONCATENATION DES OBSERVATIONS]])))=0,"",INDIRECT(NOM_FR&amp;ADDRESS('PR-tampon'!$E298,COLUMN(REFERENCEMENT_ISOLANT[[#Headers],[CONCATENATION DES OBSERVATIONS]]))))))</f>
        <v/>
      </c>
      <c r="M335" s="3" t="str">
        <f ca="1">IF('PR-tampon'!$E298="","",IF('PR-tampon'!$E298=0,"",IF(INDIRECT(NOM_FR&amp;ADDRESS('PR-tampon'!$E298,COLUMN(REFERENCEMENT_ISOLANT[[#Headers],[Hygrométrie des locaux]])))=0,"",INDIRECT(NOM_FR&amp;ADDRESS('PR-tampon'!$E298,COLUMN(REFERENCEMENT_ISOLANT[[#Headers],[Hygrométrie des locaux]]))))))</f>
        <v/>
      </c>
      <c r="N335" s="3" t="str">
        <f ca="1">IF('PR-tampon'!$E298="","",IF('PR-tampon'!$E298=0,"",IF(INDIRECT(NOM_FR&amp;ADDRESS('PR-tampon'!$E298,COLUMN(REFERENCEMENT_ISOLANT[[#Headers],[classement locaux au sens 20.1 P3]])))=0,"",INDIRECT(NOM_FR&amp;ADDRESS('PR-tampon'!$E298,COLUMN(REFERENCEMENT_ISOLANT[[#Headers],[classement locaux au sens 20.1 P3]]))))))</f>
        <v/>
      </c>
      <c r="O335" s="3" t="str">
        <f ca="1">IF('PR-tampon'!$E298="","",IF('PR-tampon'!$E298=0,"",IF(INDIRECT(NOM_FR&amp;ADDRESS('PR-tampon'!$E298,COLUMN(REFERENCEMENT_ISOLANT[[#Headers],[Climat max]])))=0,"",INDIRECT(NOM_FR&amp;ADDRESS('PR-tampon'!$E298,COLUMN(REFERENCEMENT_ISOLANT[[#Headers],[Climat max]]))))))</f>
        <v/>
      </c>
      <c r="P335" s="3" t="str">
        <f ca="1">IF('PR-tampon'!$E298="","",IF('PR-tampon'!$E298=0,"",IF(INDIRECT(NOM_FR&amp;ADDRESS('PR-tampon'!$E298,COLUMN(REFERENCEMENT_ISOLANT[[#Headers],[Locaux climatisés ou raffraichis]])))=0,"",INDIRECT(NOM_FR&amp;ADDRESS('PR-tampon'!$E298,COLUMN(REFERENCEMENT_ISOLANT[[#Headers],[Locaux climatisés ou raffraichis]]))))))</f>
        <v/>
      </c>
    </row>
    <row r="336" spans="1:16" ht="130.19999999999999" customHeight="1" x14ac:dyDescent="0.3">
      <c r="A336" s="3" t="e">
        <v>#VALUE!</v>
      </c>
      <c r="B336" s="86" t="str">
        <f ca="1">IF('PR-tampon'!$E299="","",IF('PR-tampon'!$E299=0,"",IF(INDIRECT(NOM_FR&amp;ADDRESS('PR-tampon'!$E299,COLUMN(REFERENCEMENT_ISOLANT[[#Headers],[DATE REFERENCEMENT]])))=0,"",INDIRECT(NOM_FR&amp;ADDRESS('PR-tampon'!$E299,COLUMN(REFERENCEMENT_ISOLANT[[#Headers],[DATE REFERENCEMENT]]))))))</f>
        <v/>
      </c>
      <c r="C336" s="86" t="str">
        <f ca="1">IF('PR-tampon'!$E299="","",IF('PR-tampon'!$E299=0,"",IF(INDIRECT(NOM_FR&amp;ADDRESS('PR-tampon'!$E299,COLUMN(REFERENCEMENT_ISOLANT[[#Headers],[TYPE DE PROCEDE]])))=0,"",INDIRECT(NOM_FR&amp;ADDRESS('PR-tampon'!$E299,COLUMN(REFERENCEMENT_ISOLANT[[#Headers],[TYPE DE PROCEDE]]))))))</f>
        <v/>
      </c>
      <c r="D336" s="86" t="str">
        <f ca="1">IF('PR-tampon'!$E299="","",IF('PR-tampon'!$E299=0,"",IF(INDIRECT(NOM_FR&amp;ADDRESS('PR-tampon'!$E299,COLUMN(REFERENCEMENT_ISOLANT[[#Headers],[MATIERE]])))=0,"",INDIRECT(NOM_FR&amp;ADDRESS('PR-tampon'!$E299,COLUMN(REFERENCEMENT_ISOLANT[[#Headers],[MATIERE]]))))))</f>
        <v/>
      </c>
      <c r="E336" s="3" t="str">
        <f ca="1">IF('PR-tampon'!$E299="","",IF('PR-tampon'!$E299=0,"",IF(INDIRECT(NOM_FR&amp;ADDRESS('PR-tampon'!$E299,COLUMN(REFERENCEMENT_ISOLANT[[#Headers],[NOM COMMERCIAL DU PROCEDE]])))=0,"",INDIRECT(NOM_FR&amp;ADDRESS('PR-tampon'!$E299,COLUMN(REFERENCEMENT_ISOLANT[[#Headers],[NOM COMMERCIAL DU PROCEDE]]))))))</f>
        <v/>
      </c>
      <c r="F336" s="3" t="str">
        <f ca="1">IF('PR-tampon'!$E299="","",IF('PR-tampon'!$E299=0,"",IF(INDIRECT(NOM_FR&amp;ADDRESS('PR-tampon'!$E299,COLUMN(REFERENCEMENT_ISOLANT[[#Headers],[FABRICANT / TITULAIRE / DISTRIBUTEUR]])))=0,"",INDIRECT(NOM_FR&amp;ADDRESS('PR-tampon'!$E299,COLUMN(REFERENCEMENT_ISOLANT[[#Headers],[FABRICANT / TITULAIRE / DISTRIBUTEUR]]))))))</f>
        <v/>
      </c>
      <c r="G336" s="3" t="str">
        <f ca="1">IF('PR-tampon'!$E299="","",IF('PR-tampon'!$E299=0,"",IF(INDIRECT(NOM_FR&amp;ADDRESS('PR-tampon'!$E299,COLUMN(REFERENCEMENT_ISOLANT[[#Headers],[TYPE DE DOCUMENT DE REFERENCE]])))=0,"",INDIRECT(NOM_FR&amp;ADDRESS('PR-tampon'!$E299,COLUMN(REFERENCEMENT_ISOLANT[[#Headers],[TYPE DE DOCUMENT DE REFERENCE]]))))))</f>
        <v/>
      </c>
      <c r="H336" s="3" t="str">
        <f ca="1">IF('PR-tampon'!$E299="","",IF('PR-tampon'!$E299=0,"",IF(INDIRECT(NOM_FR&amp;ADDRESS('PR-tampon'!$E299,COLUMN(REFERENCEMENT_ISOLANT[[#Headers],[REF]])))=0,"",INDIRECT(NOM_FR&amp;ADDRESS('PR-tampon'!$E299,COLUMN(REFERENCEMENT_ISOLANT[[#Headers],[REF]]))))))</f>
        <v/>
      </c>
      <c r="I336" s="80" t="str">
        <f ca="1">IF('PR-tampon'!$E299="","",IF('PR-tampon'!$E299=0,"",IF(INDIRECT(NOM_FR&amp;ADDRESS('PR-tampon'!$E299,COLUMN(REFERENCEMENT_ISOLANT[[#Headers],[AVIS LIMITE AU / VALIDITE]])))=0,"",INDIRECT(NOM_FR&amp;ADDRESS('PR-tampon'!$E299,COLUMN(REFERENCEMENT_ISOLANT[[#Headers],[AVIS LIMITE AU / VALIDITE]]))))))</f>
        <v/>
      </c>
      <c r="J336" s="3" t="str">
        <f ca="1">IF('PR-tampon'!$E299="","",IF('PR-tampon'!$E299=0,"",IF(INDIRECT(NOM_FR&amp;ADDRESS('PR-tampon'!$E299,COLUMN(REFERENCEMENT_ISOLANT[[#Headers],[TC/TNC
dans le domaine d''emploi visé]])))=0,"",INDIRECT(NOM_FR&amp;ADDRESS('PR-tampon'!$E299,COLUMN(REFERENCEMENT_ISOLANT[[#Headers],[TC/TNC
dans le domaine d''emploi visé]]))))))</f>
        <v/>
      </c>
      <c r="K336" s="110" t="str">
        <f ca="1">IF('PR-tampon'!$E299="","",IF('PR-tampon'!$E299=0,"",IF(INDIRECT(NOM_FR&amp;ADDRESS('PR-tampon'!$E299,COLUMN(REFERENCEMENT_ISOLANT[[#Headers],[SYNTHESE DES APPLICATIONS VISEES]])))=0,"",INDIRECT(NOM_FR&amp;ADDRESS('PR-tampon'!$E299,COLUMN(REFERENCEMENT_ISOLANT[[#Headers],[SYNTHESE DES APPLICATIONS VISEES]]))))))</f>
        <v/>
      </c>
      <c r="L336" s="82" t="str">
        <f ca="1">IF('PR-tampon'!$E299="","",IF('PR-tampon'!$E299=0,"",IF(INDIRECT(NOM_FR&amp;ADDRESS('PR-tampon'!$E299,COLUMN(REFERENCEMENT_ISOLANT[[#Headers],[CONCATENATION DES OBSERVATIONS]])))=0,"",INDIRECT(NOM_FR&amp;ADDRESS('PR-tampon'!$E299,COLUMN(REFERENCEMENT_ISOLANT[[#Headers],[CONCATENATION DES OBSERVATIONS]]))))))</f>
        <v/>
      </c>
      <c r="M336" s="3" t="str">
        <f ca="1">IF('PR-tampon'!$E299="","",IF('PR-tampon'!$E299=0,"",IF(INDIRECT(NOM_FR&amp;ADDRESS('PR-tampon'!$E299,COLUMN(REFERENCEMENT_ISOLANT[[#Headers],[Hygrométrie des locaux]])))=0,"",INDIRECT(NOM_FR&amp;ADDRESS('PR-tampon'!$E299,COLUMN(REFERENCEMENT_ISOLANT[[#Headers],[Hygrométrie des locaux]]))))))</f>
        <v/>
      </c>
      <c r="N336" s="3" t="str">
        <f ca="1">IF('PR-tampon'!$E299="","",IF('PR-tampon'!$E299=0,"",IF(INDIRECT(NOM_FR&amp;ADDRESS('PR-tampon'!$E299,COLUMN(REFERENCEMENT_ISOLANT[[#Headers],[classement locaux au sens 20.1 P3]])))=0,"",INDIRECT(NOM_FR&amp;ADDRESS('PR-tampon'!$E299,COLUMN(REFERENCEMENT_ISOLANT[[#Headers],[classement locaux au sens 20.1 P3]]))))))</f>
        <v/>
      </c>
      <c r="O336" s="3" t="str">
        <f ca="1">IF('PR-tampon'!$E299="","",IF('PR-tampon'!$E299=0,"",IF(INDIRECT(NOM_FR&amp;ADDRESS('PR-tampon'!$E299,COLUMN(REFERENCEMENT_ISOLANT[[#Headers],[Climat max]])))=0,"",INDIRECT(NOM_FR&amp;ADDRESS('PR-tampon'!$E299,COLUMN(REFERENCEMENT_ISOLANT[[#Headers],[Climat max]]))))))</f>
        <v/>
      </c>
      <c r="P336" s="3" t="str">
        <f ca="1">IF('PR-tampon'!$E299="","",IF('PR-tampon'!$E299=0,"",IF(INDIRECT(NOM_FR&amp;ADDRESS('PR-tampon'!$E299,COLUMN(REFERENCEMENT_ISOLANT[[#Headers],[Locaux climatisés ou raffraichis]])))=0,"",INDIRECT(NOM_FR&amp;ADDRESS('PR-tampon'!$E299,COLUMN(REFERENCEMENT_ISOLANT[[#Headers],[Locaux climatisés ou raffraichis]]))))))</f>
        <v/>
      </c>
    </row>
    <row r="337" spans="1:16" ht="130.19999999999999" customHeight="1" x14ac:dyDescent="0.3">
      <c r="A337" s="3" t="e">
        <v>#VALUE!</v>
      </c>
      <c r="B337" s="86" t="str">
        <f ca="1">IF('PR-tampon'!$E300="","",IF('PR-tampon'!$E300=0,"",IF(INDIRECT(NOM_FR&amp;ADDRESS('PR-tampon'!$E300,COLUMN(REFERENCEMENT_ISOLANT[[#Headers],[DATE REFERENCEMENT]])))=0,"",INDIRECT(NOM_FR&amp;ADDRESS('PR-tampon'!$E300,COLUMN(REFERENCEMENT_ISOLANT[[#Headers],[DATE REFERENCEMENT]]))))))</f>
        <v/>
      </c>
      <c r="C337" s="86" t="str">
        <f ca="1">IF('PR-tampon'!$E300="","",IF('PR-tampon'!$E300=0,"",IF(INDIRECT(NOM_FR&amp;ADDRESS('PR-tampon'!$E300,COLUMN(REFERENCEMENT_ISOLANT[[#Headers],[TYPE DE PROCEDE]])))=0,"",INDIRECT(NOM_FR&amp;ADDRESS('PR-tampon'!$E300,COLUMN(REFERENCEMENT_ISOLANT[[#Headers],[TYPE DE PROCEDE]]))))))</f>
        <v/>
      </c>
      <c r="D337" s="86" t="str">
        <f ca="1">IF('PR-tampon'!$E300="","",IF('PR-tampon'!$E300=0,"",IF(INDIRECT(NOM_FR&amp;ADDRESS('PR-tampon'!$E300,COLUMN(REFERENCEMENT_ISOLANT[[#Headers],[MATIERE]])))=0,"",INDIRECT(NOM_FR&amp;ADDRESS('PR-tampon'!$E300,COLUMN(REFERENCEMENT_ISOLANT[[#Headers],[MATIERE]]))))))</f>
        <v/>
      </c>
      <c r="E337" s="3" t="str">
        <f ca="1">IF('PR-tampon'!$E300="","",IF('PR-tampon'!$E300=0,"",IF(INDIRECT(NOM_FR&amp;ADDRESS('PR-tampon'!$E300,COLUMN(REFERENCEMENT_ISOLANT[[#Headers],[NOM COMMERCIAL DU PROCEDE]])))=0,"",INDIRECT(NOM_FR&amp;ADDRESS('PR-tampon'!$E300,COLUMN(REFERENCEMENT_ISOLANT[[#Headers],[NOM COMMERCIAL DU PROCEDE]]))))))</f>
        <v/>
      </c>
      <c r="F337" s="3" t="str">
        <f ca="1">IF('PR-tampon'!$E300="","",IF('PR-tampon'!$E300=0,"",IF(INDIRECT(NOM_FR&amp;ADDRESS('PR-tampon'!$E300,COLUMN(REFERENCEMENT_ISOLANT[[#Headers],[FABRICANT / TITULAIRE / DISTRIBUTEUR]])))=0,"",INDIRECT(NOM_FR&amp;ADDRESS('PR-tampon'!$E300,COLUMN(REFERENCEMENT_ISOLANT[[#Headers],[FABRICANT / TITULAIRE / DISTRIBUTEUR]]))))))</f>
        <v/>
      </c>
      <c r="G337" s="3" t="str">
        <f ca="1">IF('PR-tampon'!$E300="","",IF('PR-tampon'!$E300=0,"",IF(INDIRECT(NOM_FR&amp;ADDRESS('PR-tampon'!$E300,COLUMN(REFERENCEMENT_ISOLANT[[#Headers],[TYPE DE DOCUMENT DE REFERENCE]])))=0,"",INDIRECT(NOM_FR&amp;ADDRESS('PR-tampon'!$E300,COLUMN(REFERENCEMENT_ISOLANT[[#Headers],[TYPE DE DOCUMENT DE REFERENCE]]))))))</f>
        <v/>
      </c>
      <c r="H337" s="3" t="str">
        <f ca="1">IF('PR-tampon'!$E300="","",IF('PR-tampon'!$E300=0,"",IF(INDIRECT(NOM_FR&amp;ADDRESS('PR-tampon'!$E300,COLUMN(REFERENCEMENT_ISOLANT[[#Headers],[REF]])))=0,"",INDIRECT(NOM_FR&amp;ADDRESS('PR-tampon'!$E300,COLUMN(REFERENCEMENT_ISOLANT[[#Headers],[REF]]))))))</f>
        <v/>
      </c>
      <c r="I337" s="80" t="str">
        <f ca="1">IF('PR-tampon'!$E300="","",IF('PR-tampon'!$E300=0,"",IF(INDIRECT(NOM_FR&amp;ADDRESS('PR-tampon'!$E300,COLUMN(REFERENCEMENT_ISOLANT[[#Headers],[AVIS LIMITE AU / VALIDITE]])))=0,"",INDIRECT(NOM_FR&amp;ADDRESS('PR-tampon'!$E300,COLUMN(REFERENCEMENT_ISOLANT[[#Headers],[AVIS LIMITE AU / VALIDITE]]))))))</f>
        <v/>
      </c>
      <c r="J337" s="3" t="str">
        <f ca="1">IF('PR-tampon'!$E300="","",IF('PR-tampon'!$E300=0,"",IF(INDIRECT(NOM_FR&amp;ADDRESS('PR-tampon'!$E300,COLUMN(REFERENCEMENT_ISOLANT[[#Headers],[TC/TNC
dans le domaine d''emploi visé]])))=0,"",INDIRECT(NOM_FR&amp;ADDRESS('PR-tampon'!$E300,COLUMN(REFERENCEMENT_ISOLANT[[#Headers],[TC/TNC
dans le domaine d''emploi visé]]))))))</f>
        <v/>
      </c>
      <c r="K337" s="110" t="str">
        <f ca="1">IF('PR-tampon'!$E300="","",IF('PR-tampon'!$E300=0,"",IF(INDIRECT(NOM_FR&amp;ADDRESS('PR-tampon'!$E300,COLUMN(REFERENCEMENT_ISOLANT[[#Headers],[SYNTHESE DES APPLICATIONS VISEES]])))=0,"",INDIRECT(NOM_FR&amp;ADDRESS('PR-tampon'!$E300,COLUMN(REFERENCEMENT_ISOLANT[[#Headers],[SYNTHESE DES APPLICATIONS VISEES]]))))))</f>
        <v/>
      </c>
      <c r="L337" s="82" t="str">
        <f ca="1">IF('PR-tampon'!$E300="","",IF('PR-tampon'!$E300=0,"",IF(INDIRECT(NOM_FR&amp;ADDRESS('PR-tampon'!$E300,COLUMN(REFERENCEMENT_ISOLANT[[#Headers],[CONCATENATION DES OBSERVATIONS]])))=0,"",INDIRECT(NOM_FR&amp;ADDRESS('PR-tampon'!$E300,COLUMN(REFERENCEMENT_ISOLANT[[#Headers],[CONCATENATION DES OBSERVATIONS]]))))))</f>
        <v/>
      </c>
      <c r="M337" s="3" t="str">
        <f ca="1">IF('PR-tampon'!$E300="","",IF('PR-tampon'!$E300=0,"",IF(INDIRECT(NOM_FR&amp;ADDRESS('PR-tampon'!$E300,COLUMN(REFERENCEMENT_ISOLANT[[#Headers],[Hygrométrie des locaux]])))=0,"",INDIRECT(NOM_FR&amp;ADDRESS('PR-tampon'!$E300,COLUMN(REFERENCEMENT_ISOLANT[[#Headers],[Hygrométrie des locaux]]))))))</f>
        <v/>
      </c>
      <c r="N337" s="3" t="str">
        <f ca="1">IF('PR-tampon'!$E300="","",IF('PR-tampon'!$E300=0,"",IF(INDIRECT(NOM_FR&amp;ADDRESS('PR-tampon'!$E300,COLUMN(REFERENCEMENT_ISOLANT[[#Headers],[classement locaux au sens 20.1 P3]])))=0,"",INDIRECT(NOM_FR&amp;ADDRESS('PR-tampon'!$E300,COLUMN(REFERENCEMENT_ISOLANT[[#Headers],[classement locaux au sens 20.1 P3]]))))))</f>
        <v/>
      </c>
      <c r="O337" s="3" t="str">
        <f ca="1">IF('PR-tampon'!$E300="","",IF('PR-tampon'!$E300=0,"",IF(INDIRECT(NOM_FR&amp;ADDRESS('PR-tampon'!$E300,COLUMN(REFERENCEMENT_ISOLANT[[#Headers],[Climat max]])))=0,"",INDIRECT(NOM_FR&amp;ADDRESS('PR-tampon'!$E300,COLUMN(REFERENCEMENT_ISOLANT[[#Headers],[Climat max]]))))))</f>
        <v/>
      </c>
      <c r="P337" s="3" t="str">
        <f ca="1">IF('PR-tampon'!$E300="","",IF('PR-tampon'!$E300=0,"",IF(INDIRECT(NOM_FR&amp;ADDRESS('PR-tampon'!$E300,COLUMN(REFERENCEMENT_ISOLANT[[#Headers],[Locaux climatisés ou raffraichis]])))=0,"",INDIRECT(NOM_FR&amp;ADDRESS('PR-tampon'!$E300,COLUMN(REFERENCEMENT_ISOLANT[[#Headers],[Locaux climatisés ou raffraichis]]))))))</f>
        <v/>
      </c>
    </row>
    <row r="338" spans="1:16" ht="130.19999999999999" customHeight="1" x14ac:dyDescent="0.3">
      <c r="A338" s="3" t="e">
        <v>#VALUE!</v>
      </c>
      <c r="B338" s="86" t="str">
        <f ca="1">IF('PR-tampon'!$E301="","",IF('PR-tampon'!$E301=0,"",IF(INDIRECT(NOM_FR&amp;ADDRESS('PR-tampon'!$E301,COLUMN(REFERENCEMENT_ISOLANT[[#Headers],[DATE REFERENCEMENT]])))=0,"",INDIRECT(NOM_FR&amp;ADDRESS('PR-tampon'!$E301,COLUMN(REFERENCEMENT_ISOLANT[[#Headers],[DATE REFERENCEMENT]]))))))</f>
        <v/>
      </c>
      <c r="C338" s="86" t="str">
        <f ca="1">IF('PR-tampon'!$E301="","",IF('PR-tampon'!$E301=0,"",IF(INDIRECT(NOM_FR&amp;ADDRESS('PR-tampon'!$E301,COLUMN(REFERENCEMENT_ISOLANT[[#Headers],[TYPE DE PROCEDE]])))=0,"",INDIRECT(NOM_FR&amp;ADDRESS('PR-tampon'!$E301,COLUMN(REFERENCEMENT_ISOLANT[[#Headers],[TYPE DE PROCEDE]]))))))</f>
        <v/>
      </c>
      <c r="D338" s="86" t="str">
        <f ca="1">IF('PR-tampon'!$E301="","",IF('PR-tampon'!$E301=0,"",IF(INDIRECT(NOM_FR&amp;ADDRESS('PR-tampon'!$E301,COLUMN(REFERENCEMENT_ISOLANT[[#Headers],[MATIERE]])))=0,"",INDIRECT(NOM_FR&amp;ADDRESS('PR-tampon'!$E301,COLUMN(REFERENCEMENT_ISOLANT[[#Headers],[MATIERE]]))))))</f>
        <v/>
      </c>
      <c r="E338" s="3" t="str">
        <f ca="1">IF('PR-tampon'!$E301="","",IF('PR-tampon'!$E301=0,"",IF(INDIRECT(NOM_FR&amp;ADDRESS('PR-tampon'!$E301,COLUMN(REFERENCEMENT_ISOLANT[[#Headers],[NOM COMMERCIAL DU PROCEDE]])))=0,"",INDIRECT(NOM_FR&amp;ADDRESS('PR-tampon'!$E301,COLUMN(REFERENCEMENT_ISOLANT[[#Headers],[NOM COMMERCIAL DU PROCEDE]]))))))</f>
        <v/>
      </c>
      <c r="F338" s="3" t="str">
        <f ca="1">IF('PR-tampon'!$E301="","",IF('PR-tampon'!$E301=0,"",IF(INDIRECT(NOM_FR&amp;ADDRESS('PR-tampon'!$E301,COLUMN(REFERENCEMENT_ISOLANT[[#Headers],[FABRICANT / TITULAIRE / DISTRIBUTEUR]])))=0,"",INDIRECT(NOM_FR&amp;ADDRESS('PR-tampon'!$E301,COLUMN(REFERENCEMENT_ISOLANT[[#Headers],[FABRICANT / TITULAIRE / DISTRIBUTEUR]]))))))</f>
        <v/>
      </c>
      <c r="G338" s="3" t="str">
        <f ca="1">IF('PR-tampon'!$E301="","",IF('PR-tampon'!$E301=0,"",IF(INDIRECT(NOM_FR&amp;ADDRESS('PR-tampon'!$E301,COLUMN(REFERENCEMENT_ISOLANT[[#Headers],[TYPE DE DOCUMENT DE REFERENCE]])))=0,"",INDIRECT(NOM_FR&amp;ADDRESS('PR-tampon'!$E301,COLUMN(REFERENCEMENT_ISOLANT[[#Headers],[TYPE DE DOCUMENT DE REFERENCE]]))))))</f>
        <v/>
      </c>
      <c r="H338" s="3" t="str">
        <f ca="1">IF('PR-tampon'!$E301="","",IF('PR-tampon'!$E301=0,"",IF(INDIRECT(NOM_FR&amp;ADDRESS('PR-tampon'!$E301,COLUMN(REFERENCEMENT_ISOLANT[[#Headers],[REF]])))=0,"",INDIRECT(NOM_FR&amp;ADDRESS('PR-tampon'!$E301,COLUMN(REFERENCEMENT_ISOLANT[[#Headers],[REF]]))))))</f>
        <v/>
      </c>
      <c r="I338" s="80" t="str">
        <f ca="1">IF('PR-tampon'!$E301="","",IF('PR-tampon'!$E301=0,"",IF(INDIRECT(NOM_FR&amp;ADDRESS('PR-tampon'!$E301,COLUMN(REFERENCEMENT_ISOLANT[[#Headers],[AVIS LIMITE AU / VALIDITE]])))=0,"",INDIRECT(NOM_FR&amp;ADDRESS('PR-tampon'!$E301,COLUMN(REFERENCEMENT_ISOLANT[[#Headers],[AVIS LIMITE AU / VALIDITE]]))))))</f>
        <v/>
      </c>
      <c r="J338" s="3" t="str">
        <f ca="1">IF('PR-tampon'!$E301="","",IF('PR-tampon'!$E301=0,"",IF(INDIRECT(NOM_FR&amp;ADDRESS('PR-tampon'!$E301,COLUMN(REFERENCEMENT_ISOLANT[[#Headers],[TC/TNC
dans le domaine d''emploi visé]])))=0,"",INDIRECT(NOM_FR&amp;ADDRESS('PR-tampon'!$E301,COLUMN(REFERENCEMENT_ISOLANT[[#Headers],[TC/TNC
dans le domaine d''emploi visé]]))))))</f>
        <v/>
      </c>
      <c r="K338" s="110" t="str">
        <f ca="1">IF('PR-tampon'!$E301="","",IF('PR-tampon'!$E301=0,"",IF(INDIRECT(NOM_FR&amp;ADDRESS('PR-tampon'!$E301,COLUMN(REFERENCEMENT_ISOLANT[[#Headers],[SYNTHESE DES APPLICATIONS VISEES]])))=0,"",INDIRECT(NOM_FR&amp;ADDRESS('PR-tampon'!$E301,COLUMN(REFERENCEMENT_ISOLANT[[#Headers],[SYNTHESE DES APPLICATIONS VISEES]]))))))</f>
        <v/>
      </c>
      <c r="L338" s="82" t="str">
        <f ca="1">IF('PR-tampon'!$E301="","",IF('PR-tampon'!$E301=0,"",IF(INDIRECT(NOM_FR&amp;ADDRESS('PR-tampon'!$E301,COLUMN(REFERENCEMENT_ISOLANT[[#Headers],[CONCATENATION DES OBSERVATIONS]])))=0,"",INDIRECT(NOM_FR&amp;ADDRESS('PR-tampon'!$E301,COLUMN(REFERENCEMENT_ISOLANT[[#Headers],[CONCATENATION DES OBSERVATIONS]]))))))</f>
        <v/>
      </c>
      <c r="M338" s="3" t="str">
        <f ca="1">IF('PR-tampon'!$E301="","",IF('PR-tampon'!$E301=0,"",IF(INDIRECT(NOM_FR&amp;ADDRESS('PR-tampon'!$E301,COLUMN(REFERENCEMENT_ISOLANT[[#Headers],[Hygrométrie des locaux]])))=0,"",INDIRECT(NOM_FR&amp;ADDRESS('PR-tampon'!$E301,COLUMN(REFERENCEMENT_ISOLANT[[#Headers],[Hygrométrie des locaux]]))))))</f>
        <v/>
      </c>
      <c r="N338" s="3" t="str">
        <f ca="1">IF('PR-tampon'!$E301="","",IF('PR-tampon'!$E301=0,"",IF(INDIRECT(NOM_FR&amp;ADDRESS('PR-tampon'!$E301,COLUMN(REFERENCEMENT_ISOLANT[[#Headers],[classement locaux au sens 20.1 P3]])))=0,"",INDIRECT(NOM_FR&amp;ADDRESS('PR-tampon'!$E301,COLUMN(REFERENCEMENT_ISOLANT[[#Headers],[classement locaux au sens 20.1 P3]]))))))</f>
        <v/>
      </c>
      <c r="O338" s="3" t="str">
        <f ca="1">IF('PR-tampon'!$E301="","",IF('PR-tampon'!$E301=0,"",IF(INDIRECT(NOM_FR&amp;ADDRESS('PR-tampon'!$E301,COLUMN(REFERENCEMENT_ISOLANT[[#Headers],[Climat max]])))=0,"",INDIRECT(NOM_FR&amp;ADDRESS('PR-tampon'!$E301,COLUMN(REFERENCEMENT_ISOLANT[[#Headers],[Climat max]]))))))</f>
        <v/>
      </c>
      <c r="P338" s="3" t="str">
        <f ca="1">IF('PR-tampon'!$E301="","",IF('PR-tampon'!$E301=0,"",IF(INDIRECT(NOM_FR&amp;ADDRESS('PR-tampon'!$E301,COLUMN(REFERENCEMENT_ISOLANT[[#Headers],[Locaux climatisés ou raffraichis]])))=0,"",INDIRECT(NOM_FR&amp;ADDRESS('PR-tampon'!$E301,COLUMN(REFERENCEMENT_ISOLANT[[#Headers],[Locaux climatisés ou raffraichis]]))))))</f>
        <v/>
      </c>
    </row>
    <row r="339" spans="1:16" ht="130.19999999999999" customHeight="1" x14ac:dyDescent="0.3">
      <c r="A339" s="3" t="e">
        <v>#VALUE!</v>
      </c>
      <c r="B339" s="86" t="str">
        <f ca="1">IF('PR-tampon'!$E302="","",IF('PR-tampon'!$E302=0,"",IF(INDIRECT(NOM_FR&amp;ADDRESS('PR-tampon'!$E302,COLUMN(REFERENCEMENT_ISOLANT[[#Headers],[DATE REFERENCEMENT]])))=0,"",INDIRECT(NOM_FR&amp;ADDRESS('PR-tampon'!$E302,COLUMN(REFERENCEMENT_ISOLANT[[#Headers],[DATE REFERENCEMENT]]))))))</f>
        <v/>
      </c>
      <c r="C339" s="86" t="str">
        <f ca="1">IF('PR-tampon'!$E302="","",IF('PR-tampon'!$E302=0,"",IF(INDIRECT(NOM_FR&amp;ADDRESS('PR-tampon'!$E302,COLUMN(REFERENCEMENT_ISOLANT[[#Headers],[TYPE DE PROCEDE]])))=0,"",INDIRECT(NOM_FR&amp;ADDRESS('PR-tampon'!$E302,COLUMN(REFERENCEMENT_ISOLANT[[#Headers],[TYPE DE PROCEDE]]))))))</f>
        <v/>
      </c>
      <c r="D339" s="86" t="str">
        <f ca="1">IF('PR-tampon'!$E302="","",IF('PR-tampon'!$E302=0,"",IF(INDIRECT(NOM_FR&amp;ADDRESS('PR-tampon'!$E302,COLUMN(REFERENCEMENT_ISOLANT[[#Headers],[MATIERE]])))=0,"",INDIRECT(NOM_FR&amp;ADDRESS('PR-tampon'!$E302,COLUMN(REFERENCEMENT_ISOLANT[[#Headers],[MATIERE]]))))))</f>
        <v/>
      </c>
      <c r="E339" s="3" t="str">
        <f ca="1">IF('PR-tampon'!$E302="","",IF('PR-tampon'!$E302=0,"",IF(INDIRECT(NOM_FR&amp;ADDRESS('PR-tampon'!$E302,COLUMN(REFERENCEMENT_ISOLANT[[#Headers],[NOM COMMERCIAL DU PROCEDE]])))=0,"",INDIRECT(NOM_FR&amp;ADDRESS('PR-tampon'!$E302,COLUMN(REFERENCEMENT_ISOLANT[[#Headers],[NOM COMMERCIAL DU PROCEDE]]))))))</f>
        <v/>
      </c>
      <c r="F339" s="3" t="str">
        <f ca="1">IF('PR-tampon'!$E302="","",IF('PR-tampon'!$E302=0,"",IF(INDIRECT(NOM_FR&amp;ADDRESS('PR-tampon'!$E302,COLUMN(REFERENCEMENT_ISOLANT[[#Headers],[FABRICANT / TITULAIRE / DISTRIBUTEUR]])))=0,"",INDIRECT(NOM_FR&amp;ADDRESS('PR-tampon'!$E302,COLUMN(REFERENCEMENT_ISOLANT[[#Headers],[FABRICANT / TITULAIRE / DISTRIBUTEUR]]))))))</f>
        <v/>
      </c>
      <c r="G339" s="3" t="str">
        <f ca="1">IF('PR-tampon'!$E302="","",IF('PR-tampon'!$E302=0,"",IF(INDIRECT(NOM_FR&amp;ADDRESS('PR-tampon'!$E302,COLUMN(REFERENCEMENT_ISOLANT[[#Headers],[TYPE DE DOCUMENT DE REFERENCE]])))=0,"",INDIRECT(NOM_FR&amp;ADDRESS('PR-tampon'!$E302,COLUMN(REFERENCEMENT_ISOLANT[[#Headers],[TYPE DE DOCUMENT DE REFERENCE]]))))))</f>
        <v/>
      </c>
      <c r="H339" s="3" t="str">
        <f ca="1">IF('PR-tampon'!$E302="","",IF('PR-tampon'!$E302=0,"",IF(INDIRECT(NOM_FR&amp;ADDRESS('PR-tampon'!$E302,COLUMN(REFERENCEMENT_ISOLANT[[#Headers],[REF]])))=0,"",INDIRECT(NOM_FR&amp;ADDRESS('PR-tampon'!$E302,COLUMN(REFERENCEMENT_ISOLANT[[#Headers],[REF]]))))))</f>
        <v/>
      </c>
      <c r="I339" s="80" t="str">
        <f ca="1">IF('PR-tampon'!$E302="","",IF('PR-tampon'!$E302=0,"",IF(INDIRECT(NOM_FR&amp;ADDRESS('PR-tampon'!$E302,COLUMN(REFERENCEMENT_ISOLANT[[#Headers],[AVIS LIMITE AU / VALIDITE]])))=0,"",INDIRECT(NOM_FR&amp;ADDRESS('PR-tampon'!$E302,COLUMN(REFERENCEMENT_ISOLANT[[#Headers],[AVIS LIMITE AU / VALIDITE]]))))))</f>
        <v/>
      </c>
      <c r="J339" s="3" t="str">
        <f ca="1">IF('PR-tampon'!$E302="","",IF('PR-tampon'!$E302=0,"",IF(INDIRECT(NOM_FR&amp;ADDRESS('PR-tampon'!$E302,COLUMN(REFERENCEMENT_ISOLANT[[#Headers],[TC/TNC
dans le domaine d''emploi visé]])))=0,"",INDIRECT(NOM_FR&amp;ADDRESS('PR-tampon'!$E302,COLUMN(REFERENCEMENT_ISOLANT[[#Headers],[TC/TNC
dans le domaine d''emploi visé]]))))))</f>
        <v/>
      </c>
      <c r="K339" s="110" t="str">
        <f ca="1">IF('PR-tampon'!$E302="","",IF('PR-tampon'!$E302=0,"",IF(INDIRECT(NOM_FR&amp;ADDRESS('PR-tampon'!$E302,COLUMN(REFERENCEMENT_ISOLANT[[#Headers],[SYNTHESE DES APPLICATIONS VISEES]])))=0,"",INDIRECT(NOM_FR&amp;ADDRESS('PR-tampon'!$E302,COLUMN(REFERENCEMENT_ISOLANT[[#Headers],[SYNTHESE DES APPLICATIONS VISEES]]))))))</f>
        <v/>
      </c>
      <c r="L339" s="82" t="str">
        <f ca="1">IF('PR-tampon'!$E302="","",IF('PR-tampon'!$E302=0,"",IF(INDIRECT(NOM_FR&amp;ADDRESS('PR-tampon'!$E302,COLUMN(REFERENCEMENT_ISOLANT[[#Headers],[CONCATENATION DES OBSERVATIONS]])))=0,"",INDIRECT(NOM_FR&amp;ADDRESS('PR-tampon'!$E302,COLUMN(REFERENCEMENT_ISOLANT[[#Headers],[CONCATENATION DES OBSERVATIONS]]))))))</f>
        <v/>
      </c>
      <c r="M339" s="3" t="str">
        <f ca="1">IF('PR-tampon'!$E302="","",IF('PR-tampon'!$E302=0,"",IF(INDIRECT(NOM_FR&amp;ADDRESS('PR-tampon'!$E302,COLUMN(REFERENCEMENT_ISOLANT[[#Headers],[Hygrométrie des locaux]])))=0,"",INDIRECT(NOM_FR&amp;ADDRESS('PR-tampon'!$E302,COLUMN(REFERENCEMENT_ISOLANT[[#Headers],[Hygrométrie des locaux]]))))))</f>
        <v/>
      </c>
      <c r="N339" s="3" t="str">
        <f ca="1">IF('PR-tampon'!$E302="","",IF('PR-tampon'!$E302=0,"",IF(INDIRECT(NOM_FR&amp;ADDRESS('PR-tampon'!$E302,COLUMN(REFERENCEMENT_ISOLANT[[#Headers],[classement locaux au sens 20.1 P3]])))=0,"",INDIRECT(NOM_FR&amp;ADDRESS('PR-tampon'!$E302,COLUMN(REFERENCEMENT_ISOLANT[[#Headers],[classement locaux au sens 20.1 P3]]))))))</f>
        <v/>
      </c>
      <c r="O339" s="3" t="str">
        <f ca="1">IF('PR-tampon'!$E302="","",IF('PR-tampon'!$E302=0,"",IF(INDIRECT(NOM_FR&amp;ADDRESS('PR-tampon'!$E302,COLUMN(REFERENCEMENT_ISOLANT[[#Headers],[Climat max]])))=0,"",INDIRECT(NOM_FR&amp;ADDRESS('PR-tampon'!$E302,COLUMN(REFERENCEMENT_ISOLANT[[#Headers],[Climat max]]))))))</f>
        <v/>
      </c>
      <c r="P339" s="3" t="str">
        <f ca="1">IF('PR-tampon'!$E302="","",IF('PR-tampon'!$E302=0,"",IF(INDIRECT(NOM_FR&amp;ADDRESS('PR-tampon'!$E302,COLUMN(REFERENCEMENT_ISOLANT[[#Headers],[Locaux climatisés ou raffraichis]])))=0,"",INDIRECT(NOM_FR&amp;ADDRESS('PR-tampon'!$E302,COLUMN(REFERENCEMENT_ISOLANT[[#Headers],[Locaux climatisés ou raffraichis]]))))))</f>
        <v/>
      </c>
    </row>
    <row r="340" spans="1:16" ht="130.19999999999999" customHeight="1" x14ac:dyDescent="0.3">
      <c r="A340" s="3" t="e">
        <v>#VALUE!</v>
      </c>
      <c r="B340" s="86" t="str">
        <f ca="1">IF('PR-tampon'!$E303="","",IF('PR-tampon'!$E303=0,"",IF(INDIRECT(NOM_FR&amp;ADDRESS('PR-tampon'!$E303,COLUMN(REFERENCEMENT_ISOLANT[[#Headers],[DATE REFERENCEMENT]])))=0,"",INDIRECT(NOM_FR&amp;ADDRESS('PR-tampon'!$E303,COLUMN(REFERENCEMENT_ISOLANT[[#Headers],[DATE REFERENCEMENT]]))))))</f>
        <v/>
      </c>
      <c r="C340" s="86" t="str">
        <f ca="1">IF('PR-tampon'!$E303="","",IF('PR-tampon'!$E303=0,"",IF(INDIRECT(NOM_FR&amp;ADDRESS('PR-tampon'!$E303,COLUMN(REFERENCEMENT_ISOLANT[[#Headers],[TYPE DE PROCEDE]])))=0,"",INDIRECT(NOM_FR&amp;ADDRESS('PR-tampon'!$E303,COLUMN(REFERENCEMENT_ISOLANT[[#Headers],[TYPE DE PROCEDE]]))))))</f>
        <v/>
      </c>
      <c r="D340" s="86" t="str">
        <f ca="1">IF('PR-tampon'!$E303="","",IF('PR-tampon'!$E303=0,"",IF(INDIRECT(NOM_FR&amp;ADDRESS('PR-tampon'!$E303,COLUMN(REFERENCEMENT_ISOLANT[[#Headers],[MATIERE]])))=0,"",INDIRECT(NOM_FR&amp;ADDRESS('PR-tampon'!$E303,COLUMN(REFERENCEMENT_ISOLANT[[#Headers],[MATIERE]]))))))</f>
        <v/>
      </c>
      <c r="E340" s="3" t="str">
        <f ca="1">IF('PR-tampon'!$E303="","",IF('PR-tampon'!$E303=0,"",IF(INDIRECT(NOM_FR&amp;ADDRESS('PR-tampon'!$E303,COLUMN(REFERENCEMENT_ISOLANT[[#Headers],[NOM COMMERCIAL DU PROCEDE]])))=0,"",INDIRECT(NOM_FR&amp;ADDRESS('PR-tampon'!$E303,COLUMN(REFERENCEMENT_ISOLANT[[#Headers],[NOM COMMERCIAL DU PROCEDE]]))))))</f>
        <v/>
      </c>
      <c r="F340" s="3" t="str">
        <f ca="1">IF('PR-tampon'!$E303="","",IF('PR-tampon'!$E303=0,"",IF(INDIRECT(NOM_FR&amp;ADDRESS('PR-tampon'!$E303,COLUMN(REFERENCEMENT_ISOLANT[[#Headers],[FABRICANT / TITULAIRE / DISTRIBUTEUR]])))=0,"",INDIRECT(NOM_FR&amp;ADDRESS('PR-tampon'!$E303,COLUMN(REFERENCEMENT_ISOLANT[[#Headers],[FABRICANT / TITULAIRE / DISTRIBUTEUR]]))))))</f>
        <v/>
      </c>
      <c r="G340" s="3" t="str">
        <f ca="1">IF('PR-tampon'!$E303="","",IF('PR-tampon'!$E303=0,"",IF(INDIRECT(NOM_FR&amp;ADDRESS('PR-tampon'!$E303,COLUMN(REFERENCEMENT_ISOLANT[[#Headers],[TYPE DE DOCUMENT DE REFERENCE]])))=0,"",INDIRECT(NOM_FR&amp;ADDRESS('PR-tampon'!$E303,COLUMN(REFERENCEMENT_ISOLANT[[#Headers],[TYPE DE DOCUMENT DE REFERENCE]]))))))</f>
        <v/>
      </c>
      <c r="H340" s="3" t="str">
        <f ca="1">IF('PR-tampon'!$E303="","",IF('PR-tampon'!$E303=0,"",IF(INDIRECT(NOM_FR&amp;ADDRESS('PR-tampon'!$E303,COLUMN(REFERENCEMENT_ISOLANT[[#Headers],[REF]])))=0,"",INDIRECT(NOM_FR&amp;ADDRESS('PR-tampon'!$E303,COLUMN(REFERENCEMENT_ISOLANT[[#Headers],[REF]]))))))</f>
        <v/>
      </c>
      <c r="I340" s="80" t="str">
        <f ca="1">IF('PR-tampon'!$E303="","",IF('PR-tampon'!$E303=0,"",IF(INDIRECT(NOM_FR&amp;ADDRESS('PR-tampon'!$E303,COLUMN(REFERENCEMENT_ISOLANT[[#Headers],[AVIS LIMITE AU / VALIDITE]])))=0,"",INDIRECT(NOM_FR&amp;ADDRESS('PR-tampon'!$E303,COLUMN(REFERENCEMENT_ISOLANT[[#Headers],[AVIS LIMITE AU / VALIDITE]]))))))</f>
        <v/>
      </c>
      <c r="J340" s="3" t="str">
        <f ca="1">IF('PR-tampon'!$E303="","",IF('PR-tampon'!$E303=0,"",IF(INDIRECT(NOM_FR&amp;ADDRESS('PR-tampon'!$E303,COLUMN(REFERENCEMENT_ISOLANT[[#Headers],[TC/TNC
dans le domaine d''emploi visé]])))=0,"",INDIRECT(NOM_FR&amp;ADDRESS('PR-tampon'!$E303,COLUMN(REFERENCEMENT_ISOLANT[[#Headers],[TC/TNC
dans le domaine d''emploi visé]]))))))</f>
        <v/>
      </c>
      <c r="K340" s="110" t="str">
        <f ca="1">IF('PR-tampon'!$E303="","",IF('PR-tampon'!$E303=0,"",IF(INDIRECT(NOM_FR&amp;ADDRESS('PR-tampon'!$E303,COLUMN(REFERENCEMENT_ISOLANT[[#Headers],[SYNTHESE DES APPLICATIONS VISEES]])))=0,"",INDIRECT(NOM_FR&amp;ADDRESS('PR-tampon'!$E303,COLUMN(REFERENCEMENT_ISOLANT[[#Headers],[SYNTHESE DES APPLICATIONS VISEES]]))))))</f>
        <v/>
      </c>
      <c r="L340" s="82" t="str">
        <f ca="1">IF('PR-tampon'!$E303="","",IF('PR-tampon'!$E303=0,"",IF(INDIRECT(NOM_FR&amp;ADDRESS('PR-tampon'!$E303,COLUMN(REFERENCEMENT_ISOLANT[[#Headers],[CONCATENATION DES OBSERVATIONS]])))=0,"",INDIRECT(NOM_FR&amp;ADDRESS('PR-tampon'!$E303,COLUMN(REFERENCEMENT_ISOLANT[[#Headers],[CONCATENATION DES OBSERVATIONS]]))))))</f>
        <v/>
      </c>
      <c r="M340" s="3" t="str">
        <f ca="1">IF('PR-tampon'!$E303="","",IF('PR-tampon'!$E303=0,"",IF(INDIRECT(NOM_FR&amp;ADDRESS('PR-tampon'!$E303,COLUMN(REFERENCEMENT_ISOLANT[[#Headers],[Hygrométrie des locaux]])))=0,"",INDIRECT(NOM_FR&amp;ADDRESS('PR-tampon'!$E303,COLUMN(REFERENCEMENT_ISOLANT[[#Headers],[Hygrométrie des locaux]]))))))</f>
        <v/>
      </c>
      <c r="N340" s="3" t="str">
        <f ca="1">IF('PR-tampon'!$E303="","",IF('PR-tampon'!$E303=0,"",IF(INDIRECT(NOM_FR&amp;ADDRESS('PR-tampon'!$E303,COLUMN(REFERENCEMENT_ISOLANT[[#Headers],[classement locaux au sens 20.1 P3]])))=0,"",INDIRECT(NOM_FR&amp;ADDRESS('PR-tampon'!$E303,COLUMN(REFERENCEMENT_ISOLANT[[#Headers],[classement locaux au sens 20.1 P3]]))))))</f>
        <v/>
      </c>
      <c r="O340" s="3" t="str">
        <f ca="1">IF('PR-tampon'!$E303="","",IF('PR-tampon'!$E303=0,"",IF(INDIRECT(NOM_FR&amp;ADDRESS('PR-tampon'!$E303,COLUMN(REFERENCEMENT_ISOLANT[[#Headers],[Climat max]])))=0,"",INDIRECT(NOM_FR&amp;ADDRESS('PR-tampon'!$E303,COLUMN(REFERENCEMENT_ISOLANT[[#Headers],[Climat max]]))))))</f>
        <v/>
      </c>
      <c r="P340" s="3" t="str">
        <f ca="1">IF('PR-tampon'!$E303="","",IF('PR-tampon'!$E303=0,"",IF(INDIRECT(NOM_FR&amp;ADDRESS('PR-tampon'!$E303,COLUMN(REFERENCEMENT_ISOLANT[[#Headers],[Locaux climatisés ou raffraichis]])))=0,"",INDIRECT(NOM_FR&amp;ADDRESS('PR-tampon'!$E303,COLUMN(REFERENCEMENT_ISOLANT[[#Headers],[Locaux climatisés ou raffraichis]]))))))</f>
        <v/>
      </c>
    </row>
    <row r="341" spans="1:16" ht="130.19999999999999" customHeight="1" x14ac:dyDescent="0.3">
      <c r="A341" s="3" t="e">
        <v>#VALUE!</v>
      </c>
      <c r="B341" s="86" t="str">
        <f ca="1">IF('PR-tampon'!$E304="","",IF('PR-tampon'!$E304=0,"",IF(INDIRECT(NOM_FR&amp;ADDRESS('PR-tampon'!$E304,COLUMN(REFERENCEMENT_ISOLANT[[#Headers],[DATE REFERENCEMENT]])))=0,"",INDIRECT(NOM_FR&amp;ADDRESS('PR-tampon'!$E304,COLUMN(REFERENCEMENT_ISOLANT[[#Headers],[DATE REFERENCEMENT]]))))))</f>
        <v/>
      </c>
      <c r="C341" s="86" t="str">
        <f ca="1">IF('PR-tampon'!$E304="","",IF('PR-tampon'!$E304=0,"",IF(INDIRECT(NOM_FR&amp;ADDRESS('PR-tampon'!$E304,COLUMN(REFERENCEMENT_ISOLANT[[#Headers],[TYPE DE PROCEDE]])))=0,"",INDIRECT(NOM_FR&amp;ADDRESS('PR-tampon'!$E304,COLUMN(REFERENCEMENT_ISOLANT[[#Headers],[TYPE DE PROCEDE]]))))))</f>
        <v/>
      </c>
      <c r="D341" s="86" t="str">
        <f ca="1">IF('PR-tampon'!$E304="","",IF('PR-tampon'!$E304=0,"",IF(INDIRECT(NOM_FR&amp;ADDRESS('PR-tampon'!$E304,COLUMN(REFERENCEMENT_ISOLANT[[#Headers],[MATIERE]])))=0,"",INDIRECT(NOM_FR&amp;ADDRESS('PR-tampon'!$E304,COLUMN(REFERENCEMENT_ISOLANT[[#Headers],[MATIERE]]))))))</f>
        <v/>
      </c>
      <c r="E341" s="3" t="str">
        <f ca="1">IF('PR-tampon'!$E304="","",IF('PR-tampon'!$E304=0,"",IF(INDIRECT(NOM_FR&amp;ADDRESS('PR-tampon'!$E304,COLUMN(REFERENCEMENT_ISOLANT[[#Headers],[NOM COMMERCIAL DU PROCEDE]])))=0,"",INDIRECT(NOM_FR&amp;ADDRESS('PR-tampon'!$E304,COLUMN(REFERENCEMENT_ISOLANT[[#Headers],[NOM COMMERCIAL DU PROCEDE]]))))))</f>
        <v/>
      </c>
      <c r="F341" s="3" t="str">
        <f ca="1">IF('PR-tampon'!$E304="","",IF('PR-tampon'!$E304=0,"",IF(INDIRECT(NOM_FR&amp;ADDRESS('PR-tampon'!$E304,COLUMN(REFERENCEMENT_ISOLANT[[#Headers],[FABRICANT / TITULAIRE / DISTRIBUTEUR]])))=0,"",INDIRECT(NOM_FR&amp;ADDRESS('PR-tampon'!$E304,COLUMN(REFERENCEMENT_ISOLANT[[#Headers],[FABRICANT / TITULAIRE / DISTRIBUTEUR]]))))))</f>
        <v/>
      </c>
      <c r="G341" s="3" t="str">
        <f ca="1">IF('PR-tampon'!$E304="","",IF('PR-tampon'!$E304=0,"",IF(INDIRECT(NOM_FR&amp;ADDRESS('PR-tampon'!$E304,COLUMN(REFERENCEMENT_ISOLANT[[#Headers],[TYPE DE DOCUMENT DE REFERENCE]])))=0,"",INDIRECT(NOM_FR&amp;ADDRESS('PR-tampon'!$E304,COLUMN(REFERENCEMENT_ISOLANT[[#Headers],[TYPE DE DOCUMENT DE REFERENCE]]))))))</f>
        <v/>
      </c>
      <c r="H341" s="3" t="str">
        <f ca="1">IF('PR-tampon'!$E304="","",IF('PR-tampon'!$E304=0,"",IF(INDIRECT(NOM_FR&amp;ADDRESS('PR-tampon'!$E304,COLUMN(REFERENCEMENT_ISOLANT[[#Headers],[REF]])))=0,"",INDIRECT(NOM_FR&amp;ADDRESS('PR-tampon'!$E304,COLUMN(REFERENCEMENT_ISOLANT[[#Headers],[REF]]))))))</f>
        <v/>
      </c>
      <c r="I341" s="80" t="str">
        <f ca="1">IF('PR-tampon'!$E304="","",IF('PR-tampon'!$E304=0,"",IF(INDIRECT(NOM_FR&amp;ADDRESS('PR-tampon'!$E304,COLUMN(REFERENCEMENT_ISOLANT[[#Headers],[AVIS LIMITE AU / VALIDITE]])))=0,"",INDIRECT(NOM_FR&amp;ADDRESS('PR-tampon'!$E304,COLUMN(REFERENCEMENT_ISOLANT[[#Headers],[AVIS LIMITE AU / VALIDITE]]))))))</f>
        <v/>
      </c>
      <c r="J341" s="3" t="str">
        <f ca="1">IF('PR-tampon'!$E304="","",IF('PR-tampon'!$E304=0,"",IF(INDIRECT(NOM_FR&amp;ADDRESS('PR-tampon'!$E304,COLUMN(REFERENCEMENT_ISOLANT[[#Headers],[TC/TNC
dans le domaine d''emploi visé]])))=0,"",INDIRECT(NOM_FR&amp;ADDRESS('PR-tampon'!$E304,COLUMN(REFERENCEMENT_ISOLANT[[#Headers],[TC/TNC
dans le domaine d''emploi visé]]))))))</f>
        <v/>
      </c>
      <c r="K341" s="110" t="str">
        <f ca="1">IF('PR-tampon'!$E304="","",IF('PR-tampon'!$E304=0,"",IF(INDIRECT(NOM_FR&amp;ADDRESS('PR-tampon'!$E304,COLUMN(REFERENCEMENT_ISOLANT[[#Headers],[SYNTHESE DES APPLICATIONS VISEES]])))=0,"",INDIRECT(NOM_FR&amp;ADDRESS('PR-tampon'!$E304,COLUMN(REFERENCEMENT_ISOLANT[[#Headers],[SYNTHESE DES APPLICATIONS VISEES]]))))))</f>
        <v/>
      </c>
      <c r="L341" s="82" t="str">
        <f ca="1">IF('PR-tampon'!$E304="","",IF('PR-tampon'!$E304=0,"",IF(INDIRECT(NOM_FR&amp;ADDRESS('PR-tampon'!$E304,COLUMN(REFERENCEMENT_ISOLANT[[#Headers],[CONCATENATION DES OBSERVATIONS]])))=0,"",INDIRECT(NOM_FR&amp;ADDRESS('PR-tampon'!$E304,COLUMN(REFERENCEMENT_ISOLANT[[#Headers],[CONCATENATION DES OBSERVATIONS]]))))))</f>
        <v/>
      </c>
      <c r="M341" s="3" t="str">
        <f ca="1">IF('PR-tampon'!$E304="","",IF('PR-tampon'!$E304=0,"",IF(INDIRECT(NOM_FR&amp;ADDRESS('PR-tampon'!$E304,COLUMN(REFERENCEMENT_ISOLANT[[#Headers],[Hygrométrie des locaux]])))=0,"",INDIRECT(NOM_FR&amp;ADDRESS('PR-tampon'!$E304,COLUMN(REFERENCEMENT_ISOLANT[[#Headers],[Hygrométrie des locaux]]))))))</f>
        <v/>
      </c>
      <c r="N341" s="3" t="str">
        <f ca="1">IF('PR-tampon'!$E304="","",IF('PR-tampon'!$E304=0,"",IF(INDIRECT(NOM_FR&amp;ADDRESS('PR-tampon'!$E304,COLUMN(REFERENCEMENT_ISOLANT[[#Headers],[classement locaux au sens 20.1 P3]])))=0,"",INDIRECT(NOM_FR&amp;ADDRESS('PR-tampon'!$E304,COLUMN(REFERENCEMENT_ISOLANT[[#Headers],[classement locaux au sens 20.1 P3]]))))))</f>
        <v/>
      </c>
      <c r="O341" s="3" t="str">
        <f ca="1">IF('PR-tampon'!$E304="","",IF('PR-tampon'!$E304=0,"",IF(INDIRECT(NOM_FR&amp;ADDRESS('PR-tampon'!$E304,COLUMN(REFERENCEMENT_ISOLANT[[#Headers],[Climat max]])))=0,"",INDIRECT(NOM_FR&amp;ADDRESS('PR-tampon'!$E304,COLUMN(REFERENCEMENT_ISOLANT[[#Headers],[Climat max]]))))))</f>
        <v/>
      </c>
      <c r="P341" s="3" t="str">
        <f ca="1">IF('PR-tampon'!$E304="","",IF('PR-tampon'!$E304=0,"",IF(INDIRECT(NOM_FR&amp;ADDRESS('PR-tampon'!$E304,COLUMN(REFERENCEMENT_ISOLANT[[#Headers],[Locaux climatisés ou raffraichis]])))=0,"",INDIRECT(NOM_FR&amp;ADDRESS('PR-tampon'!$E304,COLUMN(REFERENCEMENT_ISOLANT[[#Headers],[Locaux climatisés ou raffraichis]]))))))</f>
        <v/>
      </c>
    </row>
    <row r="342" spans="1:16" ht="130.19999999999999" customHeight="1" x14ac:dyDescent="0.3">
      <c r="A342" s="3" t="e">
        <v>#VALUE!</v>
      </c>
      <c r="B342" s="86" t="str">
        <f ca="1">IF('PR-tampon'!$E305="","",IF('PR-tampon'!$E305=0,"",IF(INDIRECT(NOM_FR&amp;ADDRESS('PR-tampon'!$E305,COLUMN(REFERENCEMENT_ISOLANT[[#Headers],[DATE REFERENCEMENT]])))=0,"",INDIRECT(NOM_FR&amp;ADDRESS('PR-tampon'!$E305,COLUMN(REFERENCEMENT_ISOLANT[[#Headers],[DATE REFERENCEMENT]]))))))</f>
        <v/>
      </c>
      <c r="C342" s="86" t="str">
        <f ca="1">IF('PR-tampon'!$E305="","",IF('PR-tampon'!$E305=0,"",IF(INDIRECT(NOM_FR&amp;ADDRESS('PR-tampon'!$E305,COLUMN(REFERENCEMENT_ISOLANT[[#Headers],[TYPE DE PROCEDE]])))=0,"",INDIRECT(NOM_FR&amp;ADDRESS('PR-tampon'!$E305,COLUMN(REFERENCEMENT_ISOLANT[[#Headers],[TYPE DE PROCEDE]]))))))</f>
        <v/>
      </c>
      <c r="D342" s="86" t="str">
        <f ca="1">IF('PR-tampon'!$E305="","",IF('PR-tampon'!$E305=0,"",IF(INDIRECT(NOM_FR&amp;ADDRESS('PR-tampon'!$E305,COLUMN(REFERENCEMENT_ISOLANT[[#Headers],[MATIERE]])))=0,"",INDIRECT(NOM_FR&amp;ADDRESS('PR-tampon'!$E305,COLUMN(REFERENCEMENT_ISOLANT[[#Headers],[MATIERE]]))))))</f>
        <v/>
      </c>
      <c r="E342" s="3" t="str">
        <f ca="1">IF('PR-tampon'!$E305="","",IF('PR-tampon'!$E305=0,"",IF(INDIRECT(NOM_FR&amp;ADDRESS('PR-tampon'!$E305,COLUMN(REFERENCEMENT_ISOLANT[[#Headers],[NOM COMMERCIAL DU PROCEDE]])))=0,"",INDIRECT(NOM_FR&amp;ADDRESS('PR-tampon'!$E305,COLUMN(REFERENCEMENT_ISOLANT[[#Headers],[NOM COMMERCIAL DU PROCEDE]]))))))</f>
        <v/>
      </c>
      <c r="F342" s="3" t="str">
        <f ca="1">IF('PR-tampon'!$E305="","",IF('PR-tampon'!$E305=0,"",IF(INDIRECT(NOM_FR&amp;ADDRESS('PR-tampon'!$E305,COLUMN(REFERENCEMENT_ISOLANT[[#Headers],[FABRICANT / TITULAIRE / DISTRIBUTEUR]])))=0,"",INDIRECT(NOM_FR&amp;ADDRESS('PR-tampon'!$E305,COLUMN(REFERENCEMENT_ISOLANT[[#Headers],[FABRICANT / TITULAIRE / DISTRIBUTEUR]]))))))</f>
        <v/>
      </c>
      <c r="G342" s="3" t="str">
        <f ca="1">IF('PR-tampon'!$E305="","",IF('PR-tampon'!$E305=0,"",IF(INDIRECT(NOM_FR&amp;ADDRESS('PR-tampon'!$E305,COLUMN(REFERENCEMENT_ISOLANT[[#Headers],[TYPE DE DOCUMENT DE REFERENCE]])))=0,"",INDIRECT(NOM_FR&amp;ADDRESS('PR-tampon'!$E305,COLUMN(REFERENCEMENT_ISOLANT[[#Headers],[TYPE DE DOCUMENT DE REFERENCE]]))))))</f>
        <v/>
      </c>
      <c r="H342" s="3" t="str">
        <f ca="1">IF('PR-tampon'!$E305="","",IF('PR-tampon'!$E305=0,"",IF(INDIRECT(NOM_FR&amp;ADDRESS('PR-tampon'!$E305,COLUMN(REFERENCEMENT_ISOLANT[[#Headers],[REF]])))=0,"",INDIRECT(NOM_FR&amp;ADDRESS('PR-tampon'!$E305,COLUMN(REFERENCEMENT_ISOLANT[[#Headers],[REF]]))))))</f>
        <v/>
      </c>
      <c r="I342" s="80" t="str">
        <f ca="1">IF('PR-tampon'!$E305="","",IF('PR-tampon'!$E305=0,"",IF(INDIRECT(NOM_FR&amp;ADDRESS('PR-tampon'!$E305,COLUMN(REFERENCEMENT_ISOLANT[[#Headers],[AVIS LIMITE AU / VALIDITE]])))=0,"",INDIRECT(NOM_FR&amp;ADDRESS('PR-tampon'!$E305,COLUMN(REFERENCEMENT_ISOLANT[[#Headers],[AVIS LIMITE AU / VALIDITE]]))))))</f>
        <v/>
      </c>
      <c r="J342" s="3" t="str">
        <f ca="1">IF('PR-tampon'!$E305="","",IF('PR-tampon'!$E305=0,"",IF(INDIRECT(NOM_FR&amp;ADDRESS('PR-tampon'!$E305,COLUMN(REFERENCEMENT_ISOLANT[[#Headers],[TC/TNC
dans le domaine d''emploi visé]])))=0,"",INDIRECT(NOM_FR&amp;ADDRESS('PR-tampon'!$E305,COLUMN(REFERENCEMENT_ISOLANT[[#Headers],[TC/TNC
dans le domaine d''emploi visé]]))))))</f>
        <v/>
      </c>
      <c r="K342" s="110" t="str">
        <f ca="1">IF('PR-tampon'!$E305="","",IF('PR-tampon'!$E305=0,"",IF(INDIRECT(NOM_FR&amp;ADDRESS('PR-tampon'!$E305,COLUMN(REFERENCEMENT_ISOLANT[[#Headers],[SYNTHESE DES APPLICATIONS VISEES]])))=0,"",INDIRECT(NOM_FR&amp;ADDRESS('PR-tampon'!$E305,COLUMN(REFERENCEMENT_ISOLANT[[#Headers],[SYNTHESE DES APPLICATIONS VISEES]]))))))</f>
        <v/>
      </c>
      <c r="L342" s="82" t="str">
        <f ca="1">IF('PR-tampon'!$E305="","",IF('PR-tampon'!$E305=0,"",IF(INDIRECT(NOM_FR&amp;ADDRESS('PR-tampon'!$E305,COLUMN(REFERENCEMENT_ISOLANT[[#Headers],[CONCATENATION DES OBSERVATIONS]])))=0,"",INDIRECT(NOM_FR&amp;ADDRESS('PR-tampon'!$E305,COLUMN(REFERENCEMENT_ISOLANT[[#Headers],[CONCATENATION DES OBSERVATIONS]]))))))</f>
        <v/>
      </c>
      <c r="M342" s="3" t="str">
        <f ca="1">IF('PR-tampon'!$E305="","",IF('PR-tampon'!$E305=0,"",IF(INDIRECT(NOM_FR&amp;ADDRESS('PR-tampon'!$E305,COLUMN(REFERENCEMENT_ISOLANT[[#Headers],[Hygrométrie des locaux]])))=0,"",INDIRECT(NOM_FR&amp;ADDRESS('PR-tampon'!$E305,COLUMN(REFERENCEMENT_ISOLANT[[#Headers],[Hygrométrie des locaux]]))))))</f>
        <v/>
      </c>
      <c r="N342" s="3" t="str">
        <f ca="1">IF('PR-tampon'!$E305="","",IF('PR-tampon'!$E305=0,"",IF(INDIRECT(NOM_FR&amp;ADDRESS('PR-tampon'!$E305,COLUMN(REFERENCEMENT_ISOLANT[[#Headers],[classement locaux au sens 20.1 P3]])))=0,"",INDIRECT(NOM_FR&amp;ADDRESS('PR-tampon'!$E305,COLUMN(REFERENCEMENT_ISOLANT[[#Headers],[classement locaux au sens 20.1 P3]]))))))</f>
        <v/>
      </c>
      <c r="O342" s="3" t="str">
        <f ca="1">IF('PR-tampon'!$E305="","",IF('PR-tampon'!$E305=0,"",IF(INDIRECT(NOM_FR&amp;ADDRESS('PR-tampon'!$E305,COLUMN(REFERENCEMENT_ISOLANT[[#Headers],[Climat max]])))=0,"",INDIRECT(NOM_FR&amp;ADDRESS('PR-tampon'!$E305,COLUMN(REFERENCEMENT_ISOLANT[[#Headers],[Climat max]]))))))</f>
        <v/>
      </c>
      <c r="P342" s="3" t="str">
        <f ca="1">IF('PR-tampon'!$E305="","",IF('PR-tampon'!$E305=0,"",IF(INDIRECT(NOM_FR&amp;ADDRESS('PR-tampon'!$E305,COLUMN(REFERENCEMENT_ISOLANT[[#Headers],[Locaux climatisés ou raffraichis]])))=0,"",INDIRECT(NOM_FR&amp;ADDRESS('PR-tampon'!$E305,COLUMN(REFERENCEMENT_ISOLANT[[#Headers],[Locaux climatisés ou raffraichis]]))))))</f>
        <v/>
      </c>
    </row>
    <row r="343" spans="1:16" ht="130.19999999999999" customHeight="1" x14ac:dyDescent="0.3">
      <c r="A343" s="3" t="e">
        <v>#VALUE!</v>
      </c>
      <c r="B343" s="86" t="str">
        <f ca="1">IF('PR-tampon'!$E306="","",IF('PR-tampon'!$E306=0,"",IF(INDIRECT(NOM_FR&amp;ADDRESS('PR-tampon'!$E306,COLUMN(REFERENCEMENT_ISOLANT[[#Headers],[DATE REFERENCEMENT]])))=0,"",INDIRECT(NOM_FR&amp;ADDRESS('PR-tampon'!$E306,COLUMN(REFERENCEMENT_ISOLANT[[#Headers],[DATE REFERENCEMENT]]))))))</f>
        <v/>
      </c>
      <c r="C343" s="86" t="str">
        <f ca="1">IF('PR-tampon'!$E306="","",IF('PR-tampon'!$E306=0,"",IF(INDIRECT(NOM_FR&amp;ADDRESS('PR-tampon'!$E306,COLUMN(REFERENCEMENT_ISOLANT[[#Headers],[TYPE DE PROCEDE]])))=0,"",INDIRECT(NOM_FR&amp;ADDRESS('PR-tampon'!$E306,COLUMN(REFERENCEMENT_ISOLANT[[#Headers],[TYPE DE PROCEDE]]))))))</f>
        <v/>
      </c>
      <c r="D343" s="86" t="str">
        <f ca="1">IF('PR-tampon'!$E306="","",IF('PR-tampon'!$E306=0,"",IF(INDIRECT(NOM_FR&amp;ADDRESS('PR-tampon'!$E306,COLUMN(REFERENCEMENT_ISOLANT[[#Headers],[MATIERE]])))=0,"",INDIRECT(NOM_FR&amp;ADDRESS('PR-tampon'!$E306,COLUMN(REFERENCEMENT_ISOLANT[[#Headers],[MATIERE]]))))))</f>
        <v/>
      </c>
      <c r="E343" s="3" t="str">
        <f ca="1">IF('PR-tampon'!$E306="","",IF('PR-tampon'!$E306=0,"",IF(INDIRECT(NOM_FR&amp;ADDRESS('PR-tampon'!$E306,COLUMN(REFERENCEMENT_ISOLANT[[#Headers],[NOM COMMERCIAL DU PROCEDE]])))=0,"",INDIRECT(NOM_FR&amp;ADDRESS('PR-tampon'!$E306,COLUMN(REFERENCEMENT_ISOLANT[[#Headers],[NOM COMMERCIAL DU PROCEDE]]))))))</f>
        <v/>
      </c>
      <c r="F343" s="3" t="str">
        <f ca="1">IF('PR-tampon'!$E306="","",IF('PR-tampon'!$E306=0,"",IF(INDIRECT(NOM_FR&amp;ADDRESS('PR-tampon'!$E306,COLUMN(REFERENCEMENT_ISOLANT[[#Headers],[FABRICANT / TITULAIRE / DISTRIBUTEUR]])))=0,"",INDIRECT(NOM_FR&amp;ADDRESS('PR-tampon'!$E306,COLUMN(REFERENCEMENT_ISOLANT[[#Headers],[FABRICANT / TITULAIRE / DISTRIBUTEUR]]))))))</f>
        <v/>
      </c>
      <c r="G343" s="3" t="str">
        <f ca="1">IF('PR-tampon'!$E306="","",IF('PR-tampon'!$E306=0,"",IF(INDIRECT(NOM_FR&amp;ADDRESS('PR-tampon'!$E306,COLUMN(REFERENCEMENT_ISOLANT[[#Headers],[TYPE DE DOCUMENT DE REFERENCE]])))=0,"",INDIRECT(NOM_FR&amp;ADDRESS('PR-tampon'!$E306,COLUMN(REFERENCEMENT_ISOLANT[[#Headers],[TYPE DE DOCUMENT DE REFERENCE]]))))))</f>
        <v/>
      </c>
      <c r="H343" s="3" t="str">
        <f ca="1">IF('PR-tampon'!$E306="","",IF('PR-tampon'!$E306=0,"",IF(INDIRECT(NOM_FR&amp;ADDRESS('PR-tampon'!$E306,COLUMN(REFERENCEMENT_ISOLANT[[#Headers],[REF]])))=0,"",INDIRECT(NOM_FR&amp;ADDRESS('PR-tampon'!$E306,COLUMN(REFERENCEMENT_ISOLANT[[#Headers],[REF]]))))))</f>
        <v/>
      </c>
      <c r="I343" s="80" t="str">
        <f ca="1">IF('PR-tampon'!$E306="","",IF('PR-tampon'!$E306=0,"",IF(INDIRECT(NOM_FR&amp;ADDRESS('PR-tampon'!$E306,COLUMN(REFERENCEMENT_ISOLANT[[#Headers],[AVIS LIMITE AU / VALIDITE]])))=0,"",INDIRECT(NOM_FR&amp;ADDRESS('PR-tampon'!$E306,COLUMN(REFERENCEMENT_ISOLANT[[#Headers],[AVIS LIMITE AU / VALIDITE]]))))))</f>
        <v/>
      </c>
      <c r="J343" s="3" t="str">
        <f ca="1">IF('PR-tampon'!$E306="","",IF('PR-tampon'!$E306=0,"",IF(INDIRECT(NOM_FR&amp;ADDRESS('PR-tampon'!$E306,COLUMN(REFERENCEMENT_ISOLANT[[#Headers],[TC/TNC
dans le domaine d''emploi visé]])))=0,"",INDIRECT(NOM_FR&amp;ADDRESS('PR-tampon'!$E306,COLUMN(REFERENCEMENT_ISOLANT[[#Headers],[TC/TNC
dans le domaine d''emploi visé]]))))))</f>
        <v/>
      </c>
      <c r="K343" s="110" t="str">
        <f ca="1">IF('PR-tampon'!$E306="","",IF('PR-tampon'!$E306=0,"",IF(INDIRECT(NOM_FR&amp;ADDRESS('PR-tampon'!$E306,COLUMN(REFERENCEMENT_ISOLANT[[#Headers],[SYNTHESE DES APPLICATIONS VISEES]])))=0,"",INDIRECT(NOM_FR&amp;ADDRESS('PR-tampon'!$E306,COLUMN(REFERENCEMENT_ISOLANT[[#Headers],[SYNTHESE DES APPLICATIONS VISEES]]))))))</f>
        <v/>
      </c>
      <c r="L343" s="82" t="str">
        <f ca="1">IF('PR-tampon'!$E306="","",IF('PR-tampon'!$E306=0,"",IF(INDIRECT(NOM_FR&amp;ADDRESS('PR-tampon'!$E306,COLUMN(REFERENCEMENT_ISOLANT[[#Headers],[CONCATENATION DES OBSERVATIONS]])))=0,"",INDIRECT(NOM_FR&amp;ADDRESS('PR-tampon'!$E306,COLUMN(REFERENCEMENT_ISOLANT[[#Headers],[CONCATENATION DES OBSERVATIONS]]))))))</f>
        <v/>
      </c>
      <c r="M343" s="3" t="str">
        <f ca="1">IF('PR-tampon'!$E306="","",IF('PR-tampon'!$E306=0,"",IF(INDIRECT(NOM_FR&amp;ADDRESS('PR-tampon'!$E306,COLUMN(REFERENCEMENT_ISOLANT[[#Headers],[Hygrométrie des locaux]])))=0,"",INDIRECT(NOM_FR&amp;ADDRESS('PR-tampon'!$E306,COLUMN(REFERENCEMENT_ISOLANT[[#Headers],[Hygrométrie des locaux]]))))))</f>
        <v/>
      </c>
      <c r="N343" s="3" t="str">
        <f ca="1">IF('PR-tampon'!$E306="","",IF('PR-tampon'!$E306=0,"",IF(INDIRECT(NOM_FR&amp;ADDRESS('PR-tampon'!$E306,COLUMN(REFERENCEMENT_ISOLANT[[#Headers],[classement locaux au sens 20.1 P3]])))=0,"",INDIRECT(NOM_FR&amp;ADDRESS('PR-tampon'!$E306,COLUMN(REFERENCEMENT_ISOLANT[[#Headers],[classement locaux au sens 20.1 P3]]))))))</f>
        <v/>
      </c>
      <c r="O343" s="3" t="str">
        <f ca="1">IF('PR-tampon'!$E306="","",IF('PR-tampon'!$E306=0,"",IF(INDIRECT(NOM_FR&amp;ADDRESS('PR-tampon'!$E306,COLUMN(REFERENCEMENT_ISOLANT[[#Headers],[Climat max]])))=0,"",INDIRECT(NOM_FR&amp;ADDRESS('PR-tampon'!$E306,COLUMN(REFERENCEMENT_ISOLANT[[#Headers],[Climat max]]))))))</f>
        <v/>
      </c>
      <c r="P343" s="3" t="str">
        <f ca="1">IF('PR-tampon'!$E306="","",IF('PR-tampon'!$E306=0,"",IF(INDIRECT(NOM_FR&amp;ADDRESS('PR-tampon'!$E306,COLUMN(REFERENCEMENT_ISOLANT[[#Headers],[Locaux climatisés ou raffraichis]])))=0,"",INDIRECT(NOM_FR&amp;ADDRESS('PR-tampon'!$E306,COLUMN(REFERENCEMENT_ISOLANT[[#Headers],[Locaux climatisés ou raffraichis]]))))))</f>
        <v/>
      </c>
    </row>
    <row r="344" spans="1:16" ht="130.19999999999999" customHeight="1" x14ac:dyDescent="0.3">
      <c r="A344" s="3" t="e">
        <v>#VALUE!</v>
      </c>
      <c r="B344" s="86" t="str">
        <f ca="1">IF('PR-tampon'!$E307="","",IF('PR-tampon'!$E307=0,"",IF(INDIRECT(NOM_FR&amp;ADDRESS('PR-tampon'!$E307,COLUMN(REFERENCEMENT_ISOLANT[[#Headers],[DATE REFERENCEMENT]])))=0,"",INDIRECT(NOM_FR&amp;ADDRESS('PR-tampon'!$E307,COLUMN(REFERENCEMENT_ISOLANT[[#Headers],[DATE REFERENCEMENT]]))))))</f>
        <v/>
      </c>
      <c r="C344" s="86" t="str">
        <f ca="1">IF('PR-tampon'!$E307="","",IF('PR-tampon'!$E307=0,"",IF(INDIRECT(NOM_FR&amp;ADDRESS('PR-tampon'!$E307,COLUMN(REFERENCEMENT_ISOLANT[[#Headers],[TYPE DE PROCEDE]])))=0,"",INDIRECT(NOM_FR&amp;ADDRESS('PR-tampon'!$E307,COLUMN(REFERENCEMENT_ISOLANT[[#Headers],[TYPE DE PROCEDE]]))))))</f>
        <v/>
      </c>
      <c r="D344" s="86" t="str">
        <f ca="1">IF('PR-tampon'!$E307="","",IF('PR-tampon'!$E307=0,"",IF(INDIRECT(NOM_FR&amp;ADDRESS('PR-tampon'!$E307,COLUMN(REFERENCEMENT_ISOLANT[[#Headers],[MATIERE]])))=0,"",INDIRECT(NOM_FR&amp;ADDRESS('PR-tampon'!$E307,COLUMN(REFERENCEMENT_ISOLANT[[#Headers],[MATIERE]]))))))</f>
        <v/>
      </c>
      <c r="E344" s="3" t="str">
        <f ca="1">IF('PR-tampon'!$E307="","",IF('PR-tampon'!$E307=0,"",IF(INDIRECT(NOM_FR&amp;ADDRESS('PR-tampon'!$E307,COLUMN(REFERENCEMENT_ISOLANT[[#Headers],[NOM COMMERCIAL DU PROCEDE]])))=0,"",INDIRECT(NOM_FR&amp;ADDRESS('PR-tampon'!$E307,COLUMN(REFERENCEMENT_ISOLANT[[#Headers],[NOM COMMERCIAL DU PROCEDE]]))))))</f>
        <v/>
      </c>
      <c r="F344" s="3" t="str">
        <f ca="1">IF('PR-tampon'!$E307="","",IF('PR-tampon'!$E307=0,"",IF(INDIRECT(NOM_FR&amp;ADDRESS('PR-tampon'!$E307,COLUMN(REFERENCEMENT_ISOLANT[[#Headers],[FABRICANT / TITULAIRE / DISTRIBUTEUR]])))=0,"",INDIRECT(NOM_FR&amp;ADDRESS('PR-tampon'!$E307,COLUMN(REFERENCEMENT_ISOLANT[[#Headers],[FABRICANT / TITULAIRE / DISTRIBUTEUR]]))))))</f>
        <v/>
      </c>
      <c r="G344" s="3" t="str">
        <f ca="1">IF('PR-tampon'!$E307="","",IF('PR-tampon'!$E307=0,"",IF(INDIRECT(NOM_FR&amp;ADDRESS('PR-tampon'!$E307,COLUMN(REFERENCEMENT_ISOLANT[[#Headers],[TYPE DE DOCUMENT DE REFERENCE]])))=0,"",INDIRECT(NOM_FR&amp;ADDRESS('PR-tampon'!$E307,COLUMN(REFERENCEMENT_ISOLANT[[#Headers],[TYPE DE DOCUMENT DE REFERENCE]]))))))</f>
        <v/>
      </c>
      <c r="H344" s="3" t="str">
        <f ca="1">IF('PR-tampon'!$E307="","",IF('PR-tampon'!$E307=0,"",IF(INDIRECT(NOM_FR&amp;ADDRESS('PR-tampon'!$E307,COLUMN(REFERENCEMENT_ISOLANT[[#Headers],[REF]])))=0,"",INDIRECT(NOM_FR&amp;ADDRESS('PR-tampon'!$E307,COLUMN(REFERENCEMENT_ISOLANT[[#Headers],[REF]]))))))</f>
        <v/>
      </c>
      <c r="I344" s="80" t="str">
        <f ca="1">IF('PR-tampon'!$E307="","",IF('PR-tampon'!$E307=0,"",IF(INDIRECT(NOM_FR&amp;ADDRESS('PR-tampon'!$E307,COLUMN(REFERENCEMENT_ISOLANT[[#Headers],[AVIS LIMITE AU / VALIDITE]])))=0,"",INDIRECT(NOM_FR&amp;ADDRESS('PR-tampon'!$E307,COLUMN(REFERENCEMENT_ISOLANT[[#Headers],[AVIS LIMITE AU / VALIDITE]]))))))</f>
        <v/>
      </c>
      <c r="J344" s="3" t="str">
        <f ca="1">IF('PR-tampon'!$E307="","",IF('PR-tampon'!$E307=0,"",IF(INDIRECT(NOM_FR&amp;ADDRESS('PR-tampon'!$E307,COLUMN(REFERENCEMENT_ISOLANT[[#Headers],[TC/TNC
dans le domaine d''emploi visé]])))=0,"",INDIRECT(NOM_FR&amp;ADDRESS('PR-tampon'!$E307,COLUMN(REFERENCEMENT_ISOLANT[[#Headers],[TC/TNC
dans le domaine d''emploi visé]]))))))</f>
        <v/>
      </c>
      <c r="K344" s="110" t="str">
        <f ca="1">IF('PR-tampon'!$E307="","",IF('PR-tampon'!$E307=0,"",IF(INDIRECT(NOM_FR&amp;ADDRESS('PR-tampon'!$E307,COLUMN(REFERENCEMENT_ISOLANT[[#Headers],[SYNTHESE DES APPLICATIONS VISEES]])))=0,"",INDIRECT(NOM_FR&amp;ADDRESS('PR-tampon'!$E307,COLUMN(REFERENCEMENT_ISOLANT[[#Headers],[SYNTHESE DES APPLICATIONS VISEES]]))))))</f>
        <v/>
      </c>
      <c r="L344" s="82" t="str">
        <f ca="1">IF('PR-tampon'!$E307="","",IF('PR-tampon'!$E307=0,"",IF(INDIRECT(NOM_FR&amp;ADDRESS('PR-tampon'!$E307,COLUMN(REFERENCEMENT_ISOLANT[[#Headers],[CONCATENATION DES OBSERVATIONS]])))=0,"",INDIRECT(NOM_FR&amp;ADDRESS('PR-tampon'!$E307,COLUMN(REFERENCEMENT_ISOLANT[[#Headers],[CONCATENATION DES OBSERVATIONS]]))))))</f>
        <v/>
      </c>
      <c r="M344" s="3" t="str">
        <f ca="1">IF('PR-tampon'!$E307="","",IF('PR-tampon'!$E307=0,"",IF(INDIRECT(NOM_FR&amp;ADDRESS('PR-tampon'!$E307,COLUMN(REFERENCEMENT_ISOLANT[[#Headers],[Hygrométrie des locaux]])))=0,"",INDIRECT(NOM_FR&amp;ADDRESS('PR-tampon'!$E307,COLUMN(REFERENCEMENT_ISOLANT[[#Headers],[Hygrométrie des locaux]]))))))</f>
        <v/>
      </c>
      <c r="N344" s="3" t="str">
        <f ca="1">IF('PR-tampon'!$E307="","",IF('PR-tampon'!$E307=0,"",IF(INDIRECT(NOM_FR&amp;ADDRESS('PR-tampon'!$E307,COLUMN(REFERENCEMENT_ISOLANT[[#Headers],[classement locaux au sens 20.1 P3]])))=0,"",INDIRECT(NOM_FR&amp;ADDRESS('PR-tampon'!$E307,COLUMN(REFERENCEMENT_ISOLANT[[#Headers],[classement locaux au sens 20.1 P3]]))))))</f>
        <v/>
      </c>
      <c r="O344" s="3" t="str">
        <f ca="1">IF('PR-tampon'!$E307="","",IF('PR-tampon'!$E307=0,"",IF(INDIRECT(NOM_FR&amp;ADDRESS('PR-tampon'!$E307,COLUMN(REFERENCEMENT_ISOLANT[[#Headers],[Climat max]])))=0,"",INDIRECT(NOM_FR&amp;ADDRESS('PR-tampon'!$E307,COLUMN(REFERENCEMENT_ISOLANT[[#Headers],[Climat max]]))))))</f>
        <v/>
      </c>
      <c r="P344" s="3" t="str">
        <f ca="1">IF('PR-tampon'!$E307="","",IF('PR-tampon'!$E307=0,"",IF(INDIRECT(NOM_FR&amp;ADDRESS('PR-tampon'!$E307,COLUMN(REFERENCEMENT_ISOLANT[[#Headers],[Locaux climatisés ou raffraichis]])))=0,"",INDIRECT(NOM_FR&amp;ADDRESS('PR-tampon'!$E307,COLUMN(REFERENCEMENT_ISOLANT[[#Headers],[Locaux climatisés ou raffraichis]]))))))</f>
        <v/>
      </c>
    </row>
    <row r="345" spans="1:16" ht="130.19999999999999" customHeight="1" x14ac:dyDescent="0.3">
      <c r="A345" s="3" t="e">
        <v>#VALUE!</v>
      </c>
      <c r="B345" s="86" t="str">
        <f ca="1">IF('PR-tampon'!$E308="","",IF('PR-tampon'!$E308=0,"",IF(INDIRECT(NOM_FR&amp;ADDRESS('PR-tampon'!$E308,COLUMN(REFERENCEMENT_ISOLANT[[#Headers],[DATE REFERENCEMENT]])))=0,"",INDIRECT(NOM_FR&amp;ADDRESS('PR-tampon'!$E308,COLUMN(REFERENCEMENT_ISOLANT[[#Headers],[DATE REFERENCEMENT]]))))))</f>
        <v/>
      </c>
      <c r="C345" s="86" t="str">
        <f ca="1">IF('PR-tampon'!$E308="","",IF('PR-tampon'!$E308=0,"",IF(INDIRECT(NOM_FR&amp;ADDRESS('PR-tampon'!$E308,COLUMN(REFERENCEMENT_ISOLANT[[#Headers],[TYPE DE PROCEDE]])))=0,"",INDIRECT(NOM_FR&amp;ADDRESS('PR-tampon'!$E308,COLUMN(REFERENCEMENT_ISOLANT[[#Headers],[TYPE DE PROCEDE]]))))))</f>
        <v/>
      </c>
      <c r="D345" s="86" t="str">
        <f ca="1">IF('PR-tampon'!$E308="","",IF('PR-tampon'!$E308=0,"",IF(INDIRECT(NOM_FR&amp;ADDRESS('PR-tampon'!$E308,COLUMN(REFERENCEMENT_ISOLANT[[#Headers],[MATIERE]])))=0,"",INDIRECT(NOM_FR&amp;ADDRESS('PR-tampon'!$E308,COLUMN(REFERENCEMENT_ISOLANT[[#Headers],[MATIERE]]))))))</f>
        <v/>
      </c>
      <c r="E345" s="3" t="str">
        <f ca="1">IF('PR-tampon'!$E308="","",IF('PR-tampon'!$E308=0,"",IF(INDIRECT(NOM_FR&amp;ADDRESS('PR-tampon'!$E308,COLUMN(REFERENCEMENT_ISOLANT[[#Headers],[NOM COMMERCIAL DU PROCEDE]])))=0,"",INDIRECT(NOM_FR&amp;ADDRESS('PR-tampon'!$E308,COLUMN(REFERENCEMENT_ISOLANT[[#Headers],[NOM COMMERCIAL DU PROCEDE]]))))))</f>
        <v/>
      </c>
      <c r="F345" s="3" t="str">
        <f ca="1">IF('PR-tampon'!$E308="","",IF('PR-tampon'!$E308=0,"",IF(INDIRECT(NOM_FR&amp;ADDRESS('PR-tampon'!$E308,COLUMN(REFERENCEMENT_ISOLANT[[#Headers],[FABRICANT / TITULAIRE / DISTRIBUTEUR]])))=0,"",INDIRECT(NOM_FR&amp;ADDRESS('PR-tampon'!$E308,COLUMN(REFERENCEMENT_ISOLANT[[#Headers],[FABRICANT / TITULAIRE / DISTRIBUTEUR]]))))))</f>
        <v/>
      </c>
      <c r="G345" s="3" t="str">
        <f ca="1">IF('PR-tampon'!$E308="","",IF('PR-tampon'!$E308=0,"",IF(INDIRECT(NOM_FR&amp;ADDRESS('PR-tampon'!$E308,COLUMN(REFERENCEMENT_ISOLANT[[#Headers],[TYPE DE DOCUMENT DE REFERENCE]])))=0,"",INDIRECT(NOM_FR&amp;ADDRESS('PR-tampon'!$E308,COLUMN(REFERENCEMENT_ISOLANT[[#Headers],[TYPE DE DOCUMENT DE REFERENCE]]))))))</f>
        <v/>
      </c>
      <c r="H345" s="3" t="str">
        <f ca="1">IF('PR-tampon'!$E308="","",IF('PR-tampon'!$E308=0,"",IF(INDIRECT(NOM_FR&amp;ADDRESS('PR-tampon'!$E308,COLUMN(REFERENCEMENT_ISOLANT[[#Headers],[REF]])))=0,"",INDIRECT(NOM_FR&amp;ADDRESS('PR-tampon'!$E308,COLUMN(REFERENCEMENT_ISOLANT[[#Headers],[REF]]))))))</f>
        <v/>
      </c>
      <c r="I345" s="80" t="str">
        <f ca="1">IF('PR-tampon'!$E308="","",IF('PR-tampon'!$E308=0,"",IF(INDIRECT(NOM_FR&amp;ADDRESS('PR-tampon'!$E308,COLUMN(REFERENCEMENT_ISOLANT[[#Headers],[AVIS LIMITE AU / VALIDITE]])))=0,"",INDIRECT(NOM_FR&amp;ADDRESS('PR-tampon'!$E308,COLUMN(REFERENCEMENT_ISOLANT[[#Headers],[AVIS LIMITE AU / VALIDITE]]))))))</f>
        <v/>
      </c>
      <c r="J345" s="3" t="str">
        <f ca="1">IF('PR-tampon'!$E308="","",IF('PR-tampon'!$E308=0,"",IF(INDIRECT(NOM_FR&amp;ADDRESS('PR-tampon'!$E308,COLUMN(REFERENCEMENT_ISOLANT[[#Headers],[TC/TNC
dans le domaine d''emploi visé]])))=0,"",INDIRECT(NOM_FR&amp;ADDRESS('PR-tampon'!$E308,COLUMN(REFERENCEMENT_ISOLANT[[#Headers],[TC/TNC
dans le domaine d''emploi visé]]))))))</f>
        <v/>
      </c>
      <c r="K345" s="110" t="str">
        <f ca="1">IF('PR-tampon'!$E308="","",IF('PR-tampon'!$E308=0,"",IF(INDIRECT(NOM_FR&amp;ADDRESS('PR-tampon'!$E308,COLUMN(REFERENCEMENT_ISOLANT[[#Headers],[SYNTHESE DES APPLICATIONS VISEES]])))=0,"",INDIRECT(NOM_FR&amp;ADDRESS('PR-tampon'!$E308,COLUMN(REFERENCEMENT_ISOLANT[[#Headers],[SYNTHESE DES APPLICATIONS VISEES]]))))))</f>
        <v/>
      </c>
      <c r="L345" s="82" t="str">
        <f ca="1">IF('PR-tampon'!$E308="","",IF('PR-tampon'!$E308=0,"",IF(INDIRECT(NOM_FR&amp;ADDRESS('PR-tampon'!$E308,COLUMN(REFERENCEMENT_ISOLANT[[#Headers],[CONCATENATION DES OBSERVATIONS]])))=0,"",INDIRECT(NOM_FR&amp;ADDRESS('PR-tampon'!$E308,COLUMN(REFERENCEMENT_ISOLANT[[#Headers],[CONCATENATION DES OBSERVATIONS]]))))))</f>
        <v/>
      </c>
      <c r="M345" s="3" t="str">
        <f ca="1">IF('PR-tampon'!$E308="","",IF('PR-tampon'!$E308=0,"",IF(INDIRECT(NOM_FR&amp;ADDRESS('PR-tampon'!$E308,COLUMN(REFERENCEMENT_ISOLANT[[#Headers],[Hygrométrie des locaux]])))=0,"",INDIRECT(NOM_FR&amp;ADDRESS('PR-tampon'!$E308,COLUMN(REFERENCEMENT_ISOLANT[[#Headers],[Hygrométrie des locaux]]))))))</f>
        <v/>
      </c>
      <c r="N345" s="3" t="str">
        <f ca="1">IF('PR-tampon'!$E308="","",IF('PR-tampon'!$E308=0,"",IF(INDIRECT(NOM_FR&amp;ADDRESS('PR-tampon'!$E308,COLUMN(REFERENCEMENT_ISOLANT[[#Headers],[classement locaux au sens 20.1 P3]])))=0,"",INDIRECT(NOM_FR&amp;ADDRESS('PR-tampon'!$E308,COLUMN(REFERENCEMENT_ISOLANT[[#Headers],[classement locaux au sens 20.1 P3]]))))))</f>
        <v/>
      </c>
      <c r="O345" s="3" t="str">
        <f ca="1">IF('PR-tampon'!$E308="","",IF('PR-tampon'!$E308=0,"",IF(INDIRECT(NOM_FR&amp;ADDRESS('PR-tampon'!$E308,COLUMN(REFERENCEMENT_ISOLANT[[#Headers],[Climat max]])))=0,"",INDIRECT(NOM_FR&amp;ADDRESS('PR-tampon'!$E308,COLUMN(REFERENCEMENT_ISOLANT[[#Headers],[Climat max]]))))))</f>
        <v/>
      </c>
      <c r="P345" s="3" t="str">
        <f ca="1">IF('PR-tampon'!$E308="","",IF('PR-tampon'!$E308=0,"",IF(INDIRECT(NOM_FR&amp;ADDRESS('PR-tampon'!$E308,COLUMN(REFERENCEMENT_ISOLANT[[#Headers],[Locaux climatisés ou raffraichis]])))=0,"",INDIRECT(NOM_FR&amp;ADDRESS('PR-tampon'!$E308,COLUMN(REFERENCEMENT_ISOLANT[[#Headers],[Locaux climatisés ou raffraichis]]))))))</f>
        <v/>
      </c>
    </row>
    <row r="346" spans="1:16" ht="130.19999999999999" customHeight="1" x14ac:dyDescent="0.3">
      <c r="A346" s="3" t="e">
        <v>#VALUE!</v>
      </c>
      <c r="B346" s="86" t="str">
        <f ca="1">IF('PR-tampon'!$E309="","",IF('PR-tampon'!$E309=0,"",IF(INDIRECT(NOM_FR&amp;ADDRESS('PR-tampon'!$E309,COLUMN(REFERENCEMENT_ISOLANT[[#Headers],[DATE REFERENCEMENT]])))=0,"",INDIRECT(NOM_FR&amp;ADDRESS('PR-tampon'!$E309,COLUMN(REFERENCEMENT_ISOLANT[[#Headers],[DATE REFERENCEMENT]]))))))</f>
        <v/>
      </c>
      <c r="C346" s="86" t="str">
        <f ca="1">IF('PR-tampon'!$E309="","",IF('PR-tampon'!$E309=0,"",IF(INDIRECT(NOM_FR&amp;ADDRESS('PR-tampon'!$E309,COLUMN(REFERENCEMENT_ISOLANT[[#Headers],[TYPE DE PROCEDE]])))=0,"",INDIRECT(NOM_FR&amp;ADDRESS('PR-tampon'!$E309,COLUMN(REFERENCEMENT_ISOLANT[[#Headers],[TYPE DE PROCEDE]]))))))</f>
        <v/>
      </c>
      <c r="D346" s="86" t="str">
        <f ca="1">IF('PR-tampon'!$E309="","",IF('PR-tampon'!$E309=0,"",IF(INDIRECT(NOM_FR&amp;ADDRESS('PR-tampon'!$E309,COLUMN(REFERENCEMENT_ISOLANT[[#Headers],[MATIERE]])))=0,"",INDIRECT(NOM_FR&amp;ADDRESS('PR-tampon'!$E309,COLUMN(REFERENCEMENT_ISOLANT[[#Headers],[MATIERE]]))))))</f>
        <v/>
      </c>
      <c r="E346" s="3" t="str">
        <f ca="1">IF('PR-tampon'!$E309="","",IF('PR-tampon'!$E309=0,"",IF(INDIRECT(NOM_FR&amp;ADDRESS('PR-tampon'!$E309,COLUMN(REFERENCEMENT_ISOLANT[[#Headers],[NOM COMMERCIAL DU PROCEDE]])))=0,"",INDIRECT(NOM_FR&amp;ADDRESS('PR-tampon'!$E309,COLUMN(REFERENCEMENT_ISOLANT[[#Headers],[NOM COMMERCIAL DU PROCEDE]]))))))</f>
        <v/>
      </c>
      <c r="F346" s="3" t="str">
        <f ca="1">IF('PR-tampon'!$E309="","",IF('PR-tampon'!$E309=0,"",IF(INDIRECT(NOM_FR&amp;ADDRESS('PR-tampon'!$E309,COLUMN(REFERENCEMENT_ISOLANT[[#Headers],[FABRICANT / TITULAIRE / DISTRIBUTEUR]])))=0,"",INDIRECT(NOM_FR&amp;ADDRESS('PR-tampon'!$E309,COLUMN(REFERENCEMENT_ISOLANT[[#Headers],[FABRICANT / TITULAIRE / DISTRIBUTEUR]]))))))</f>
        <v/>
      </c>
      <c r="G346" s="3" t="str">
        <f ca="1">IF('PR-tampon'!$E309="","",IF('PR-tampon'!$E309=0,"",IF(INDIRECT(NOM_FR&amp;ADDRESS('PR-tampon'!$E309,COLUMN(REFERENCEMENT_ISOLANT[[#Headers],[TYPE DE DOCUMENT DE REFERENCE]])))=0,"",INDIRECT(NOM_FR&amp;ADDRESS('PR-tampon'!$E309,COLUMN(REFERENCEMENT_ISOLANT[[#Headers],[TYPE DE DOCUMENT DE REFERENCE]]))))))</f>
        <v/>
      </c>
      <c r="H346" s="3" t="str">
        <f ca="1">IF('PR-tampon'!$E309="","",IF('PR-tampon'!$E309=0,"",IF(INDIRECT(NOM_FR&amp;ADDRESS('PR-tampon'!$E309,COLUMN(REFERENCEMENT_ISOLANT[[#Headers],[REF]])))=0,"",INDIRECT(NOM_FR&amp;ADDRESS('PR-tampon'!$E309,COLUMN(REFERENCEMENT_ISOLANT[[#Headers],[REF]]))))))</f>
        <v/>
      </c>
      <c r="I346" s="80" t="str">
        <f ca="1">IF('PR-tampon'!$E309="","",IF('PR-tampon'!$E309=0,"",IF(INDIRECT(NOM_FR&amp;ADDRESS('PR-tampon'!$E309,COLUMN(REFERENCEMENT_ISOLANT[[#Headers],[AVIS LIMITE AU / VALIDITE]])))=0,"",INDIRECT(NOM_FR&amp;ADDRESS('PR-tampon'!$E309,COLUMN(REFERENCEMENT_ISOLANT[[#Headers],[AVIS LIMITE AU / VALIDITE]]))))))</f>
        <v/>
      </c>
      <c r="J346" s="3" t="str">
        <f ca="1">IF('PR-tampon'!$E309="","",IF('PR-tampon'!$E309=0,"",IF(INDIRECT(NOM_FR&amp;ADDRESS('PR-tampon'!$E309,COLUMN(REFERENCEMENT_ISOLANT[[#Headers],[TC/TNC
dans le domaine d''emploi visé]])))=0,"",INDIRECT(NOM_FR&amp;ADDRESS('PR-tampon'!$E309,COLUMN(REFERENCEMENT_ISOLANT[[#Headers],[TC/TNC
dans le domaine d''emploi visé]]))))))</f>
        <v/>
      </c>
      <c r="K346" s="110" t="str">
        <f ca="1">IF('PR-tampon'!$E309="","",IF('PR-tampon'!$E309=0,"",IF(INDIRECT(NOM_FR&amp;ADDRESS('PR-tampon'!$E309,COLUMN(REFERENCEMENT_ISOLANT[[#Headers],[SYNTHESE DES APPLICATIONS VISEES]])))=0,"",INDIRECT(NOM_FR&amp;ADDRESS('PR-tampon'!$E309,COLUMN(REFERENCEMENT_ISOLANT[[#Headers],[SYNTHESE DES APPLICATIONS VISEES]]))))))</f>
        <v/>
      </c>
      <c r="L346" s="82" t="str">
        <f ca="1">IF('PR-tampon'!$E309="","",IF('PR-tampon'!$E309=0,"",IF(INDIRECT(NOM_FR&amp;ADDRESS('PR-tampon'!$E309,COLUMN(REFERENCEMENT_ISOLANT[[#Headers],[CONCATENATION DES OBSERVATIONS]])))=0,"",INDIRECT(NOM_FR&amp;ADDRESS('PR-tampon'!$E309,COLUMN(REFERENCEMENT_ISOLANT[[#Headers],[CONCATENATION DES OBSERVATIONS]]))))))</f>
        <v/>
      </c>
      <c r="M346" s="3" t="str">
        <f ca="1">IF('PR-tampon'!$E309="","",IF('PR-tampon'!$E309=0,"",IF(INDIRECT(NOM_FR&amp;ADDRESS('PR-tampon'!$E309,COLUMN(REFERENCEMENT_ISOLANT[[#Headers],[Hygrométrie des locaux]])))=0,"",INDIRECT(NOM_FR&amp;ADDRESS('PR-tampon'!$E309,COLUMN(REFERENCEMENT_ISOLANT[[#Headers],[Hygrométrie des locaux]]))))))</f>
        <v/>
      </c>
      <c r="N346" s="3" t="str">
        <f ca="1">IF('PR-tampon'!$E309="","",IF('PR-tampon'!$E309=0,"",IF(INDIRECT(NOM_FR&amp;ADDRESS('PR-tampon'!$E309,COLUMN(REFERENCEMENT_ISOLANT[[#Headers],[classement locaux au sens 20.1 P3]])))=0,"",INDIRECT(NOM_FR&amp;ADDRESS('PR-tampon'!$E309,COLUMN(REFERENCEMENT_ISOLANT[[#Headers],[classement locaux au sens 20.1 P3]]))))))</f>
        <v/>
      </c>
      <c r="O346" s="3" t="str">
        <f ca="1">IF('PR-tampon'!$E309="","",IF('PR-tampon'!$E309=0,"",IF(INDIRECT(NOM_FR&amp;ADDRESS('PR-tampon'!$E309,COLUMN(REFERENCEMENT_ISOLANT[[#Headers],[Climat max]])))=0,"",INDIRECT(NOM_FR&amp;ADDRESS('PR-tampon'!$E309,COLUMN(REFERENCEMENT_ISOLANT[[#Headers],[Climat max]]))))))</f>
        <v/>
      </c>
      <c r="P346" s="3" t="str">
        <f ca="1">IF('PR-tampon'!$E309="","",IF('PR-tampon'!$E309=0,"",IF(INDIRECT(NOM_FR&amp;ADDRESS('PR-tampon'!$E309,COLUMN(REFERENCEMENT_ISOLANT[[#Headers],[Locaux climatisés ou raffraichis]])))=0,"",INDIRECT(NOM_FR&amp;ADDRESS('PR-tampon'!$E309,COLUMN(REFERENCEMENT_ISOLANT[[#Headers],[Locaux climatisés ou raffraichis]]))))))</f>
        <v/>
      </c>
    </row>
    <row r="347" spans="1:16" ht="130.19999999999999" customHeight="1" x14ac:dyDescent="0.3">
      <c r="A347" s="3" t="e">
        <v>#VALUE!</v>
      </c>
      <c r="B347" s="86" t="str">
        <f ca="1">IF('PR-tampon'!$E310="","",IF('PR-tampon'!$E310=0,"",IF(INDIRECT(NOM_FR&amp;ADDRESS('PR-tampon'!$E310,COLUMN(REFERENCEMENT_ISOLANT[[#Headers],[DATE REFERENCEMENT]])))=0,"",INDIRECT(NOM_FR&amp;ADDRESS('PR-tampon'!$E310,COLUMN(REFERENCEMENT_ISOLANT[[#Headers],[DATE REFERENCEMENT]]))))))</f>
        <v/>
      </c>
      <c r="C347" s="86" t="str">
        <f ca="1">IF('PR-tampon'!$E310="","",IF('PR-tampon'!$E310=0,"",IF(INDIRECT(NOM_FR&amp;ADDRESS('PR-tampon'!$E310,COLUMN(REFERENCEMENT_ISOLANT[[#Headers],[TYPE DE PROCEDE]])))=0,"",INDIRECT(NOM_FR&amp;ADDRESS('PR-tampon'!$E310,COLUMN(REFERENCEMENT_ISOLANT[[#Headers],[TYPE DE PROCEDE]]))))))</f>
        <v/>
      </c>
      <c r="D347" s="86" t="str">
        <f ca="1">IF('PR-tampon'!$E310="","",IF('PR-tampon'!$E310=0,"",IF(INDIRECT(NOM_FR&amp;ADDRESS('PR-tampon'!$E310,COLUMN(REFERENCEMENT_ISOLANT[[#Headers],[MATIERE]])))=0,"",INDIRECT(NOM_FR&amp;ADDRESS('PR-tampon'!$E310,COLUMN(REFERENCEMENT_ISOLANT[[#Headers],[MATIERE]]))))))</f>
        <v/>
      </c>
      <c r="E347" s="3" t="str">
        <f ca="1">IF('PR-tampon'!$E310="","",IF('PR-tampon'!$E310=0,"",IF(INDIRECT(NOM_FR&amp;ADDRESS('PR-tampon'!$E310,COLUMN(REFERENCEMENT_ISOLANT[[#Headers],[NOM COMMERCIAL DU PROCEDE]])))=0,"",INDIRECT(NOM_FR&amp;ADDRESS('PR-tampon'!$E310,COLUMN(REFERENCEMENT_ISOLANT[[#Headers],[NOM COMMERCIAL DU PROCEDE]]))))))</f>
        <v/>
      </c>
      <c r="F347" s="3" t="str">
        <f ca="1">IF('PR-tampon'!$E310="","",IF('PR-tampon'!$E310=0,"",IF(INDIRECT(NOM_FR&amp;ADDRESS('PR-tampon'!$E310,COLUMN(REFERENCEMENT_ISOLANT[[#Headers],[FABRICANT / TITULAIRE / DISTRIBUTEUR]])))=0,"",INDIRECT(NOM_FR&amp;ADDRESS('PR-tampon'!$E310,COLUMN(REFERENCEMENT_ISOLANT[[#Headers],[FABRICANT / TITULAIRE / DISTRIBUTEUR]]))))))</f>
        <v/>
      </c>
      <c r="G347" s="3" t="str">
        <f ca="1">IF('PR-tampon'!$E310="","",IF('PR-tampon'!$E310=0,"",IF(INDIRECT(NOM_FR&amp;ADDRESS('PR-tampon'!$E310,COLUMN(REFERENCEMENT_ISOLANT[[#Headers],[TYPE DE DOCUMENT DE REFERENCE]])))=0,"",INDIRECT(NOM_FR&amp;ADDRESS('PR-tampon'!$E310,COLUMN(REFERENCEMENT_ISOLANT[[#Headers],[TYPE DE DOCUMENT DE REFERENCE]]))))))</f>
        <v/>
      </c>
      <c r="H347" s="3" t="str">
        <f ca="1">IF('PR-tampon'!$E310="","",IF('PR-tampon'!$E310=0,"",IF(INDIRECT(NOM_FR&amp;ADDRESS('PR-tampon'!$E310,COLUMN(REFERENCEMENT_ISOLANT[[#Headers],[REF]])))=0,"",INDIRECT(NOM_FR&amp;ADDRESS('PR-tampon'!$E310,COLUMN(REFERENCEMENT_ISOLANT[[#Headers],[REF]]))))))</f>
        <v/>
      </c>
      <c r="I347" s="80" t="str">
        <f ca="1">IF('PR-tampon'!$E310="","",IF('PR-tampon'!$E310=0,"",IF(INDIRECT(NOM_FR&amp;ADDRESS('PR-tampon'!$E310,COLUMN(REFERENCEMENT_ISOLANT[[#Headers],[AVIS LIMITE AU / VALIDITE]])))=0,"",INDIRECT(NOM_FR&amp;ADDRESS('PR-tampon'!$E310,COLUMN(REFERENCEMENT_ISOLANT[[#Headers],[AVIS LIMITE AU / VALIDITE]]))))))</f>
        <v/>
      </c>
      <c r="J347" s="3" t="str">
        <f ca="1">IF('PR-tampon'!$E310="","",IF('PR-tampon'!$E310=0,"",IF(INDIRECT(NOM_FR&amp;ADDRESS('PR-tampon'!$E310,COLUMN(REFERENCEMENT_ISOLANT[[#Headers],[TC/TNC
dans le domaine d''emploi visé]])))=0,"",INDIRECT(NOM_FR&amp;ADDRESS('PR-tampon'!$E310,COLUMN(REFERENCEMENT_ISOLANT[[#Headers],[TC/TNC
dans le domaine d''emploi visé]]))))))</f>
        <v/>
      </c>
      <c r="K347" s="110" t="str">
        <f ca="1">IF('PR-tampon'!$E310="","",IF('PR-tampon'!$E310=0,"",IF(INDIRECT(NOM_FR&amp;ADDRESS('PR-tampon'!$E310,COLUMN(REFERENCEMENT_ISOLANT[[#Headers],[SYNTHESE DES APPLICATIONS VISEES]])))=0,"",INDIRECT(NOM_FR&amp;ADDRESS('PR-tampon'!$E310,COLUMN(REFERENCEMENT_ISOLANT[[#Headers],[SYNTHESE DES APPLICATIONS VISEES]]))))))</f>
        <v/>
      </c>
      <c r="L347" s="82" t="str">
        <f ca="1">IF('PR-tampon'!$E310="","",IF('PR-tampon'!$E310=0,"",IF(INDIRECT(NOM_FR&amp;ADDRESS('PR-tampon'!$E310,COLUMN(REFERENCEMENT_ISOLANT[[#Headers],[CONCATENATION DES OBSERVATIONS]])))=0,"",INDIRECT(NOM_FR&amp;ADDRESS('PR-tampon'!$E310,COLUMN(REFERENCEMENT_ISOLANT[[#Headers],[CONCATENATION DES OBSERVATIONS]]))))))</f>
        <v/>
      </c>
      <c r="M347" s="3" t="str">
        <f ca="1">IF('PR-tampon'!$E310="","",IF('PR-tampon'!$E310=0,"",IF(INDIRECT(NOM_FR&amp;ADDRESS('PR-tampon'!$E310,COLUMN(REFERENCEMENT_ISOLANT[[#Headers],[Hygrométrie des locaux]])))=0,"",INDIRECT(NOM_FR&amp;ADDRESS('PR-tampon'!$E310,COLUMN(REFERENCEMENT_ISOLANT[[#Headers],[Hygrométrie des locaux]]))))))</f>
        <v/>
      </c>
      <c r="N347" s="3" t="str">
        <f ca="1">IF('PR-tampon'!$E310="","",IF('PR-tampon'!$E310=0,"",IF(INDIRECT(NOM_FR&amp;ADDRESS('PR-tampon'!$E310,COLUMN(REFERENCEMENT_ISOLANT[[#Headers],[classement locaux au sens 20.1 P3]])))=0,"",INDIRECT(NOM_FR&amp;ADDRESS('PR-tampon'!$E310,COLUMN(REFERENCEMENT_ISOLANT[[#Headers],[classement locaux au sens 20.1 P3]]))))))</f>
        <v/>
      </c>
      <c r="O347" s="3" t="str">
        <f ca="1">IF('PR-tampon'!$E310="","",IF('PR-tampon'!$E310=0,"",IF(INDIRECT(NOM_FR&amp;ADDRESS('PR-tampon'!$E310,COLUMN(REFERENCEMENT_ISOLANT[[#Headers],[Climat max]])))=0,"",INDIRECT(NOM_FR&amp;ADDRESS('PR-tampon'!$E310,COLUMN(REFERENCEMENT_ISOLANT[[#Headers],[Climat max]]))))))</f>
        <v/>
      </c>
      <c r="P347" s="3" t="str">
        <f ca="1">IF('PR-tampon'!$E310="","",IF('PR-tampon'!$E310=0,"",IF(INDIRECT(NOM_FR&amp;ADDRESS('PR-tampon'!$E310,COLUMN(REFERENCEMENT_ISOLANT[[#Headers],[Locaux climatisés ou raffraichis]])))=0,"",INDIRECT(NOM_FR&amp;ADDRESS('PR-tampon'!$E310,COLUMN(REFERENCEMENT_ISOLANT[[#Headers],[Locaux climatisés ou raffraichis]]))))))</f>
        <v/>
      </c>
    </row>
    <row r="348" spans="1:16" ht="130.19999999999999" customHeight="1" x14ac:dyDescent="0.3">
      <c r="A348" s="3" t="e">
        <v>#VALUE!</v>
      </c>
      <c r="B348" s="86" t="str">
        <f ca="1">IF('PR-tampon'!$E311="","",IF('PR-tampon'!$E311=0,"",IF(INDIRECT(NOM_FR&amp;ADDRESS('PR-tampon'!$E311,COLUMN(REFERENCEMENT_ISOLANT[[#Headers],[DATE REFERENCEMENT]])))=0,"",INDIRECT(NOM_FR&amp;ADDRESS('PR-tampon'!$E311,COLUMN(REFERENCEMENT_ISOLANT[[#Headers],[DATE REFERENCEMENT]]))))))</f>
        <v/>
      </c>
      <c r="C348" s="86" t="str">
        <f ca="1">IF('PR-tampon'!$E311="","",IF('PR-tampon'!$E311=0,"",IF(INDIRECT(NOM_FR&amp;ADDRESS('PR-tampon'!$E311,COLUMN(REFERENCEMENT_ISOLANT[[#Headers],[TYPE DE PROCEDE]])))=0,"",INDIRECT(NOM_FR&amp;ADDRESS('PR-tampon'!$E311,COLUMN(REFERENCEMENT_ISOLANT[[#Headers],[TYPE DE PROCEDE]]))))))</f>
        <v/>
      </c>
      <c r="D348" s="86" t="str">
        <f ca="1">IF('PR-tampon'!$E311="","",IF('PR-tampon'!$E311=0,"",IF(INDIRECT(NOM_FR&amp;ADDRESS('PR-tampon'!$E311,COLUMN(REFERENCEMENT_ISOLANT[[#Headers],[MATIERE]])))=0,"",INDIRECT(NOM_FR&amp;ADDRESS('PR-tampon'!$E311,COLUMN(REFERENCEMENT_ISOLANT[[#Headers],[MATIERE]]))))))</f>
        <v/>
      </c>
      <c r="E348" s="3" t="str">
        <f ca="1">IF('PR-tampon'!$E311="","",IF('PR-tampon'!$E311=0,"",IF(INDIRECT(NOM_FR&amp;ADDRESS('PR-tampon'!$E311,COLUMN(REFERENCEMENT_ISOLANT[[#Headers],[NOM COMMERCIAL DU PROCEDE]])))=0,"",INDIRECT(NOM_FR&amp;ADDRESS('PR-tampon'!$E311,COLUMN(REFERENCEMENT_ISOLANT[[#Headers],[NOM COMMERCIAL DU PROCEDE]]))))))</f>
        <v/>
      </c>
      <c r="F348" s="3" t="str">
        <f ca="1">IF('PR-tampon'!$E311="","",IF('PR-tampon'!$E311=0,"",IF(INDIRECT(NOM_FR&amp;ADDRESS('PR-tampon'!$E311,COLUMN(REFERENCEMENT_ISOLANT[[#Headers],[FABRICANT / TITULAIRE / DISTRIBUTEUR]])))=0,"",INDIRECT(NOM_FR&amp;ADDRESS('PR-tampon'!$E311,COLUMN(REFERENCEMENT_ISOLANT[[#Headers],[FABRICANT / TITULAIRE / DISTRIBUTEUR]]))))))</f>
        <v/>
      </c>
      <c r="G348" s="3" t="str">
        <f ca="1">IF('PR-tampon'!$E311="","",IF('PR-tampon'!$E311=0,"",IF(INDIRECT(NOM_FR&amp;ADDRESS('PR-tampon'!$E311,COLUMN(REFERENCEMENT_ISOLANT[[#Headers],[TYPE DE DOCUMENT DE REFERENCE]])))=0,"",INDIRECT(NOM_FR&amp;ADDRESS('PR-tampon'!$E311,COLUMN(REFERENCEMENT_ISOLANT[[#Headers],[TYPE DE DOCUMENT DE REFERENCE]]))))))</f>
        <v/>
      </c>
      <c r="H348" s="3" t="str">
        <f ca="1">IF('PR-tampon'!$E311="","",IF('PR-tampon'!$E311=0,"",IF(INDIRECT(NOM_FR&amp;ADDRESS('PR-tampon'!$E311,COLUMN(REFERENCEMENT_ISOLANT[[#Headers],[REF]])))=0,"",INDIRECT(NOM_FR&amp;ADDRESS('PR-tampon'!$E311,COLUMN(REFERENCEMENT_ISOLANT[[#Headers],[REF]]))))))</f>
        <v/>
      </c>
      <c r="I348" s="80" t="str">
        <f ca="1">IF('PR-tampon'!$E311="","",IF('PR-tampon'!$E311=0,"",IF(INDIRECT(NOM_FR&amp;ADDRESS('PR-tampon'!$E311,COLUMN(REFERENCEMENT_ISOLANT[[#Headers],[AVIS LIMITE AU / VALIDITE]])))=0,"",INDIRECT(NOM_FR&amp;ADDRESS('PR-tampon'!$E311,COLUMN(REFERENCEMENT_ISOLANT[[#Headers],[AVIS LIMITE AU / VALIDITE]]))))))</f>
        <v/>
      </c>
      <c r="J348" s="3" t="str">
        <f ca="1">IF('PR-tampon'!$E311="","",IF('PR-tampon'!$E311=0,"",IF(INDIRECT(NOM_FR&amp;ADDRESS('PR-tampon'!$E311,COLUMN(REFERENCEMENT_ISOLANT[[#Headers],[TC/TNC
dans le domaine d''emploi visé]])))=0,"",INDIRECT(NOM_FR&amp;ADDRESS('PR-tampon'!$E311,COLUMN(REFERENCEMENT_ISOLANT[[#Headers],[TC/TNC
dans le domaine d''emploi visé]]))))))</f>
        <v/>
      </c>
      <c r="K348" s="110" t="str">
        <f ca="1">IF('PR-tampon'!$E311="","",IF('PR-tampon'!$E311=0,"",IF(INDIRECT(NOM_FR&amp;ADDRESS('PR-tampon'!$E311,COLUMN(REFERENCEMENT_ISOLANT[[#Headers],[SYNTHESE DES APPLICATIONS VISEES]])))=0,"",INDIRECT(NOM_FR&amp;ADDRESS('PR-tampon'!$E311,COLUMN(REFERENCEMENT_ISOLANT[[#Headers],[SYNTHESE DES APPLICATIONS VISEES]]))))))</f>
        <v/>
      </c>
      <c r="L348" s="82" t="str">
        <f ca="1">IF('PR-tampon'!$E311="","",IF('PR-tampon'!$E311=0,"",IF(INDIRECT(NOM_FR&amp;ADDRESS('PR-tampon'!$E311,COLUMN(REFERENCEMENT_ISOLANT[[#Headers],[CONCATENATION DES OBSERVATIONS]])))=0,"",INDIRECT(NOM_FR&amp;ADDRESS('PR-tampon'!$E311,COLUMN(REFERENCEMENT_ISOLANT[[#Headers],[CONCATENATION DES OBSERVATIONS]]))))))</f>
        <v/>
      </c>
      <c r="M348" s="3" t="str">
        <f ca="1">IF('PR-tampon'!$E311="","",IF('PR-tampon'!$E311=0,"",IF(INDIRECT(NOM_FR&amp;ADDRESS('PR-tampon'!$E311,COLUMN(REFERENCEMENT_ISOLANT[[#Headers],[Hygrométrie des locaux]])))=0,"",INDIRECT(NOM_FR&amp;ADDRESS('PR-tampon'!$E311,COLUMN(REFERENCEMENT_ISOLANT[[#Headers],[Hygrométrie des locaux]]))))))</f>
        <v/>
      </c>
      <c r="N348" s="3" t="str">
        <f ca="1">IF('PR-tampon'!$E311="","",IF('PR-tampon'!$E311=0,"",IF(INDIRECT(NOM_FR&amp;ADDRESS('PR-tampon'!$E311,COLUMN(REFERENCEMENT_ISOLANT[[#Headers],[classement locaux au sens 20.1 P3]])))=0,"",INDIRECT(NOM_FR&amp;ADDRESS('PR-tampon'!$E311,COLUMN(REFERENCEMENT_ISOLANT[[#Headers],[classement locaux au sens 20.1 P3]]))))))</f>
        <v/>
      </c>
      <c r="O348" s="3" t="str">
        <f ca="1">IF('PR-tampon'!$E311="","",IF('PR-tampon'!$E311=0,"",IF(INDIRECT(NOM_FR&amp;ADDRESS('PR-tampon'!$E311,COLUMN(REFERENCEMENT_ISOLANT[[#Headers],[Climat max]])))=0,"",INDIRECT(NOM_FR&amp;ADDRESS('PR-tampon'!$E311,COLUMN(REFERENCEMENT_ISOLANT[[#Headers],[Climat max]]))))))</f>
        <v/>
      </c>
      <c r="P348" s="3" t="str">
        <f ca="1">IF('PR-tampon'!$E311="","",IF('PR-tampon'!$E311=0,"",IF(INDIRECT(NOM_FR&amp;ADDRESS('PR-tampon'!$E311,COLUMN(REFERENCEMENT_ISOLANT[[#Headers],[Locaux climatisés ou raffraichis]])))=0,"",INDIRECT(NOM_FR&amp;ADDRESS('PR-tampon'!$E311,COLUMN(REFERENCEMENT_ISOLANT[[#Headers],[Locaux climatisés ou raffraichis]]))))))</f>
        <v/>
      </c>
    </row>
    <row r="349" spans="1:16" ht="130.19999999999999" customHeight="1" x14ac:dyDescent="0.3">
      <c r="A349" s="3" t="e">
        <v>#VALUE!</v>
      </c>
      <c r="B349" s="86" t="str">
        <f ca="1">IF('PR-tampon'!$E312="","",IF('PR-tampon'!$E312=0,"",IF(INDIRECT(NOM_FR&amp;ADDRESS('PR-tampon'!$E312,COLUMN(REFERENCEMENT_ISOLANT[[#Headers],[DATE REFERENCEMENT]])))=0,"",INDIRECT(NOM_FR&amp;ADDRESS('PR-tampon'!$E312,COLUMN(REFERENCEMENT_ISOLANT[[#Headers],[DATE REFERENCEMENT]]))))))</f>
        <v/>
      </c>
      <c r="C349" s="86" t="str">
        <f ca="1">IF('PR-tampon'!$E312="","",IF('PR-tampon'!$E312=0,"",IF(INDIRECT(NOM_FR&amp;ADDRESS('PR-tampon'!$E312,COLUMN(REFERENCEMENT_ISOLANT[[#Headers],[TYPE DE PROCEDE]])))=0,"",INDIRECT(NOM_FR&amp;ADDRESS('PR-tampon'!$E312,COLUMN(REFERENCEMENT_ISOLANT[[#Headers],[TYPE DE PROCEDE]]))))))</f>
        <v/>
      </c>
      <c r="D349" s="86" t="str">
        <f ca="1">IF('PR-tampon'!$E312="","",IF('PR-tampon'!$E312=0,"",IF(INDIRECT(NOM_FR&amp;ADDRESS('PR-tampon'!$E312,COLUMN(REFERENCEMENT_ISOLANT[[#Headers],[MATIERE]])))=0,"",INDIRECT(NOM_FR&amp;ADDRESS('PR-tampon'!$E312,COLUMN(REFERENCEMENT_ISOLANT[[#Headers],[MATIERE]]))))))</f>
        <v/>
      </c>
      <c r="E349" s="3" t="str">
        <f ca="1">IF('PR-tampon'!$E312="","",IF('PR-tampon'!$E312=0,"",IF(INDIRECT(NOM_FR&amp;ADDRESS('PR-tampon'!$E312,COLUMN(REFERENCEMENT_ISOLANT[[#Headers],[NOM COMMERCIAL DU PROCEDE]])))=0,"",INDIRECT(NOM_FR&amp;ADDRESS('PR-tampon'!$E312,COLUMN(REFERENCEMENT_ISOLANT[[#Headers],[NOM COMMERCIAL DU PROCEDE]]))))))</f>
        <v/>
      </c>
      <c r="F349" s="3" t="str">
        <f ca="1">IF('PR-tampon'!$E312="","",IF('PR-tampon'!$E312=0,"",IF(INDIRECT(NOM_FR&amp;ADDRESS('PR-tampon'!$E312,COLUMN(REFERENCEMENT_ISOLANT[[#Headers],[FABRICANT / TITULAIRE / DISTRIBUTEUR]])))=0,"",INDIRECT(NOM_FR&amp;ADDRESS('PR-tampon'!$E312,COLUMN(REFERENCEMENT_ISOLANT[[#Headers],[FABRICANT / TITULAIRE / DISTRIBUTEUR]]))))))</f>
        <v/>
      </c>
      <c r="G349" s="3" t="str">
        <f ca="1">IF('PR-tampon'!$E312="","",IF('PR-tampon'!$E312=0,"",IF(INDIRECT(NOM_FR&amp;ADDRESS('PR-tampon'!$E312,COLUMN(REFERENCEMENT_ISOLANT[[#Headers],[TYPE DE DOCUMENT DE REFERENCE]])))=0,"",INDIRECT(NOM_FR&amp;ADDRESS('PR-tampon'!$E312,COLUMN(REFERENCEMENT_ISOLANT[[#Headers],[TYPE DE DOCUMENT DE REFERENCE]]))))))</f>
        <v/>
      </c>
      <c r="H349" s="3" t="str">
        <f ca="1">IF('PR-tampon'!$E312="","",IF('PR-tampon'!$E312=0,"",IF(INDIRECT(NOM_FR&amp;ADDRESS('PR-tampon'!$E312,COLUMN(REFERENCEMENT_ISOLANT[[#Headers],[REF]])))=0,"",INDIRECT(NOM_FR&amp;ADDRESS('PR-tampon'!$E312,COLUMN(REFERENCEMENT_ISOLANT[[#Headers],[REF]]))))))</f>
        <v/>
      </c>
      <c r="I349" s="80" t="str">
        <f ca="1">IF('PR-tampon'!$E312="","",IF('PR-tampon'!$E312=0,"",IF(INDIRECT(NOM_FR&amp;ADDRESS('PR-tampon'!$E312,COLUMN(REFERENCEMENT_ISOLANT[[#Headers],[AVIS LIMITE AU / VALIDITE]])))=0,"",INDIRECT(NOM_FR&amp;ADDRESS('PR-tampon'!$E312,COLUMN(REFERENCEMENT_ISOLANT[[#Headers],[AVIS LIMITE AU / VALIDITE]]))))))</f>
        <v/>
      </c>
      <c r="J349" s="3" t="str">
        <f ca="1">IF('PR-tampon'!$E312="","",IF('PR-tampon'!$E312=0,"",IF(INDIRECT(NOM_FR&amp;ADDRESS('PR-tampon'!$E312,COLUMN(REFERENCEMENT_ISOLANT[[#Headers],[TC/TNC
dans le domaine d''emploi visé]])))=0,"",INDIRECT(NOM_FR&amp;ADDRESS('PR-tampon'!$E312,COLUMN(REFERENCEMENT_ISOLANT[[#Headers],[TC/TNC
dans le domaine d''emploi visé]]))))))</f>
        <v/>
      </c>
      <c r="K349" s="110" t="str">
        <f ca="1">IF('PR-tampon'!$E312="","",IF('PR-tampon'!$E312=0,"",IF(INDIRECT(NOM_FR&amp;ADDRESS('PR-tampon'!$E312,COLUMN(REFERENCEMENT_ISOLANT[[#Headers],[SYNTHESE DES APPLICATIONS VISEES]])))=0,"",INDIRECT(NOM_FR&amp;ADDRESS('PR-tampon'!$E312,COLUMN(REFERENCEMENT_ISOLANT[[#Headers],[SYNTHESE DES APPLICATIONS VISEES]]))))))</f>
        <v/>
      </c>
      <c r="L349" s="82" t="str">
        <f ca="1">IF('PR-tampon'!$E312="","",IF('PR-tampon'!$E312=0,"",IF(INDIRECT(NOM_FR&amp;ADDRESS('PR-tampon'!$E312,COLUMN(REFERENCEMENT_ISOLANT[[#Headers],[CONCATENATION DES OBSERVATIONS]])))=0,"",INDIRECT(NOM_FR&amp;ADDRESS('PR-tampon'!$E312,COLUMN(REFERENCEMENT_ISOLANT[[#Headers],[CONCATENATION DES OBSERVATIONS]]))))))</f>
        <v/>
      </c>
      <c r="M349" s="3" t="str">
        <f ca="1">IF('PR-tampon'!$E312="","",IF('PR-tampon'!$E312=0,"",IF(INDIRECT(NOM_FR&amp;ADDRESS('PR-tampon'!$E312,COLUMN(REFERENCEMENT_ISOLANT[[#Headers],[Hygrométrie des locaux]])))=0,"",INDIRECT(NOM_FR&amp;ADDRESS('PR-tampon'!$E312,COLUMN(REFERENCEMENT_ISOLANT[[#Headers],[Hygrométrie des locaux]]))))))</f>
        <v/>
      </c>
      <c r="N349" s="3" t="str">
        <f ca="1">IF('PR-tampon'!$E312="","",IF('PR-tampon'!$E312=0,"",IF(INDIRECT(NOM_FR&amp;ADDRESS('PR-tampon'!$E312,COLUMN(REFERENCEMENT_ISOLANT[[#Headers],[classement locaux au sens 20.1 P3]])))=0,"",INDIRECT(NOM_FR&amp;ADDRESS('PR-tampon'!$E312,COLUMN(REFERENCEMENT_ISOLANT[[#Headers],[classement locaux au sens 20.1 P3]]))))))</f>
        <v/>
      </c>
      <c r="O349" s="3" t="str">
        <f ca="1">IF('PR-tampon'!$E312="","",IF('PR-tampon'!$E312=0,"",IF(INDIRECT(NOM_FR&amp;ADDRESS('PR-tampon'!$E312,COLUMN(REFERENCEMENT_ISOLANT[[#Headers],[Climat max]])))=0,"",INDIRECT(NOM_FR&amp;ADDRESS('PR-tampon'!$E312,COLUMN(REFERENCEMENT_ISOLANT[[#Headers],[Climat max]]))))))</f>
        <v/>
      </c>
      <c r="P349" s="3" t="str">
        <f ca="1">IF('PR-tampon'!$E312="","",IF('PR-tampon'!$E312=0,"",IF(INDIRECT(NOM_FR&amp;ADDRESS('PR-tampon'!$E312,COLUMN(REFERENCEMENT_ISOLANT[[#Headers],[Locaux climatisés ou raffraichis]])))=0,"",INDIRECT(NOM_FR&amp;ADDRESS('PR-tampon'!$E312,COLUMN(REFERENCEMENT_ISOLANT[[#Headers],[Locaux climatisés ou raffraichis]]))))))</f>
        <v/>
      </c>
    </row>
    <row r="350" spans="1:16" ht="130.19999999999999" customHeight="1" x14ac:dyDescent="0.3">
      <c r="A350" s="3" t="e">
        <v>#VALUE!</v>
      </c>
      <c r="B350" s="86" t="str">
        <f ca="1">IF('PR-tampon'!$E313="","",IF('PR-tampon'!$E313=0,"",IF(INDIRECT(NOM_FR&amp;ADDRESS('PR-tampon'!$E313,COLUMN(REFERENCEMENT_ISOLANT[[#Headers],[DATE REFERENCEMENT]])))=0,"",INDIRECT(NOM_FR&amp;ADDRESS('PR-tampon'!$E313,COLUMN(REFERENCEMENT_ISOLANT[[#Headers],[DATE REFERENCEMENT]]))))))</f>
        <v/>
      </c>
      <c r="C350" s="86" t="str">
        <f ca="1">IF('PR-tampon'!$E313="","",IF('PR-tampon'!$E313=0,"",IF(INDIRECT(NOM_FR&amp;ADDRESS('PR-tampon'!$E313,COLUMN(REFERENCEMENT_ISOLANT[[#Headers],[TYPE DE PROCEDE]])))=0,"",INDIRECT(NOM_FR&amp;ADDRESS('PR-tampon'!$E313,COLUMN(REFERENCEMENT_ISOLANT[[#Headers],[TYPE DE PROCEDE]]))))))</f>
        <v/>
      </c>
      <c r="D350" s="86" t="str">
        <f ca="1">IF('PR-tampon'!$E313="","",IF('PR-tampon'!$E313=0,"",IF(INDIRECT(NOM_FR&amp;ADDRESS('PR-tampon'!$E313,COLUMN(REFERENCEMENT_ISOLANT[[#Headers],[MATIERE]])))=0,"",INDIRECT(NOM_FR&amp;ADDRESS('PR-tampon'!$E313,COLUMN(REFERENCEMENT_ISOLANT[[#Headers],[MATIERE]]))))))</f>
        <v/>
      </c>
      <c r="E350" s="3" t="str">
        <f ca="1">IF('PR-tampon'!$E313="","",IF('PR-tampon'!$E313=0,"",IF(INDIRECT(NOM_FR&amp;ADDRESS('PR-tampon'!$E313,COLUMN(REFERENCEMENT_ISOLANT[[#Headers],[NOM COMMERCIAL DU PROCEDE]])))=0,"",INDIRECT(NOM_FR&amp;ADDRESS('PR-tampon'!$E313,COLUMN(REFERENCEMENT_ISOLANT[[#Headers],[NOM COMMERCIAL DU PROCEDE]]))))))</f>
        <v/>
      </c>
      <c r="F350" s="3" t="str">
        <f ca="1">IF('PR-tampon'!$E313="","",IF('PR-tampon'!$E313=0,"",IF(INDIRECT(NOM_FR&amp;ADDRESS('PR-tampon'!$E313,COLUMN(REFERENCEMENT_ISOLANT[[#Headers],[FABRICANT / TITULAIRE / DISTRIBUTEUR]])))=0,"",INDIRECT(NOM_FR&amp;ADDRESS('PR-tampon'!$E313,COLUMN(REFERENCEMENT_ISOLANT[[#Headers],[FABRICANT / TITULAIRE / DISTRIBUTEUR]]))))))</f>
        <v/>
      </c>
      <c r="G350" s="3" t="str">
        <f ca="1">IF('PR-tampon'!$E313="","",IF('PR-tampon'!$E313=0,"",IF(INDIRECT(NOM_FR&amp;ADDRESS('PR-tampon'!$E313,COLUMN(REFERENCEMENT_ISOLANT[[#Headers],[TYPE DE DOCUMENT DE REFERENCE]])))=0,"",INDIRECT(NOM_FR&amp;ADDRESS('PR-tampon'!$E313,COLUMN(REFERENCEMENT_ISOLANT[[#Headers],[TYPE DE DOCUMENT DE REFERENCE]]))))))</f>
        <v/>
      </c>
      <c r="H350" s="3" t="str">
        <f ca="1">IF('PR-tampon'!$E313="","",IF('PR-tampon'!$E313=0,"",IF(INDIRECT(NOM_FR&amp;ADDRESS('PR-tampon'!$E313,COLUMN(REFERENCEMENT_ISOLANT[[#Headers],[REF]])))=0,"",INDIRECT(NOM_FR&amp;ADDRESS('PR-tampon'!$E313,COLUMN(REFERENCEMENT_ISOLANT[[#Headers],[REF]]))))))</f>
        <v/>
      </c>
      <c r="I350" s="80" t="str">
        <f ca="1">IF('PR-tampon'!$E313="","",IF('PR-tampon'!$E313=0,"",IF(INDIRECT(NOM_FR&amp;ADDRESS('PR-tampon'!$E313,COLUMN(REFERENCEMENT_ISOLANT[[#Headers],[AVIS LIMITE AU / VALIDITE]])))=0,"",INDIRECT(NOM_FR&amp;ADDRESS('PR-tampon'!$E313,COLUMN(REFERENCEMENT_ISOLANT[[#Headers],[AVIS LIMITE AU / VALIDITE]]))))))</f>
        <v/>
      </c>
      <c r="J350" s="3" t="str">
        <f ca="1">IF('PR-tampon'!$E313="","",IF('PR-tampon'!$E313=0,"",IF(INDIRECT(NOM_FR&amp;ADDRESS('PR-tampon'!$E313,COLUMN(REFERENCEMENT_ISOLANT[[#Headers],[TC/TNC
dans le domaine d''emploi visé]])))=0,"",INDIRECT(NOM_FR&amp;ADDRESS('PR-tampon'!$E313,COLUMN(REFERENCEMENT_ISOLANT[[#Headers],[TC/TNC
dans le domaine d''emploi visé]]))))))</f>
        <v/>
      </c>
      <c r="K350" s="110" t="str">
        <f ca="1">IF('PR-tampon'!$E313="","",IF('PR-tampon'!$E313=0,"",IF(INDIRECT(NOM_FR&amp;ADDRESS('PR-tampon'!$E313,COLUMN(REFERENCEMENT_ISOLANT[[#Headers],[SYNTHESE DES APPLICATIONS VISEES]])))=0,"",INDIRECT(NOM_FR&amp;ADDRESS('PR-tampon'!$E313,COLUMN(REFERENCEMENT_ISOLANT[[#Headers],[SYNTHESE DES APPLICATIONS VISEES]]))))))</f>
        <v/>
      </c>
      <c r="L350" s="82" t="str">
        <f ca="1">IF('PR-tampon'!$E313="","",IF('PR-tampon'!$E313=0,"",IF(INDIRECT(NOM_FR&amp;ADDRESS('PR-tampon'!$E313,COLUMN(REFERENCEMENT_ISOLANT[[#Headers],[CONCATENATION DES OBSERVATIONS]])))=0,"",INDIRECT(NOM_FR&amp;ADDRESS('PR-tampon'!$E313,COLUMN(REFERENCEMENT_ISOLANT[[#Headers],[CONCATENATION DES OBSERVATIONS]]))))))</f>
        <v/>
      </c>
      <c r="M350" s="3" t="str">
        <f ca="1">IF('PR-tampon'!$E313="","",IF('PR-tampon'!$E313=0,"",IF(INDIRECT(NOM_FR&amp;ADDRESS('PR-tampon'!$E313,COLUMN(REFERENCEMENT_ISOLANT[[#Headers],[Hygrométrie des locaux]])))=0,"",INDIRECT(NOM_FR&amp;ADDRESS('PR-tampon'!$E313,COLUMN(REFERENCEMENT_ISOLANT[[#Headers],[Hygrométrie des locaux]]))))))</f>
        <v/>
      </c>
      <c r="N350" s="3" t="str">
        <f ca="1">IF('PR-tampon'!$E313="","",IF('PR-tampon'!$E313=0,"",IF(INDIRECT(NOM_FR&amp;ADDRESS('PR-tampon'!$E313,COLUMN(REFERENCEMENT_ISOLANT[[#Headers],[classement locaux au sens 20.1 P3]])))=0,"",INDIRECT(NOM_FR&amp;ADDRESS('PR-tampon'!$E313,COLUMN(REFERENCEMENT_ISOLANT[[#Headers],[classement locaux au sens 20.1 P3]]))))))</f>
        <v/>
      </c>
      <c r="O350" s="3" t="str">
        <f ca="1">IF('PR-tampon'!$E313="","",IF('PR-tampon'!$E313=0,"",IF(INDIRECT(NOM_FR&amp;ADDRESS('PR-tampon'!$E313,COLUMN(REFERENCEMENT_ISOLANT[[#Headers],[Climat max]])))=0,"",INDIRECT(NOM_FR&amp;ADDRESS('PR-tampon'!$E313,COLUMN(REFERENCEMENT_ISOLANT[[#Headers],[Climat max]]))))))</f>
        <v/>
      </c>
      <c r="P350" s="3" t="str">
        <f ca="1">IF('PR-tampon'!$E313="","",IF('PR-tampon'!$E313=0,"",IF(INDIRECT(NOM_FR&amp;ADDRESS('PR-tampon'!$E313,COLUMN(REFERENCEMENT_ISOLANT[[#Headers],[Locaux climatisés ou raffraichis]])))=0,"",INDIRECT(NOM_FR&amp;ADDRESS('PR-tampon'!$E313,COLUMN(REFERENCEMENT_ISOLANT[[#Headers],[Locaux climatisés ou raffraichis]]))))))</f>
        <v/>
      </c>
    </row>
    <row r="351" spans="1:16" ht="130.19999999999999" customHeight="1" x14ac:dyDescent="0.3">
      <c r="A351" s="3" t="e">
        <v>#VALUE!</v>
      </c>
      <c r="B351" s="86" t="str">
        <f ca="1">IF('PR-tampon'!$E314="","",IF('PR-tampon'!$E314=0,"",IF(INDIRECT(NOM_FR&amp;ADDRESS('PR-tampon'!$E314,COLUMN(REFERENCEMENT_ISOLANT[[#Headers],[DATE REFERENCEMENT]])))=0,"",INDIRECT(NOM_FR&amp;ADDRESS('PR-tampon'!$E314,COLUMN(REFERENCEMENT_ISOLANT[[#Headers],[DATE REFERENCEMENT]]))))))</f>
        <v/>
      </c>
      <c r="C351" s="86" t="str">
        <f ca="1">IF('PR-tampon'!$E314="","",IF('PR-tampon'!$E314=0,"",IF(INDIRECT(NOM_FR&amp;ADDRESS('PR-tampon'!$E314,COLUMN(REFERENCEMENT_ISOLANT[[#Headers],[TYPE DE PROCEDE]])))=0,"",INDIRECT(NOM_FR&amp;ADDRESS('PR-tampon'!$E314,COLUMN(REFERENCEMENT_ISOLANT[[#Headers],[TYPE DE PROCEDE]]))))))</f>
        <v/>
      </c>
      <c r="D351" s="86" t="str">
        <f ca="1">IF('PR-tampon'!$E314="","",IF('PR-tampon'!$E314=0,"",IF(INDIRECT(NOM_FR&amp;ADDRESS('PR-tampon'!$E314,COLUMN(REFERENCEMENT_ISOLANT[[#Headers],[MATIERE]])))=0,"",INDIRECT(NOM_FR&amp;ADDRESS('PR-tampon'!$E314,COLUMN(REFERENCEMENT_ISOLANT[[#Headers],[MATIERE]]))))))</f>
        <v/>
      </c>
      <c r="E351" s="3" t="str">
        <f ca="1">IF('PR-tampon'!$E314="","",IF('PR-tampon'!$E314=0,"",IF(INDIRECT(NOM_FR&amp;ADDRESS('PR-tampon'!$E314,COLUMN(REFERENCEMENT_ISOLANT[[#Headers],[NOM COMMERCIAL DU PROCEDE]])))=0,"",INDIRECT(NOM_FR&amp;ADDRESS('PR-tampon'!$E314,COLUMN(REFERENCEMENT_ISOLANT[[#Headers],[NOM COMMERCIAL DU PROCEDE]]))))))</f>
        <v/>
      </c>
      <c r="F351" s="3" t="str">
        <f ca="1">IF('PR-tampon'!$E314="","",IF('PR-tampon'!$E314=0,"",IF(INDIRECT(NOM_FR&amp;ADDRESS('PR-tampon'!$E314,COLUMN(REFERENCEMENT_ISOLANT[[#Headers],[FABRICANT / TITULAIRE / DISTRIBUTEUR]])))=0,"",INDIRECT(NOM_FR&amp;ADDRESS('PR-tampon'!$E314,COLUMN(REFERENCEMENT_ISOLANT[[#Headers],[FABRICANT / TITULAIRE / DISTRIBUTEUR]]))))))</f>
        <v/>
      </c>
      <c r="G351" s="3" t="str">
        <f ca="1">IF('PR-tampon'!$E314="","",IF('PR-tampon'!$E314=0,"",IF(INDIRECT(NOM_FR&amp;ADDRESS('PR-tampon'!$E314,COLUMN(REFERENCEMENT_ISOLANT[[#Headers],[TYPE DE DOCUMENT DE REFERENCE]])))=0,"",INDIRECT(NOM_FR&amp;ADDRESS('PR-tampon'!$E314,COLUMN(REFERENCEMENT_ISOLANT[[#Headers],[TYPE DE DOCUMENT DE REFERENCE]]))))))</f>
        <v/>
      </c>
      <c r="H351" s="3" t="str">
        <f ca="1">IF('PR-tampon'!$E314="","",IF('PR-tampon'!$E314=0,"",IF(INDIRECT(NOM_FR&amp;ADDRESS('PR-tampon'!$E314,COLUMN(REFERENCEMENT_ISOLANT[[#Headers],[REF]])))=0,"",INDIRECT(NOM_FR&amp;ADDRESS('PR-tampon'!$E314,COLUMN(REFERENCEMENT_ISOLANT[[#Headers],[REF]]))))))</f>
        <v/>
      </c>
      <c r="I351" s="80" t="str">
        <f ca="1">IF('PR-tampon'!$E314="","",IF('PR-tampon'!$E314=0,"",IF(INDIRECT(NOM_FR&amp;ADDRESS('PR-tampon'!$E314,COLUMN(REFERENCEMENT_ISOLANT[[#Headers],[AVIS LIMITE AU / VALIDITE]])))=0,"",INDIRECT(NOM_FR&amp;ADDRESS('PR-tampon'!$E314,COLUMN(REFERENCEMENT_ISOLANT[[#Headers],[AVIS LIMITE AU / VALIDITE]]))))))</f>
        <v/>
      </c>
      <c r="J351" s="3" t="str">
        <f ca="1">IF('PR-tampon'!$E314="","",IF('PR-tampon'!$E314=0,"",IF(INDIRECT(NOM_FR&amp;ADDRESS('PR-tampon'!$E314,COLUMN(REFERENCEMENT_ISOLANT[[#Headers],[TC/TNC
dans le domaine d''emploi visé]])))=0,"",INDIRECT(NOM_FR&amp;ADDRESS('PR-tampon'!$E314,COLUMN(REFERENCEMENT_ISOLANT[[#Headers],[TC/TNC
dans le domaine d''emploi visé]]))))))</f>
        <v/>
      </c>
      <c r="K351" s="110" t="str">
        <f ca="1">IF('PR-tampon'!$E314="","",IF('PR-tampon'!$E314=0,"",IF(INDIRECT(NOM_FR&amp;ADDRESS('PR-tampon'!$E314,COLUMN(REFERENCEMENT_ISOLANT[[#Headers],[SYNTHESE DES APPLICATIONS VISEES]])))=0,"",INDIRECT(NOM_FR&amp;ADDRESS('PR-tampon'!$E314,COLUMN(REFERENCEMENT_ISOLANT[[#Headers],[SYNTHESE DES APPLICATIONS VISEES]]))))))</f>
        <v/>
      </c>
      <c r="L351" s="82" t="str">
        <f ca="1">IF('PR-tampon'!$E314="","",IF('PR-tampon'!$E314=0,"",IF(INDIRECT(NOM_FR&amp;ADDRESS('PR-tampon'!$E314,COLUMN(REFERENCEMENT_ISOLANT[[#Headers],[CONCATENATION DES OBSERVATIONS]])))=0,"",INDIRECT(NOM_FR&amp;ADDRESS('PR-tampon'!$E314,COLUMN(REFERENCEMENT_ISOLANT[[#Headers],[CONCATENATION DES OBSERVATIONS]]))))))</f>
        <v/>
      </c>
      <c r="M351" s="3" t="str">
        <f ca="1">IF('PR-tampon'!$E314="","",IF('PR-tampon'!$E314=0,"",IF(INDIRECT(NOM_FR&amp;ADDRESS('PR-tampon'!$E314,COLUMN(REFERENCEMENT_ISOLANT[[#Headers],[Hygrométrie des locaux]])))=0,"",INDIRECT(NOM_FR&amp;ADDRESS('PR-tampon'!$E314,COLUMN(REFERENCEMENT_ISOLANT[[#Headers],[Hygrométrie des locaux]]))))))</f>
        <v/>
      </c>
      <c r="N351" s="3" t="str">
        <f ca="1">IF('PR-tampon'!$E314="","",IF('PR-tampon'!$E314=0,"",IF(INDIRECT(NOM_FR&amp;ADDRESS('PR-tampon'!$E314,COLUMN(REFERENCEMENT_ISOLANT[[#Headers],[classement locaux au sens 20.1 P3]])))=0,"",INDIRECT(NOM_FR&amp;ADDRESS('PR-tampon'!$E314,COLUMN(REFERENCEMENT_ISOLANT[[#Headers],[classement locaux au sens 20.1 P3]]))))))</f>
        <v/>
      </c>
      <c r="O351" s="3" t="str">
        <f ca="1">IF('PR-tampon'!$E314="","",IF('PR-tampon'!$E314=0,"",IF(INDIRECT(NOM_FR&amp;ADDRESS('PR-tampon'!$E314,COLUMN(REFERENCEMENT_ISOLANT[[#Headers],[Climat max]])))=0,"",INDIRECT(NOM_FR&amp;ADDRESS('PR-tampon'!$E314,COLUMN(REFERENCEMENT_ISOLANT[[#Headers],[Climat max]]))))))</f>
        <v/>
      </c>
      <c r="P351" s="3" t="str">
        <f ca="1">IF('PR-tampon'!$E314="","",IF('PR-tampon'!$E314=0,"",IF(INDIRECT(NOM_FR&amp;ADDRESS('PR-tampon'!$E314,COLUMN(REFERENCEMENT_ISOLANT[[#Headers],[Locaux climatisés ou raffraichis]])))=0,"",INDIRECT(NOM_FR&amp;ADDRESS('PR-tampon'!$E314,COLUMN(REFERENCEMENT_ISOLANT[[#Headers],[Locaux climatisés ou raffraichis]]))))))</f>
        <v/>
      </c>
    </row>
    <row r="352" spans="1:16" ht="130.19999999999999" customHeight="1" x14ac:dyDescent="0.3">
      <c r="A352" s="3" t="e">
        <v>#VALUE!</v>
      </c>
      <c r="B352" s="86" t="str">
        <f ca="1">IF('PR-tampon'!$E315="","",IF('PR-tampon'!$E315=0,"",IF(INDIRECT(NOM_FR&amp;ADDRESS('PR-tampon'!$E315,COLUMN(REFERENCEMENT_ISOLANT[[#Headers],[DATE REFERENCEMENT]])))=0,"",INDIRECT(NOM_FR&amp;ADDRESS('PR-tampon'!$E315,COLUMN(REFERENCEMENT_ISOLANT[[#Headers],[DATE REFERENCEMENT]]))))))</f>
        <v/>
      </c>
      <c r="C352" s="86" t="str">
        <f ca="1">IF('PR-tampon'!$E315="","",IF('PR-tampon'!$E315=0,"",IF(INDIRECT(NOM_FR&amp;ADDRESS('PR-tampon'!$E315,COLUMN(REFERENCEMENT_ISOLANT[[#Headers],[TYPE DE PROCEDE]])))=0,"",INDIRECT(NOM_FR&amp;ADDRESS('PR-tampon'!$E315,COLUMN(REFERENCEMENT_ISOLANT[[#Headers],[TYPE DE PROCEDE]]))))))</f>
        <v/>
      </c>
      <c r="D352" s="86" t="str">
        <f ca="1">IF('PR-tampon'!$E315="","",IF('PR-tampon'!$E315=0,"",IF(INDIRECT(NOM_FR&amp;ADDRESS('PR-tampon'!$E315,COLUMN(REFERENCEMENT_ISOLANT[[#Headers],[MATIERE]])))=0,"",INDIRECT(NOM_FR&amp;ADDRESS('PR-tampon'!$E315,COLUMN(REFERENCEMENT_ISOLANT[[#Headers],[MATIERE]]))))))</f>
        <v/>
      </c>
      <c r="E352" s="3" t="str">
        <f ca="1">IF('PR-tampon'!$E315="","",IF('PR-tampon'!$E315=0,"",IF(INDIRECT(NOM_FR&amp;ADDRESS('PR-tampon'!$E315,COLUMN(REFERENCEMENT_ISOLANT[[#Headers],[NOM COMMERCIAL DU PROCEDE]])))=0,"",INDIRECT(NOM_FR&amp;ADDRESS('PR-tampon'!$E315,COLUMN(REFERENCEMENT_ISOLANT[[#Headers],[NOM COMMERCIAL DU PROCEDE]]))))))</f>
        <v/>
      </c>
      <c r="F352" s="3" t="str">
        <f ca="1">IF('PR-tampon'!$E315="","",IF('PR-tampon'!$E315=0,"",IF(INDIRECT(NOM_FR&amp;ADDRESS('PR-tampon'!$E315,COLUMN(REFERENCEMENT_ISOLANT[[#Headers],[FABRICANT / TITULAIRE / DISTRIBUTEUR]])))=0,"",INDIRECT(NOM_FR&amp;ADDRESS('PR-tampon'!$E315,COLUMN(REFERENCEMENT_ISOLANT[[#Headers],[FABRICANT / TITULAIRE / DISTRIBUTEUR]]))))))</f>
        <v/>
      </c>
      <c r="G352" s="3" t="str">
        <f ca="1">IF('PR-tampon'!$E315="","",IF('PR-tampon'!$E315=0,"",IF(INDIRECT(NOM_FR&amp;ADDRESS('PR-tampon'!$E315,COLUMN(REFERENCEMENT_ISOLANT[[#Headers],[TYPE DE DOCUMENT DE REFERENCE]])))=0,"",INDIRECT(NOM_FR&amp;ADDRESS('PR-tampon'!$E315,COLUMN(REFERENCEMENT_ISOLANT[[#Headers],[TYPE DE DOCUMENT DE REFERENCE]]))))))</f>
        <v/>
      </c>
      <c r="H352" s="3" t="str">
        <f ca="1">IF('PR-tampon'!$E315="","",IF('PR-tampon'!$E315=0,"",IF(INDIRECT(NOM_FR&amp;ADDRESS('PR-tampon'!$E315,COLUMN(REFERENCEMENT_ISOLANT[[#Headers],[REF]])))=0,"",INDIRECT(NOM_FR&amp;ADDRESS('PR-tampon'!$E315,COLUMN(REFERENCEMENT_ISOLANT[[#Headers],[REF]]))))))</f>
        <v/>
      </c>
      <c r="I352" s="80" t="str">
        <f ca="1">IF('PR-tampon'!$E315="","",IF('PR-tampon'!$E315=0,"",IF(INDIRECT(NOM_FR&amp;ADDRESS('PR-tampon'!$E315,COLUMN(REFERENCEMENT_ISOLANT[[#Headers],[AVIS LIMITE AU / VALIDITE]])))=0,"",INDIRECT(NOM_FR&amp;ADDRESS('PR-tampon'!$E315,COLUMN(REFERENCEMENT_ISOLANT[[#Headers],[AVIS LIMITE AU / VALIDITE]]))))))</f>
        <v/>
      </c>
      <c r="J352" s="3" t="str">
        <f ca="1">IF('PR-tampon'!$E315="","",IF('PR-tampon'!$E315=0,"",IF(INDIRECT(NOM_FR&amp;ADDRESS('PR-tampon'!$E315,COLUMN(REFERENCEMENT_ISOLANT[[#Headers],[TC/TNC
dans le domaine d''emploi visé]])))=0,"",INDIRECT(NOM_FR&amp;ADDRESS('PR-tampon'!$E315,COLUMN(REFERENCEMENT_ISOLANT[[#Headers],[TC/TNC
dans le domaine d''emploi visé]]))))))</f>
        <v/>
      </c>
      <c r="K352" s="110" t="str">
        <f ca="1">IF('PR-tampon'!$E315="","",IF('PR-tampon'!$E315=0,"",IF(INDIRECT(NOM_FR&amp;ADDRESS('PR-tampon'!$E315,COLUMN(REFERENCEMENT_ISOLANT[[#Headers],[SYNTHESE DES APPLICATIONS VISEES]])))=0,"",INDIRECT(NOM_FR&amp;ADDRESS('PR-tampon'!$E315,COLUMN(REFERENCEMENT_ISOLANT[[#Headers],[SYNTHESE DES APPLICATIONS VISEES]]))))))</f>
        <v/>
      </c>
      <c r="L352" s="82" t="str">
        <f ca="1">IF('PR-tampon'!$E315="","",IF('PR-tampon'!$E315=0,"",IF(INDIRECT(NOM_FR&amp;ADDRESS('PR-tampon'!$E315,COLUMN(REFERENCEMENT_ISOLANT[[#Headers],[CONCATENATION DES OBSERVATIONS]])))=0,"",INDIRECT(NOM_FR&amp;ADDRESS('PR-tampon'!$E315,COLUMN(REFERENCEMENT_ISOLANT[[#Headers],[CONCATENATION DES OBSERVATIONS]]))))))</f>
        <v/>
      </c>
      <c r="M352" s="3" t="str">
        <f ca="1">IF('PR-tampon'!$E315="","",IF('PR-tampon'!$E315=0,"",IF(INDIRECT(NOM_FR&amp;ADDRESS('PR-tampon'!$E315,COLUMN(REFERENCEMENT_ISOLANT[[#Headers],[Hygrométrie des locaux]])))=0,"",INDIRECT(NOM_FR&amp;ADDRESS('PR-tampon'!$E315,COLUMN(REFERENCEMENT_ISOLANT[[#Headers],[Hygrométrie des locaux]]))))))</f>
        <v/>
      </c>
      <c r="N352" s="3" t="str">
        <f ca="1">IF('PR-tampon'!$E315="","",IF('PR-tampon'!$E315=0,"",IF(INDIRECT(NOM_FR&amp;ADDRESS('PR-tampon'!$E315,COLUMN(REFERENCEMENT_ISOLANT[[#Headers],[classement locaux au sens 20.1 P3]])))=0,"",INDIRECT(NOM_FR&amp;ADDRESS('PR-tampon'!$E315,COLUMN(REFERENCEMENT_ISOLANT[[#Headers],[classement locaux au sens 20.1 P3]]))))))</f>
        <v/>
      </c>
      <c r="O352" s="3" t="str">
        <f ca="1">IF('PR-tampon'!$E315="","",IF('PR-tampon'!$E315=0,"",IF(INDIRECT(NOM_FR&amp;ADDRESS('PR-tampon'!$E315,COLUMN(REFERENCEMENT_ISOLANT[[#Headers],[Climat max]])))=0,"",INDIRECT(NOM_FR&amp;ADDRESS('PR-tampon'!$E315,COLUMN(REFERENCEMENT_ISOLANT[[#Headers],[Climat max]]))))))</f>
        <v/>
      </c>
      <c r="P352" s="3" t="str">
        <f ca="1">IF('PR-tampon'!$E315="","",IF('PR-tampon'!$E315=0,"",IF(INDIRECT(NOM_FR&amp;ADDRESS('PR-tampon'!$E315,COLUMN(REFERENCEMENT_ISOLANT[[#Headers],[Locaux climatisés ou raffraichis]])))=0,"",INDIRECT(NOM_FR&amp;ADDRESS('PR-tampon'!$E315,COLUMN(REFERENCEMENT_ISOLANT[[#Headers],[Locaux climatisés ou raffraichis]]))))))</f>
        <v/>
      </c>
    </row>
    <row r="353" spans="1:16" ht="130.19999999999999" customHeight="1" x14ac:dyDescent="0.3">
      <c r="A353" s="3" t="e">
        <v>#VALUE!</v>
      </c>
      <c r="B353" s="86" t="str">
        <f ca="1">IF('PR-tampon'!$E316="","",IF('PR-tampon'!$E316=0,"",IF(INDIRECT(NOM_FR&amp;ADDRESS('PR-tampon'!$E316,COLUMN(REFERENCEMENT_ISOLANT[[#Headers],[DATE REFERENCEMENT]])))=0,"",INDIRECT(NOM_FR&amp;ADDRESS('PR-tampon'!$E316,COLUMN(REFERENCEMENT_ISOLANT[[#Headers],[DATE REFERENCEMENT]]))))))</f>
        <v/>
      </c>
      <c r="C353" s="86" t="str">
        <f ca="1">IF('PR-tampon'!$E316="","",IF('PR-tampon'!$E316=0,"",IF(INDIRECT(NOM_FR&amp;ADDRESS('PR-tampon'!$E316,COLUMN(REFERENCEMENT_ISOLANT[[#Headers],[TYPE DE PROCEDE]])))=0,"",INDIRECT(NOM_FR&amp;ADDRESS('PR-tampon'!$E316,COLUMN(REFERENCEMENT_ISOLANT[[#Headers],[TYPE DE PROCEDE]]))))))</f>
        <v/>
      </c>
      <c r="D353" s="86" t="str">
        <f ca="1">IF('PR-tampon'!$E316="","",IF('PR-tampon'!$E316=0,"",IF(INDIRECT(NOM_FR&amp;ADDRESS('PR-tampon'!$E316,COLUMN(REFERENCEMENT_ISOLANT[[#Headers],[MATIERE]])))=0,"",INDIRECT(NOM_FR&amp;ADDRESS('PR-tampon'!$E316,COLUMN(REFERENCEMENT_ISOLANT[[#Headers],[MATIERE]]))))))</f>
        <v/>
      </c>
      <c r="E353" s="3" t="str">
        <f ca="1">IF('PR-tampon'!$E316="","",IF('PR-tampon'!$E316=0,"",IF(INDIRECT(NOM_FR&amp;ADDRESS('PR-tampon'!$E316,COLUMN(REFERENCEMENT_ISOLANT[[#Headers],[NOM COMMERCIAL DU PROCEDE]])))=0,"",INDIRECT(NOM_FR&amp;ADDRESS('PR-tampon'!$E316,COLUMN(REFERENCEMENT_ISOLANT[[#Headers],[NOM COMMERCIAL DU PROCEDE]]))))))</f>
        <v/>
      </c>
      <c r="F353" s="3" t="str">
        <f ca="1">IF('PR-tampon'!$E316="","",IF('PR-tampon'!$E316=0,"",IF(INDIRECT(NOM_FR&amp;ADDRESS('PR-tampon'!$E316,COLUMN(REFERENCEMENT_ISOLANT[[#Headers],[FABRICANT / TITULAIRE / DISTRIBUTEUR]])))=0,"",INDIRECT(NOM_FR&amp;ADDRESS('PR-tampon'!$E316,COLUMN(REFERENCEMENT_ISOLANT[[#Headers],[FABRICANT / TITULAIRE / DISTRIBUTEUR]]))))))</f>
        <v/>
      </c>
      <c r="G353" s="3" t="str">
        <f ca="1">IF('PR-tampon'!$E316="","",IF('PR-tampon'!$E316=0,"",IF(INDIRECT(NOM_FR&amp;ADDRESS('PR-tampon'!$E316,COLUMN(REFERENCEMENT_ISOLANT[[#Headers],[TYPE DE DOCUMENT DE REFERENCE]])))=0,"",INDIRECT(NOM_FR&amp;ADDRESS('PR-tampon'!$E316,COLUMN(REFERENCEMENT_ISOLANT[[#Headers],[TYPE DE DOCUMENT DE REFERENCE]]))))))</f>
        <v/>
      </c>
      <c r="H353" s="3" t="str">
        <f ca="1">IF('PR-tampon'!$E316="","",IF('PR-tampon'!$E316=0,"",IF(INDIRECT(NOM_FR&amp;ADDRESS('PR-tampon'!$E316,COLUMN(REFERENCEMENT_ISOLANT[[#Headers],[REF]])))=0,"",INDIRECT(NOM_FR&amp;ADDRESS('PR-tampon'!$E316,COLUMN(REFERENCEMENT_ISOLANT[[#Headers],[REF]]))))))</f>
        <v/>
      </c>
      <c r="I353" s="80" t="str">
        <f ca="1">IF('PR-tampon'!$E316="","",IF('PR-tampon'!$E316=0,"",IF(INDIRECT(NOM_FR&amp;ADDRESS('PR-tampon'!$E316,COLUMN(REFERENCEMENT_ISOLANT[[#Headers],[AVIS LIMITE AU / VALIDITE]])))=0,"",INDIRECT(NOM_FR&amp;ADDRESS('PR-tampon'!$E316,COLUMN(REFERENCEMENT_ISOLANT[[#Headers],[AVIS LIMITE AU / VALIDITE]]))))))</f>
        <v/>
      </c>
      <c r="J353" s="3" t="str">
        <f ca="1">IF('PR-tampon'!$E316="","",IF('PR-tampon'!$E316=0,"",IF(INDIRECT(NOM_FR&amp;ADDRESS('PR-tampon'!$E316,COLUMN(REFERENCEMENT_ISOLANT[[#Headers],[TC/TNC
dans le domaine d''emploi visé]])))=0,"",INDIRECT(NOM_FR&amp;ADDRESS('PR-tampon'!$E316,COLUMN(REFERENCEMENT_ISOLANT[[#Headers],[TC/TNC
dans le domaine d''emploi visé]]))))))</f>
        <v/>
      </c>
      <c r="K353" s="110" t="str">
        <f ca="1">IF('PR-tampon'!$E316="","",IF('PR-tampon'!$E316=0,"",IF(INDIRECT(NOM_FR&amp;ADDRESS('PR-tampon'!$E316,COLUMN(REFERENCEMENT_ISOLANT[[#Headers],[SYNTHESE DES APPLICATIONS VISEES]])))=0,"",INDIRECT(NOM_FR&amp;ADDRESS('PR-tampon'!$E316,COLUMN(REFERENCEMENT_ISOLANT[[#Headers],[SYNTHESE DES APPLICATIONS VISEES]]))))))</f>
        <v/>
      </c>
      <c r="L353" s="82" t="str">
        <f ca="1">IF('PR-tampon'!$E316="","",IF('PR-tampon'!$E316=0,"",IF(INDIRECT(NOM_FR&amp;ADDRESS('PR-tampon'!$E316,COLUMN(REFERENCEMENT_ISOLANT[[#Headers],[CONCATENATION DES OBSERVATIONS]])))=0,"",INDIRECT(NOM_FR&amp;ADDRESS('PR-tampon'!$E316,COLUMN(REFERENCEMENT_ISOLANT[[#Headers],[CONCATENATION DES OBSERVATIONS]]))))))</f>
        <v/>
      </c>
      <c r="M353" s="3" t="str">
        <f ca="1">IF('PR-tampon'!$E316="","",IF('PR-tampon'!$E316=0,"",IF(INDIRECT(NOM_FR&amp;ADDRESS('PR-tampon'!$E316,COLUMN(REFERENCEMENT_ISOLANT[[#Headers],[Hygrométrie des locaux]])))=0,"",INDIRECT(NOM_FR&amp;ADDRESS('PR-tampon'!$E316,COLUMN(REFERENCEMENT_ISOLANT[[#Headers],[Hygrométrie des locaux]]))))))</f>
        <v/>
      </c>
      <c r="N353" s="3" t="str">
        <f ca="1">IF('PR-tampon'!$E316="","",IF('PR-tampon'!$E316=0,"",IF(INDIRECT(NOM_FR&amp;ADDRESS('PR-tampon'!$E316,COLUMN(REFERENCEMENT_ISOLANT[[#Headers],[classement locaux au sens 20.1 P3]])))=0,"",INDIRECT(NOM_FR&amp;ADDRESS('PR-tampon'!$E316,COLUMN(REFERENCEMENT_ISOLANT[[#Headers],[classement locaux au sens 20.1 P3]]))))))</f>
        <v/>
      </c>
      <c r="O353" s="3" t="str">
        <f ca="1">IF('PR-tampon'!$E316="","",IF('PR-tampon'!$E316=0,"",IF(INDIRECT(NOM_FR&amp;ADDRESS('PR-tampon'!$E316,COLUMN(REFERENCEMENT_ISOLANT[[#Headers],[Climat max]])))=0,"",INDIRECT(NOM_FR&amp;ADDRESS('PR-tampon'!$E316,COLUMN(REFERENCEMENT_ISOLANT[[#Headers],[Climat max]]))))))</f>
        <v/>
      </c>
      <c r="P353" s="3" t="str">
        <f ca="1">IF('PR-tampon'!$E316="","",IF('PR-tampon'!$E316=0,"",IF(INDIRECT(NOM_FR&amp;ADDRESS('PR-tampon'!$E316,COLUMN(REFERENCEMENT_ISOLANT[[#Headers],[Locaux climatisés ou raffraichis]])))=0,"",INDIRECT(NOM_FR&amp;ADDRESS('PR-tampon'!$E316,COLUMN(REFERENCEMENT_ISOLANT[[#Headers],[Locaux climatisés ou raffraichis]]))))))</f>
        <v/>
      </c>
    </row>
    <row r="354" spans="1:16" ht="130.19999999999999" customHeight="1" x14ac:dyDescent="0.3">
      <c r="A354" s="3" t="e">
        <v>#VALUE!</v>
      </c>
      <c r="B354" s="86" t="str">
        <f ca="1">IF('PR-tampon'!$E317="","",IF('PR-tampon'!$E317=0,"",IF(INDIRECT(NOM_FR&amp;ADDRESS('PR-tampon'!$E317,COLUMN(REFERENCEMENT_ISOLANT[[#Headers],[DATE REFERENCEMENT]])))=0,"",INDIRECT(NOM_FR&amp;ADDRESS('PR-tampon'!$E317,COLUMN(REFERENCEMENT_ISOLANT[[#Headers],[DATE REFERENCEMENT]]))))))</f>
        <v/>
      </c>
      <c r="C354" s="86" t="str">
        <f ca="1">IF('PR-tampon'!$E317="","",IF('PR-tampon'!$E317=0,"",IF(INDIRECT(NOM_FR&amp;ADDRESS('PR-tampon'!$E317,COLUMN(REFERENCEMENT_ISOLANT[[#Headers],[TYPE DE PROCEDE]])))=0,"",INDIRECT(NOM_FR&amp;ADDRESS('PR-tampon'!$E317,COLUMN(REFERENCEMENT_ISOLANT[[#Headers],[TYPE DE PROCEDE]]))))))</f>
        <v/>
      </c>
      <c r="D354" s="86" t="str">
        <f ca="1">IF('PR-tampon'!$E317="","",IF('PR-tampon'!$E317=0,"",IF(INDIRECT(NOM_FR&amp;ADDRESS('PR-tampon'!$E317,COLUMN(REFERENCEMENT_ISOLANT[[#Headers],[MATIERE]])))=0,"",INDIRECT(NOM_FR&amp;ADDRESS('PR-tampon'!$E317,COLUMN(REFERENCEMENT_ISOLANT[[#Headers],[MATIERE]]))))))</f>
        <v/>
      </c>
      <c r="E354" s="3" t="str">
        <f ca="1">IF('PR-tampon'!$E317="","",IF('PR-tampon'!$E317=0,"",IF(INDIRECT(NOM_FR&amp;ADDRESS('PR-tampon'!$E317,COLUMN(REFERENCEMENT_ISOLANT[[#Headers],[NOM COMMERCIAL DU PROCEDE]])))=0,"",INDIRECT(NOM_FR&amp;ADDRESS('PR-tampon'!$E317,COLUMN(REFERENCEMENT_ISOLANT[[#Headers],[NOM COMMERCIAL DU PROCEDE]]))))))</f>
        <v/>
      </c>
      <c r="F354" s="3" t="str">
        <f ca="1">IF('PR-tampon'!$E317="","",IF('PR-tampon'!$E317=0,"",IF(INDIRECT(NOM_FR&amp;ADDRESS('PR-tampon'!$E317,COLUMN(REFERENCEMENT_ISOLANT[[#Headers],[FABRICANT / TITULAIRE / DISTRIBUTEUR]])))=0,"",INDIRECT(NOM_FR&amp;ADDRESS('PR-tampon'!$E317,COLUMN(REFERENCEMENT_ISOLANT[[#Headers],[FABRICANT / TITULAIRE / DISTRIBUTEUR]]))))))</f>
        <v/>
      </c>
      <c r="G354" s="3" t="str">
        <f ca="1">IF('PR-tampon'!$E317="","",IF('PR-tampon'!$E317=0,"",IF(INDIRECT(NOM_FR&amp;ADDRESS('PR-tampon'!$E317,COLUMN(REFERENCEMENT_ISOLANT[[#Headers],[TYPE DE DOCUMENT DE REFERENCE]])))=0,"",INDIRECT(NOM_FR&amp;ADDRESS('PR-tampon'!$E317,COLUMN(REFERENCEMENT_ISOLANT[[#Headers],[TYPE DE DOCUMENT DE REFERENCE]]))))))</f>
        <v/>
      </c>
      <c r="H354" s="3" t="str">
        <f ca="1">IF('PR-tampon'!$E317="","",IF('PR-tampon'!$E317=0,"",IF(INDIRECT(NOM_FR&amp;ADDRESS('PR-tampon'!$E317,COLUMN(REFERENCEMENT_ISOLANT[[#Headers],[REF]])))=0,"",INDIRECT(NOM_FR&amp;ADDRESS('PR-tampon'!$E317,COLUMN(REFERENCEMENT_ISOLANT[[#Headers],[REF]]))))))</f>
        <v/>
      </c>
      <c r="I354" s="80" t="str">
        <f ca="1">IF('PR-tampon'!$E317="","",IF('PR-tampon'!$E317=0,"",IF(INDIRECT(NOM_FR&amp;ADDRESS('PR-tampon'!$E317,COLUMN(REFERENCEMENT_ISOLANT[[#Headers],[AVIS LIMITE AU / VALIDITE]])))=0,"",INDIRECT(NOM_FR&amp;ADDRESS('PR-tampon'!$E317,COLUMN(REFERENCEMENT_ISOLANT[[#Headers],[AVIS LIMITE AU / VALIDITE]]))))))</f>
        <v/>
      </c>
      <c r="J354" s="3" t="str">
        <f ca="1">IF('PR-tampon'!$E317="","",IF('PR-tampon'!$E317=0,"",IF(INDIRECT(NOM_FR&amp;ADDRESS('PR-tampon'!$E317,COLUMN(REFERENCEMENT_ISOLANT[[#Headers],[TC/TNC
dans le domaine d''emploi visé]])))=0,"",INDIRECT(NOM_FR&amp;ADDRESS('PR-tampon'!$E317,COLUMN(REFERENCEMENT_ISOLANT[[#Headers],[TC/TNC
dans le domaine d''emploi visé]]))))))</f>
        <v/>
      </c>
      <c r="K354" s="110" t="str">
        <f ca="1">IF('PR-tampon'!$E317="","",IF('PR-tampon'!$E317=0,"",IF(INDIRECT(NOM_FR&amp;ADDRESS('PR-tampon'!$E317,COLUMN(REFERENCEMENT_ISOLANT[[#Headers],[SYNTHESE DES APPLICATIONS VISEES]])))=0,"",INDIRECT(NOM_FR&amp;ADDRESS('PR-tampon'!$E317,COLUMN(REFERENCEMENT_ISOLANT[[#Headers],[SYNTHESE DES APPLICATIONS VISEES]]))))))</f>
        <v/>
      </c>
      <c r="L354" s="82" t="str">
        <f ca="1">IF('PR-tampon'!$E317="","",IF('PR-tampon'!$E317=0,"",IF(INDIRECT(NOM_FR&amp;ADDRESS('PR-tampon'!$E317,COLUMN(REFERENCEMENT_ISOLANT[[#Headers],[CONCATENATION DES OBSERVATIONS]])))=0,"",INDIRECT(NOM_FR&amp;ADDRESS('PR-tampon'!$E317,COLUMN(REFERENCEMENT_ISOLANT[[#Headers],[CONCATENATION DES OBSERVATIONS]]))))))</f>
        <v/>
      </c>
      <c r="M354" s="3" t="str">
        <f ca="1">IF('PR-tampon'!$E317="","",IF('PR-tampon'!$E317=0,"",IF(INDIRECT(NOM_FR&amp;ADDRESS('PR-tampon'!$E317,COLUMN(REFERENCEMENT_ISOLANT[[#Headers],[Hygrométrie des locaux]])))=0,"",INDIRECT(NOM_FR&amp;ADDRESS('PR-tampon'!$E317,COLUMN(REFERENCEMENT_ISOLANT[[#Headers],[Hygrométrie des locaux]]))))))</f>
        <v/>
      </c>
      <c r="N354" s="3" t="str">
        <f ca="1">IF('PR-tampon'!$E317="","",IF('PR-tampon'!$E317=0,"",IF(INDIRECT(NOM_FR&amp;ADDRESS('PR-tampon'!$E317,COLUMN(REFERENCEMENT_ISOLANT[[#Headers],[classement locaux au sens 20.1 P3]])))=0,"",INDIRECT(NOM_FR&amp;ADDRESS('PR-tampon'!$E317,COLUMN(REFERENCEMENT_ISOLANT[[#Headers],[classement locaux au sens 20.1 P3]]))))))</f>
        <v/>
      </c>
      <c r="O354" s="3" t="str">
        <f ca="1">IF('PR-tampon'!$E317="","",IF('PR-tampon'!$E317=0,"",IF(INDIRECT(NOM_FR&amp;ADDRESS('PR-tampon'!$E317,COLUMN(REFERENCEMENT_ISOLANT[[#Headers],[Climat max]])))=0,"",INDIRECT(NOM_FR&amp;ADDRESS('PR-tampon'!$E317,COLUMN(REFERENCEMENT_ISOLANT[[#Headers],[Climat max]]))))))</f>
        <v/>
      </c>
      <c r="P354" s="3" t="str">
        <f ca="1">IF('PR-tampon'!$E317="","",IF('PR-tampon'!$E317=0,"",IF(INDIRECT(NOM_FR&amp;ADDRESS('PR-tampon'!$E317,COLUMN(REFERENCEMENT_ISOLANT[[#Headers],[Locaux climatisés ou raffraichis]])))=0,"",INDIRECT(NOM_FR&amp;ADDRESS('PR-tampon'!$E317,COLUMN(REFERENCEMENT_ISOLANT[[#Headers],[Locaux climatisés ou raffraichis]]))))))</f>
        <v/>
      </c>
    </row>
    <row r="355" spans="1:16" ht="130.19999999999999" customHeight="1" x14ac:dyDescent="0.3">
      <c r="A355" s="3" t="e">
        <v>#VALUE!</v>
      </c>
      <c r="B355" s="86" t="str">
        <f ca="1">IF('PR-tampon'!$E318="","",IF('PR-tampon'!$E318=0,"",IF(INDIRECT(NOM_FR&amp;ADDRESS('PR-tampon'!$E318,COLUMN(REFERENCEMENT_ISOLANT[[#Headers],[DATE REFERENCEMENT]])))=0,"",INDIRECT(NOM_FR&amp;ADDRESS('PR-tampon'!$E318,COLUMN(REFERENCEMENT_ISOLANT[[#Headers],[DATE REFERENCEMENT]]))))))</f>
        <v/>
      </c>
      <c r="C355" s="86" t="str">
        <f ca="1">IF('PR-tampon'!$E318="","",IF('PR-tampon'!$E318=0,"",IF(INDIRECT(NOM_FR&amp;ADDRESS('PR-tampon'!$E318,COLUMN(REFERENCEMENT_ISOLANT[[#Headers],[TYPE DE PROCEDE]])))=0,"",INDIRECT(NOM_FR&amp;ADDRESS('PR-tampon'!$E318,COLUMN(REFERENCEMENT_ISOLANT[[#Headers],[TYPE DE PROCEDE]]))))))</f>
        <v/>
      </c>
      <c r="D355" s="86" t="str">
        <f ca="1">IF('PR-tampon'!$E318="","",IF('PR-tampon'!$E318=0,"",IF(INDIRECT(NOM_FR&amp;ADDRESS('PR-tampon'!$E318,COLUMN(REFERENCEMENT_ISOLANT[[#Headers],[MATIERE]])))=0,"",INDIRECT(NOM_FR&amp;ADDRESS('PR-tampon'!$E318,COLUMN(REFERENCEMENT_ISOLANT[[#Headers],[MATIERE]]))))))</f>
        <v/>
      </c>
      <c r="E355" s="3" t="str">
        <f ca="1">IF('PR-tampon'!$E318="","",IF('PR-tampon'!$E318=0,"",IF(INDIRECT(NOM_FR&amp;ADDRESS('PR-tampon'!$E318,COLUMN(REFERENCEMENT_ISOLANT[[#Headers],[NOM COMMERCIAL DU PROCEDE]])))=0,"",INDIRECT(NOM_FR&amp;ADDRESS('PR-tampon'!$E318,COLUMN(REFERENCEMENT_ISOLANT[[#Headers],[NOM COMMERCIAL DU PROCEDE]]))))))</f>
        <v/>
      </c>
      <c r="F355" s="3" t="str">
        <f ca="1">IF('PR-tampon'!$E318="","",IF('PR-tampon'!$E318=0,"",IF(INDIRECT(NOM_FR&amp;ADDRESS('PR-tampon'!$E318,COLUMN(REFERENCEMENT_ISOLANT[[#Headers],[FABRICANT / TITULAIRE / DISTRIBUTEUR]])))=0,"",INDIRECT(NOM_FR&amp;ADDRESS('PR-tampon'!$E318,COLUMN(REFERENCEMENT_ISOLANT[[#Headers],[FABRICANT / TITULAIRE / DISTRIBUTEUR]]))))))</f>
        <v/>
      </c>
      <c r="G355" s="3" t="str">
        <f ca="1">IF('PR-tampon'!$E318="","",IF('PR-tampon'!$E318=0,"",IF(INDIRECT(NOM_FR&amp;ADDRESS('PR-tampon'!$E318,COLUMN(REFERENCEMENT_ISOLANT[[#Headers],[TYPE DE DOCUMENT DE REFERENCE]])))=0,"",INDIRECT(NOM_FR&amp;ADDRESS('PR-tampon'!$E318,COLUMN(REFERENCEMENT_ISOLANT[[#Headers],[TYPE DE DOCUMENT DE REFERENCE]]))))))</f>
        <v/>
      </c>
      <c r="H355" s="3" t="str">
        <f ca="1">IF('PR-tampon'!$E318="","",IF('PR-tampon'!$E318=0,"",IF(INDIRECT(NOM_FR&amp;ADDRESS('PR-tampon'!$E318,COLUMN(REFERENCEMENT_ISOLANT[[#Headers],[REF]])))=0,"",INDIRECT(NOM_FR&amp;ADDRESS('PR-tampon'!$E318,COLUMN(REFERENCEMENT_ISOLANT[[#Headers],[REF]]))))))</f>
        <v/>
      </c>
      <c r="I355" s="80" t="str">
        <f ca="1">IF('PR-tampon'!$E318="","",IF('PR-tampon'!$E318=0,"",IF(INDIRECT(NOM_FR&amp;ADDRESS('PR-tampon'!$E318,COLUMN(REFERENCEMENT_ISOLANT[[#Headers],[AVIS LIMITE AU / VALIDITE]])))=0,"",INDIRECT(NOM_FR&amp;ADDRESS('PR-tampon'!$E318,COLUMN(REFERENCEMENT_ISOLANT[[#Headers],[AVIS LIMITE AU / VALIDITE]]))))))</f>
        <v/>
      </c>
      <c r="J355" s="3" t="str">
        <f ca="1">IF('PR-tampon'!$E318="","",IF('PR-tampon'!$E318=0,"",IF(INDIRECT(NOM_FR&amp;ADDRESS('PR-tampon'!$E318,COLUMN(REFERENCEMENT_ISOLANT[[#Headers],[TC/TNC
dans le domaine d''emploi visé]])))=0,"",INDIRECT(NOM_FR&amp;ADDRESS('PR-tampon'!$E318,COLUMN(REFERENCEMENT_ISOLANT[[#Headers],[TC/TNC
dans le domaine d''emploi visé]]))))))</f>
        <v/>
      </c>
      <c r="K355" s="110" t="str">
        <f ca="1">IF('PR-tampon'!$E318="","",IF('PR-tampon'!$E318=0,"",IF(INDIRECT(NOM_FR&amp;ADDRESS('PR-tampon'!$E318,COLUMN(REFERENCEMENT_ISOLANT[[#Headers],[SYNTHESE DES APPLICATIONS VISEES]])))=0,"",INDIRECT(NOM_FR&amp;ADDRESS('PR-tampon'!$E318,COLUMN(REFERENCEMENT_ISOLANT[[#Headers],[SYNTHESE DES APPLICATIONS VISEES]]))))))</f>
        <v/>
      </c>
      <c r="L355" s="82" t="str">
        <f ca="1">IF('PR-tampon'!$E318="","",IF('PR-tampon'!$E318=0,"",IF(INDIRECT(NOM_FR&amp;ADDRESS('PR-tampon'!$E318,COLUMN(REFERENCEMENT_ISOLANT[[#Headers],[CONCATENATION DES OBSERVATIONS]])))=0,"",INDIRECT(NOM_FR&amp;ADDRESS('PR-tampon'!$E318,COLUMN(REFERENCEMENT_ISOLANT[[#Headers],[CONCATENATION DES OBSERVATIONS]]))))))</f>
        <v/>
      </c>
      <c r="M355" s="3" t="str">
        <f ca="1">IF('PR-tampon'!$E318="","",IF('PR-tampon'!$E318=0,"",IF(INDIRECT(NOM_FR&amp;ADDRESS('PR-tampon'!$E318,COLUMN(REFERENCEMENT_ISOLANT[[#Headers],[Hygrométrie des locaux]])))=0,"",INDIRECT(NOM_FR&amp;ADDRESS('PR-tampon'!$E318,COLUMN(REFERENCEMENT_ISOLANT[[#Headers],[Hygrométrie des locaux]]))))))</f>
        <v/>
      </c>
      <c r="N355" s="3" t="str">
        <f ca="1">IF('PR-tampon'!$E318="","",IF('PR-tampon'!$E318=0,"",IF(INDIRECT(NOM_FR&amp;ADDRESS('PR-tampon'!$E318,COLUMN(REFERENCEMENT_ISOLANT[[#Headers],[classement locaux au sens 20.1 P3]])))=0,"",INDIRECT(NOM_FR&amp;ADDRESS('PR-tampon'!$E318,COLUMN(REFERENCEMENT_ISOLANT[[#Headers],[classement locaux au sens 20.1 P3]]))))))</f>
        <v/>
      </c>
      <c r="O355" s="3" t="str">
        <f ca="1">IF('PR-tampon'!$E318="","",IF('PR-tampon'!$E318=0,"",IF(INDIRECT(NOM_FR&amp;ADDRESS('PR-tampon'!$E318,COLUMN(REFERENCEMENT_ISOLANT[[#Headers],[Climat max]])))=0,"",INDIRECT(NOM_FR&amp;ADDRESS('PR-tampon'!$E318,COLUMN(REFERENCEMENT_ISOLANT[[#Headers],[Climat max]]))))))</f>
        <v/>
      </c>
      <c r="P355" s="3" t="str">
        <f ca="1">IF('PR-tampon'!$E318="","",IF('PR-tampon'!$E318=0,"",IF(INDIRECT(NOM_FR&amp;ADDRESS('PR-tampon'!$E318,COLUMN(REFERENCEMENT_ISOLANT[[#Headers],[Locaux climatisés ou raffraichis]])))=0,"",INDIRECT(NOM_FR&amp;ADDRESS('PR-tampon'!$E318,COLUMN(REFERENCEMENT_ISOLANT[[#Headers],[Locaux climatisés ou raffraichis]]))))))</f>
        <v/>
      </c>
    </row>
    <row r="356" spans="1:16" ht="130.19999999999999" customHeight="1" x14ac:dyDescent="0.3">
      <c r="A356" s="3" t="e">
        <v>#VALUE!</v>
      </c>
      <c r="B356" s="86" t="str">
        <f ca="1">IF('PR-tampon'!$E319="","",IF('PR-tampon'!$E319=0,"",IF(INDIRECT(NOM_FR&amp;ADDRESS('PR-tampon'!$E319,COLUMN(REFERENCEMENT_ISOLANT[[#Headers],[DATE REFERENCEMENT]])))=0,"",INDIRECT(NOM_FR&amp;ADDRESS('PR-tampon'!$E319,COLUMN(REFERENCEMENT_ISOLANT[[#Headers],[DATE REFERENCEMENT]]))))))</f>
        <v/>
      </c>
      <c r="C356" s="86" t="str">
        <f ca="1">IF('PR-tampon'!$E319="","",IF('PR-tampon'!$E319=0,"",IF(INDIRECT(NOM_FR&amp;ADDRESS('PR-tampon'!$E319,COLUMN(REFERENCEMENT_ISOLANT[[#Headers],[TYPE DE PROCEDE]])))=0,"",INDIRECT(NOM_FR&amp;ADDRESS('PR-tampon'!$E319,COLUMN(REFERENCEMENT_ISOLANT[[#Headers],[TYPE DE PROCEDE]]))))))</f>
        <v/>
      </c>
      <c r="D356" s="86" t="str">
        <f ca="1">IF('PR-tampon'!$E319="","",IF('PR-tampon'!$E319=0,"",IF(INDIRECT(NOM_FR&amp;ADDRESS('PR-tampon'!$E319,COLUMN(REFERENCEMENT_ISOLANT[[#Headers],[MATIERE]])))=0,"",INDIRECT(NOM_FR&amp;ADDRESS('PR-tampon'!$E319,COLUMN(REFERENCEMENT_ISOLANT[[#Headers],[MATIERE]]))))))</f>
        <v/>
      </c>
      <c r="E356" s="3" t="str">
        <f ca="1">IF('PR-tampon'!$E319="","",IF('PR-tampon'!$E319=0,"",IF(INDIRECT(NOM_FR&amp;ADDRESS('PR-tampon'!$E319,COLUMN(REFERENCEMENT_ISOLANT[[#Headers],[NOM COMMERCIAL DU PROCEDE]])))=0,"",INDIRECT(NOM_FR&amp;ADDRESS('PR-tampon'!$E319,COLUMN(REFERENCEMENT_ISOLANT[[#Headers],[NOM COMMERCIAL DU PROCEDE]]))))))</f>
        <v/>
      </c>
      <c r="F356" s="3" t="str">
        <f ca="1">IF('PR-tampon'!$E319="","",IF('PR-tampon'!$E319=0,"",IF(INDIRECT(NOM_FR&amp;ADDRESS('PR-tampon'!$E319,COLUMN(REFERENCEMENT_ISOLANT[[#Headers],[FABRICANT / TITULAIRE / DISTRIBUTEUR]])))=0,"",INDIRECT(NOM_FR&amp;ADDRESS('PR-tampon'!$E319,COLUMN(REFERENCEMENT_ISOLANT[[#Headers],[FABRICANT / TITULAIRE / DISTRIBUTEUR]]))))))</f>
        <v/>
      </c>
      <c r="G356" s="3" t="str">
        <f ca="1">IF('PR-tampon'!$E319="","",IF('PR-tampon'!$E319=0,"",IF(INDIRECT(NOM_FR&amp;ADDRESS('PR-tampon'!$E319,COLUMN(REFERENCEMENT_ISOLANT[[#Headers],[TYPE DE DOCUMENT DE REFERENCE]])))=0,"",INDIRECT(NOM_FR&amp;ADDRESS('PR-tampon'!$E319,COLUMN(REFERENCEMENT_ISOLANT[[#Headers],[TYPE DE DOCUMENT DE REFERENCE]]))))))</f>
        <v/>
      </c>
      <c r="H356" s="3" t="str">
        <f ca="1">IF('PR-tampon'!$E319="","",IF('PR-tampon'!$E319=0,"",IF(INDIRECT(NOM_FR&amp;ADDRESS('PR-tampon'!$E319,COLUMN(REFERENCEMENT_ISOLANT[[#Headers],[REF]])))=0,"",INDIRECT(NOM_FR&amp;ADDRESS('PR-tampon'!$E319,COLUMN(REFERENCEMENT_ISOLANT[[#Headers],[REF]]))))))</f>
        <v/>
      </c>
      <c r="I356" s="80" t="str">
        <f ca="1">IF('PR-tampon'!$E319="","",IF('PR-tampon'!$E319=0,"",IF(INDIRECT(NOM_FR&amp;ADDRESS('PR-tampon'!$E319,COLUMN(REFERENCEMENT_ISOLANT[[#Headers],[AVIS LIMITE AU / VALIDITE]])))=0,"",INDIRECT(NOM_FR&amp;ADDRESS('PR-tampon'!$E319,COLUMN(REFERENCEMENT_ISOLANT[[#Headers],[AVIS LIMITE AU / VALIDITE]]))))))</f>
        <v/>
      </c>
      <c r="J356" s="3" t="str">
        <f ca="1">IF('PR-tampon'!$E319="","",IF('PR-tampon'!$E319=0,"",IF(INDIRECT(NOM_FR&amp;ADDRESS('PR-tampon'!$E319,COLUMN(REFERENCEMENT_ISOLANT[[#Headers],[TC/TNC
dans le domaine d''emploi visé]])))=0,"",INDIRECT(NOM_FR&amp;ADDRESS('PR-tampon'!$E319,COLUMN(REFERENCEMENT_ISOLANT[[#Headers],[TC/TNC
dans le domaine d''emploi visé]]))))))</f>
        <v/>
      </c>
      <c r="K356" s="110" t="str">
        <f ca="1">IF('PR-tampon'!$E319="","",IF('PR-tampon'!$E319=0,"",IF(INDIRECT(NOM_FR&amp;ADDRESS('PR-tampon'!$E319,COLUMN(REFERENCEMENT_ISOLANT[[#Headers],[SYNTHESE DES APPLICATIONS VISEES]])))=0,"",INDIRECT(NOM_FR&amp;ADDRESS('PR-tampon'!$E319,COLUMN(REFERENCEMENT_ISOLANT[[#Headers],[SYNTHESE DES APPLICATIONS VISEES]]))))))</f>
        <v/>
      </c>
      <c r="L356" s="82" t="str">
        <f ca="1">IF('PR-tampon'!$E319="","",IF('PR-tampon'!$E319=0,"",IF(INDIRECT(NOM_FR&amp;ADDRESS('PR-tampon'!$E319,COLUMN(REFERENCEMENT_ISOLANT[[#Headers],[CONCATENATION DES OBSERVATIONS]])))=0,"",INDIRECT(NOM_FR&amp;ADDRESS('PR-tampon'!$E319,COLUMN(REFERENCEMENT_ISOLANT[[#Headers],[CONCATENATION DES OBSERVATIONS]]))))))</f>
        <v/>
      </c>
      <c r="M356" s="3" t="str">
        <f ca="1">IF('PR-tampon'!$E319="","",IF('PR-tampon'!$E319=0,"",IF(INDIRECT(NOM_FR&amp;ADDRESS('PR-tampon'!$E319,COLUMN(REFERENCEMENT_ISOLANT[[#Headers],[Hygrométrie des locaux]])))=0,"",INDIRECT(NOM_FR&amp;ADDRESS('PR-tampon'!$E319,COLUMN(REFERENCEMENT_ISOLANT[[#Headers],[Hygrométrie des locaux]]))))))</f>
        <v/>
      </c>
      <c r="N356" s="3" t="str">
        <f ca="1">IF('PR-tampon'!$E319="","",IF('PR-tampon'!$E319=0,"",IF(INDIRECT(NOM_FR&amp;ADDRESS('PR-tampon'!$E319,COLUMN(REFERENCEMENT_ISOLANT[[#Headers],[classement locaux au sens 20.1 P3]])))=0,"",INDIRECT(NOM_FR&amp;ADDRESS('PR-tampon'!$E319,COLUMN(REFERENCEMENT_ISOLANT[[#Headers],[classement locaux au sens 20.1 P3]]))))))</f>
        <v/>
      </c>
      <c r="O356" s="3" t="str">
        <f ca="1">IF('PR-tampon'!$E319="","",IF('PR-tampon'!$E319=0,"",IF(INDIRECT(NOM_FR&amp;ADDRESS('PR-tampon'!$E319,COLUMN(REFERENCEMENT_ISOLANT[[#Headers],[Climat max]])))=0,"",INDIRECT(NOM_FR&amp;ADDRESS('PR-tampon'!$E319,COLUMN(REFERENCEMENT_ISOLANT[[#Headers],[Climat max]]))))))</f>
        <v/>
      </c>
      <c r="P356" s="3" t="str">
        <f ca="1">IF('PR-tampon'!$E319="","",IF('PR-tampon'!$E319=0,"",IF(INDIRECT(NOM_FR&amp;ADDRESS('PR-tampon'!$E319,COLUMN(REFERENCEMENT_ISOLANT[[#Headers],[Locaux climatisés ou raffraichis]])))=0,"",INDIRECT(NOM_FR&amp;ADDRESS('PR-tampon'!$E319,COLUMN(REFERENCEMENT_ISOLANT[[#Headers],[Locaux climatisés ou raffraichis]]))))))</f>
        <v/>
      </c>
    </row>
    <row r="357" spans="1:16" ht="130.19999999999999" customHeight="1" x14ac:dyDescent="0.3">
      <c r="A357" s="3" t="e">
        <v>#VALUE!</v>
      </c>
      <c r="B357" s="86" t="str">
        <f ca="1">IF('PR-tampon'!$E320="","",IF('PR-tampon'!$E320=0,"",IF(INDIRECT(NOM_FR&amp;ADDRESS('PR-tampon'!$E320,COLUMN(REFERENCEMENT_ISOLANT[[#Headers],[DATE REFERENCEMENT]])))=0,"",INDIRECT(NOM_FR&amp;ADDRESS('PR-tampon'!$E320,COLUMN(REFERENCEMENT_ISOLANT[[#Headers],[DATE REFERENCEMENT]]))))))</f>
        <v/>
      </c>
      <c r="C357" s="86" t="str">
        <f ca="1">IF('PR-tampon'!$E320="","",IF('PR-tampon'!$E320=0,"",IF(INDIRECT(NOM_FR&amp;ADDRESS('PR-tampon'!$E320,COLUMN(REFERENCEMENT_ISOLANT[[#Headers],[TYPE DE PROCEDE]])))=0,"",INDIRECT(NOM_FR&amp;ADDRESS('PR-tampon'!$E320,COLUMN(REFERENCEMENT_ISOLANT[[#Headers],[TYPE DE PROCEDE]]))))))</f>
        <v/>
      </c>
      <c r="D357" s="86" t="str">
        <f ca="1">IF('PR-tampon'!$E320="","",IF('PR-tampon'!$E320=0,"",IF(INDIRECT(NOM_FR&amp;ADDRESS('PR-tampon'!$E320,COLUMN(REFERENCEMENT_ISOLANT[[#Headers],[MATIERE]])))=0,"",INDIRECT(NOM_FR&amp;ADDRESS('PR-tampon'!$E320,COLUMN(REFERENCEMENT_ISOLANT[[#Headers],[MATIERE]]))))))</f>
        <v/>
      </c>
      <c r="E357" s="3" t="str">
        <f ca="1">IF('PR-tampon'!$E320="","",IF('PR-tampon'!$E320=0,"",IF(INDIRECT(NOM_FR&amp;ADDRESS('PR-tampon'!$E320,COLUMN(REFERENCEMENT_ISOLANT[[#Headers],[NOM COMMERCIAL DU PROCEDE]])))=0,"",INDIRECT(NOM_FR&amp;ADDRESS('PR-tampon'!$E320,COLUMN(REFERENCEMENT_ISOLANT[[#Headers],[NOM COMMERCIAL DU PROCEDE]]))))))</f>
        <v/>
      </c>
      <c r="F357" s="3" t="str">
        <f ca="1">IF('PR-tampon'!$E320="","",IF('PR-tampon'!$E320=0,"",IF(INDIRECT(NOM_FR&amp;ADDRESS('PR-tampon'!$E320,COLUMN(REFERENCEMENT_ISOLANT[[#Headers],[FABRICANT / TITULAIRE / DISTRIBUTEUR]])))=0,"",INDIRECT(NOM_FR&amp;ADDRESS('PR-tampon'!$E320,COLUMN(REFERENCEMENT_ISOLANT[[#Headers],[FABRICANT / TITULAIRE / DISTRIBUTEUR]]))))))</f>
        <v/>
      </c>
      <c r="G357" s="3" t="str">
        <f ca="1">IF('PR-tampon'!$E320="","",IF('PR-tampon'!$E320=0,"",IF(INDIRECT(NOM_FR&amp;ADDRESS('PR-tampon'!$E320,COLUMN(REFERENCEMENT_ISOLANT[[#Headers],[TYPE DE DOCUMENT DE REFERENCE]])))=0,"",INDIRECT(NOM_FR&amp;ADDRESS('PR-tampon'!$E320,COLUMN(REFERENCEMENT_ISOLANT[[#Headers],[TYPE DE DOCUMENT DE REFERENCE]]))))))</f>
        <v/>
      </c>
      <c r="H357" s="3" t="str">
        <f ca="1">IF('PR-tampon'!$E320="","",IF('PR-tampon'!$E320=0,"",IF(INDIRECT(NOM_FR&amp;ADDRESS('PR-tampon'!$E320,COLUMN(REFERENCEMENT_ISOLANT[[#Headers],[REF]])))=0,"",INDIRECT(NOM_FR&amp;ADDRESS('PR-tampon'!$E320,COLUMN(REFERENCEMENT_ISOLANT[[#Headers],[REF]]))))))</f>
        <v/>
      </c>
      <c r="I357" s="80" t="str">
        <f ca="1">IF('PR-tampon'!$E320="","",IF('PR-tampon'!$E320=0,"",IF(INDIRECT(NOM_FR&amp;ADDRESS('PR-tampon'!$E320,COLUMN(REFERENCEMENT_ISOLANT[[#Headers],[AVIS LIMITE AU / VALIDITE]])))=0,"",INDIRECT(NOM_FR&amp;ADDRESS('PR-tampon'!$E320,COLUMN(REFERENCEMENT_ISOLANT[[#Headers],[AVIS LIMITE AU / VALIDITE]]))))))</f>
        <v/>
      </c>
      <c r="J357" s="3" t="str">
        <f ca="1">IF('PR-tampon'!$E320="","",IF('PR-tampon'!$E320=0,"",IF(INDIRECT(NOM_FR&amp;ADDRESS('PR-tampon'!$E320,COLUMN(REFERENCEMENT_ISOLANT[[#Headers],[TC/TNC
dans le domaine d''emploi visé]])))=0,"",INDIRECT(NOM_FR&amp;ADDRESS('PR-tampon'!$E320,COLUMN(REFERENCEMENT_ISOLANT[[#Headers],[TC/TNC
dans le domaine d''emploi visé]]))))))</f>
        <v/>
      </c>
      <c r="K357" s="110" t="str">
        <f ca="1">IF('PR-tampon'!$E320="","",IF('PR-tampon'!$E320=0,"",IF(INDIRECT(NOM_FR&amp;ADDRESS('PR-tampon'!$E320,COLUMN(REFERENCEMENT_ISOLANT[[#Headers],[SYNTHESE DES APPLICATIONS VISEES]])))=0,"",INDIRECT(NOM_FR&amp;ADDRESS('PR-tampon'!$E320,COLUMN(REFERENCEMENT_ISOLANT[[#Headers],[SYNTHESE DES APPLICATIONS VISEES]]))))))</f>
        <v/>
      </c>
      <c r="L357" s="82" t="str">
        <f ca="1">IF('PR-tampon'!$E320="","",IF('PR-tampon'!$E320=0,"",IF(INDIRECT(NOM_FR&amp;ADDRESS('PR-tampon'!$E320,COLUMN(REFERENCEMENT_ISOLANT[[#Headers],[CONCATENATION DES OBSERVATIONS]])))=0,"",INDIRECT(NOM_FR&amp;ADDRESS('PR-tampon'!$E320,COLUMN(REFERENCEMENT_ISOLANT[[#Headers],[CONCATENATION DES OBSERVATIONS]]))))))</f>
        <v/>
      </c>
      <c r="M357" s="3" t="str">
        <f ca="1">IF('PR-tampon'!$E320="","",IF('PR-tampon'!$E320=0,"",IF(INDIRECT(NOM_FR&amp;ADDRESS('PR-tampon'!$E320,COLUMN(REFERENCEMENT_ISOLANT[[#Headers],[Hygrométrie des locaux]])))=0,"",INDIRECT(NOM_FR&amp;ADDRESS('PR-tampon'!$E320,COLUMN(REFERENCEMENT_ISOLANT[[#Headers],[Hygrométrie des locaux]]))))))</f>
        <v/>
      </c>
      <c r="N357" s="3" t="str">
        <f ca="1">IF('PR-tampon'!$E320="","",IF('PR-tampon'!$E320=0,"",IF(INDIRECT(NOM_FR&amp;ADDRESS('PR-tampon'!$E320,COLUMN(REFERENCEMENT_ISOLANT[[#Headers],[classement locaux au sens 20.1 P3]])))=0,"",INDIRECT(NOM_FR&amp;ADDRESS('PR-tampon'!$E320,COLUMN(REFERENCEMENT_ISOLANT[[#Headers],[classement locaux au sens 20.1 P3]]))))))</f>
        <v/>
      </c>
      <c r="O357" s="3" t="str">
        <f ca="1">IF('PR-tampon'!$E320="","",IF('PR-tampon'!$E320=0,"",IF(INDIRECT(NOM_FR&amp;ADDRESS('PR-tampon'!$E320,COLUMN(REFERENCEMENT_ISOLANT[[#Headers],[Climat max]])))=0,"",INDIRECT(NOM_FR&amp;ADDRESS('PR-tampon'!$E320,COLUMN(REFERENCEMENT_ISOLANT[[#Headers],[Climat max]]))))))</f>
        <v/>
      </c>
      <c r="P357" s="3" t="str">
        <f ca="1">IF('PR-tampon'!$E320="","",IF('PR-tampon'!$E320=0,"",IF(INDIRECT(NOM_FR&amp;ADDRESS('PR-tampon'!$E320,COLUMN(REFERENCEMENT_ISOLANT[[#Headers],[Locaux climatisés ou raffraichis]])))=0,"",INDIRECT(NOM_FR&amp;ADDRESS('PR-tampon'!$E320,COLUMN(REFERENCEMENT_ISOLANT[[#Headers],[Locaux climatisés ou raffraichis]]))))))</f>
        <v/>
      </c>
    </row>
    <row r="358" spans="1:16" ht="130.19999999999999" customHeight="1" x14ac:dyDescent="0.3">
      <c r="A358" s="3" t="e">
        <v>#VALUE!</v>
      </c>
      <c r="B358" s="86" t="str">
        <f ca="1">IF('PR-tampon'!$E321="","",IF('PR-tampon'!$E321=0,"",IF(INDIRECT(NOM_FR&amp;ADDRESS('PR-tampon'!$E321,COLUMN(REFERENCEMENT_ISOLANT[[#Headers],[DATE REFERENCEMENT]])))=0,"",INDIRECT(NOM_FR&amp;ADDRESS('PR-tampon'!$E321,COLUMN(REFERENCEMENT_ISOLANT[[#Headers],[DATE REFERENCEMENT]]))))))</f>
        <v/>
      </c>
      <c r="C358" s="86" t="str">
        <f ca="1">IF('PR-tampon'!$E321="","",IF('PR-tampon'!$E321=0,"",IF(INDIRECT(NOM_FR&amp;ADDRESS('PR-tampon'!$E321,COLUMN(REFERENCEMENT_ISOLANT[[#Headers],[TYPE DE PROCEDE]])))=0,"",INDIRECT(NOM_FR&amp;ADDRESS('PR-tampon'!$E321,COLUMN(REFERENCEMENT_ISOLANT[[#Headers],[TYPE DE PROCEDE]]))))))</f>
        <v/>
      </c>
      <c r="D358" s="86" t="str">
        <f ca="1">IF('PR-tampon'!$E321="","",IF('PR-tampon'!$E321=0,"",IF(INDIRECT(NOM_FR&amp;ADDRESS('PR-tampon'!$E321,COLUMN(REFERENCEMENT_ISOLANT[[#Headers],[MATIERE]])))=0,"",INDIRECT(NOM_FR&amp;ADDRESS('PR-tampon'!$E321,COLUMN(REFERENCEMENT_ISOLANT[[#Headers],[MATIERE]]))))))</f>
        <v/>
      </c>
      <c r="E358" s="3" t="str">
        <f ca="1">IF('PR-tampon'!$E321="","",IF('PR-tampon'!$E321=0,"",IF(INDIRECT(NOM_FR&amp;ADDRESS('PR-tampon'!$E321,COLUMN(REFERENCEMENT_ISOLANT[[#Headers],[NOM COMMERCIAL DU PROCEDE]])))=0,"",INDIRECT(NOM_FR&amp;ADDRESS('PR-tampon'!$E321,COLUMN(REFERENCEMENT_ISOLANT[[#Headers],[NOM COMMERCIAL DU PROCEDE]]))))))</f>
        <v/>
      </c>
      <c r="F358" s="3" t="str">
        <f ca="1">IF('PR-tampon'!$E321="","",IF('PR-tampon'!$E321=0,"",IF(INDIRECT(NOM_FR&amp;ADDRESS('PR-tampon'!$E321,COLUMN(REFERENCEMENT_ISOLANT[[#Headers],[FABRICANT / TITULAIRE / DISTRIBUTEUR]])))=0,"",INDIRECT(NOM_FR&amp;ADDRESS('PR-tampon'!$E321,COLUMN(REFERENCEMENT_ISOLANT[[#Headers],[FABRICANT / TITULAIRE / DISTRIBUTEUR]]))))))</f>
        <v/>
      </c>
      <c r="G358" s="3" t="str">
        <f ca="1">IF('PR-tampon'!$E321="","",IF('PR-tampon'!$E321=0,"",IF(INDIRECT(NOM_FR&amp;ADDRESS('PR-tampon'!$E321,COLUMN(REFERENCEMENT_ISOLANT[[#Headers],[TYPE DE DOCUMENT DE REFERENCE]])))=0,"",INDIRECT(NOM_FR&amp;ADDRESS('PR-tampon'!$E321,COLUMN(REFERENCEMENT_ISOLANT[[#Headers],[TYPE DE DOCUMENT DE REFERENCE]]))))))</f>
        <v/>
      </c>
      <c r="H358" s="3" t="str">
        <f ca="1">IF('PR-tampon'!$E321="","",IF('PR-tampon'!$E321=0,"",IF(INDIRECT(NOM_FR&amp;ADDRESS('PR-tampon'!$E321,COLUMN(REFERENCEMENT_ISOLANT[[#Headers],[REF]])))=0,"",INDIRECT(NOM_FR&amp;ADDRESS('PR-tampon'!$E321,COLUMN(REFERENCEMENT_ISOLANT[[#Headers],[REF]]))))))</f>
        <v/>
      </c>
      <c r="I358" s="80" t="str">
        <f ca="1">IF('PR-tampon'!$E321="","",IF('PR-tampon'!$E321=0,"",IF(INDIRECT(NOM_FR&amp;ADDRESS('PR-tampon'!$E321,COLUMN(REFERENCEMENT_ISOLANT[[#Headers],[AVIS LIMITE AU / VALIDITE]])))=0,"",INDIRECT(NOM_FR&amp;ADDRESS('PR-tampon'!$E321,COLUMN(REFERENCEMENT_ISOLANT[[#Headers],[AVIS LIMITE AU / VALIDITE]]))))))</f>
        <v/>
      </c>
      <c r="J358" s="3" t="str">
        <f ca="1">IF('PR-tampon'!$E321="","",IF('PR-tampon'!$E321=0,"",IF(INDIRECT(NOM_FR&amp;ADDRESS('PR-tampon'!$E321,COLUMN(REFERENCEMENT_ISOLANT[[#Headers],[TC/TNC
dans le domaine d''emploi visé]])))=0,"",INDIRECT(NOM_FR&amp;ADDRESS('PR-tampon'!$E321,COLUMN(REFERENCEMENT_ISOLANT[[#Headers],[TC/TNC
dans le domaine d''emploi visé]]))))))</f>
        <v/>
      </c>
      <c r="K358" s="110" t="str">
        <f ca="1">IF('PR-tampon'!$E321="","",IF('PR-tampon'!$E321=0,"",IF(INDIRECT(NOM_FR&amp;ADDRESS('PR-tampon'!$E321,COLUMN(REFERENCEMENT_ISOLANT[[#Headers],[SYNTHESE DES APPLICATIONS VISEES]])))=0,"",INDIRECT(NOM_FR&amp;ADDRESS('PR-tampon'!$E321,COLUMN(REFERENCEMENT_ISOLANT[[#Headers],[SYNTHESE DES APPLICATIONS VISEES]]))))))</f>
        <v/>
      </c>
      <c r="L358" s="82" t="str">
        <f ca="1">IF('PR-tampon'!$E321="","",IF('PR-tampon'!$E321=0,"",IF(INDIRECT(NOM_FR&amp;ADDRESS('PR-tampon'!$E321,COLUMN(REFERENCEMENT_ISOLANT[[#Headers],[CONCATENATION DES OBSERVATIONS]])))=0,"",INDIRECT(NOM_FR&amp;ADDRESS('PR-tampon'!$E321,COLUMN(REFERENCEMENT_ISOLANT[[#Headers],[CONCATENATION DES OBSERVATIONS]]))))))</f>
        <v/>
      </c>
      <c r="M358" s="3" t="str">
        <f ca="1">IF('PR-tampon'!$E321="","",IF('PR-tampon'!$E321=0,"",IF(INDIRECT(NOM_FR&amp;ADDRESS('PR-tampon'!$E321,COLUMN(REFERENCEMENT_ISOLANT[[#Headers],[Hygrométrie des locaux]])))=0,"",INDIRECT(NOM_FR&amp;ADDRESS('PR-tampon'!$E321,COLUMN(REFERENCEMENT_ISOLANT[[#Headers],[Hygrométrie des locaux]]))))))</f>
        <v/>
      </c>
      <c r="N358" s="3" t="str">
        <f ca="1">IF('PR-tampon'!$E321="","",IF('PR-tampon'!$E321=0,"",IF(INDIRECT(NOM_FR&amp;ADDRESS('PR-tampon'!$E321,COLUMN(REFERENCEMENT_ISOLANT[[#Headers],[classement locaux au sens 20.1 P3]])))=0,"",INDIRECT(NOM_FR&amp;ADDRESS('PR-tampon'!$E321,COLUMN(REFERENCEMENT_ISOLANT[[#Headers],[classement locaux au sens 20.1 P3]]))))))</f>
        <v/>
      </c>
      <c r="O358" s="3" t="str">
        <f ca="1">IF('PR-tampon'!$E321="","",IF('PR-tampon'!$E321=0,"",IF(INDIRECT(NOM_FR&amp;ADDRESS('PR-tampon'!$E321,COLUMN(REFERENCEMENT_ISOLANT[[#Headers],[Climat max]])))=0,"",INDIRECT(NOM_FR&amp;ADDRESS('PR-tampon'!$E321,COLUMN(REFERENCEMENT_ISOLANT[[#Headers],[Climat max]]))))))</f>
        <v/>
      </c>
      <c r="P358" s="3" t="str">
        <f ca="1">IF('PR-tampon'!$E321="","",IF('PR-tampon'!$E321=0,"",IF(INDIRECT(NOM_FR&amp;ADDRESS('PR-tampon'!$E321,COLUMN(REFERENCEMENT_ISOLANT[[#Headers],[Locaux climatisés ou raffraichis]])))=0,"",INDIRECT(NOM_FR&amp;ADDRESS('PR-tampon'!$E321,COLUMN(REFERENCEMENT_ISOLANT[[#Headers],[Locaux climatisés ou raffraichis]]))))))</f>
        <v/>
      </c>
    </row>
    <row r="359" spans="1:16" ht="130.19999999999999" customHeight="1" x14ac:dyDescent="0.3">
      <c r="A359" s="3" t="e">
        <v>#VALUE!</v>
      </c>
      <c r="B359" s="86" t="str">
        <f ca="1">IF('PR-tampon'!$E322="","",IF('PR-tampon'!$E322=0,"",IF(INDIRECT(NOM_FR&amp;ADDRESS('PR-tampon'!$E322,COLUMN(REFERENCEMENT_ISOLANT[[#Headers],[DATE REFERENCEMENT]])))=0,"",INDIRECT(NOM_FR&amp;ADDRESS('PR-tampon'!$E322,COLUMN(REFERENCEMENT_ISOLANT[[#Headers],[DATE REFERENCEMENT]]))))))</f>
        <v/>
      </c>
      <c r="C359" s="86" t="str">
        <f ca="1">IF('PR-tampon'!$E322="","",IF('PR-tampon'!$E322=0,"",IF(INDIRECT(NOM_FR&amp;ADDRESS('PR-tampon'!$E322,COLUMN(REFERENCEMENT_ISOLANT[[#Headers],[TYPE DE PROCEDE]])))=0,"",INDIRECT(NOM_FR&amp;ADDRESS('PR-tampon'!$E322,COLUMN(REFERENCEMENT_ISOLANT[[#Headers],[TYPE DE PROCEDE]]))))))</f>
        <v/>
      </c>
      <c r="D359" s="86" t="str">
        <f ca="1">IF('PR-tampon'!$E322="","",IF('PR-tampon'!$E322=0,"",IF(INDIRECT(NOM_FR&amp;ADDRESS('PR-tampon'!$E322,COLUMN(REFERENCEMENT_ISOLANT[[#Headers],[MATIERE]])))=0,"",INDIRECT(NOM_FR&amp;ADDRESS('PR-tampon'!$E322,COLUMN(REFERENCEMENT_ISOLANT[[#Headers],[MATIERE]]))))))</f>
        <v/>
      </c>
      <c r="E359" s="3" t="str">
        <f ca="1">IF('PR-tampon'!$E322="","",IF('PR-tampon'!$E322=0,"",IF(INDIRECT(NOM_FR&amp;ADDRESS('PR-tampon'!$E322,COLUMN(REFERENCEMENT_ISOLANT[[#Headers],[NOM COMMERCIAL DU PROCEDE]])))=0,"",INDIRECT(NOM_FR&amp;ADDRESS('PR-tampon'!$E322,COLUMN(REFERENCEMENT_ISOLANT[[#Headers],[NOM COMMERCIAL DU PROCEDE]]))))))</f>
        <v/>
      </c>
      <c r="F359" s="3" t="str">
        <f ca="1">IF('PR-tampon'!$E322="","",IF('PR-tampon'!$E322=0,"",IF(INDIRECT(NOM_FR&amp;ADDRESS('PR-tampon'!$E322,COLUMN(REFERENCEMENT_ISOLANT[[#Headers],[FABRICANT / TITULAIRE / DISTRIBUTEUR]])))=0,"",INDIRECT(NOM_FR&amp;ADDRESS('PR-tampon'!$E322,COLUMN(REFERENCEMENT_ISOLANT[[#Headers],[FABRICANT / TITULAIRE / DISTRIBUTEUR]]))))))</f>
        <v/>
      </c>
      <c r="G359" s="3" t="str">
        <f ca="1">IF('PR-tampon'!$E322="","",IF('PR-tampon'!$E322=0,"",IF(INDIRECT(NOM_FR&amp;ADDRESS('PR-tampon'!$E322,COLUMN(REFERENCEMENT_ISOLANT[[#Headers],[TYPE DE DOCUMENT DE REFERENCE]])))=0,"",INDIRECT(NOM_FR&amp;ADDRESS('PR-tampon'!$E322,COLUMN(REFERENCEMENT_ISOLANT[[#Headers],[TYPE DE DOCUMENT DE REFERENCE]]))))))</f>
        <v/>
      </c>
      <c r="H359" s="3" t="str">
        <f ca="1">IF('PR-tampon'!$E322="","",IF('PR-tampon'!$E322=0,"",IF(INDIRECT(NOM_FR&amp;ADDRESS('PR-tampon'!$E322,COLUMN(REFERENCEMENT_ISOLANT[[#Headers],[REF]])))=0,"",INDIRECT(NOM_FR&amp;ADDRESS('PR-tampon'!$E322,COLUMN(REFERENCEMENT_ISOLANT[[#Headers],[REF]]))))))</f>
        <v/>
      </c>
      <c r="I359" s="80" t="str">
        <f ca="1">IF('PR-tampon'!$E322="","",IF('PR-tampon'!$E322=0,"",IF(INDIRECT(NOM_FR&amp;ADDRESS('PR-tampon'!$E322,COLUMN(REFERENCEMENT_ISOLANT[[#Headers],[AVIS LIMITE AU / VALIDITE]])))=0,"",INDIRECT(NOM_FR&amp;ADDRESS('PR-tampon'!$E322,COLUMN(REFERENCEMENT_ISOLANT[[#Headers],[AVIS LIMITE AU / VALIDITE]]))))))</f>
        <v/>
      </c>
      <c r="J359" s="3" t="str">
        <f ca="1">IF('PR-tampon'!$E322="","",IF('PR-tampon'!$E322=0,"",IF(INDIRECT(NOM_FR&amp;ADDRESS('PR-tampon'!$E322,COLUMN(REFERENCEMENT_ISOLANT[[#Headers],[TC/TNC
dans le domaine d''emploi visé]])))=0,"",INDIRECT(NOM_FR&amp;ADDRESS('PR-tampon'!$E322,COLUMN(REFERENCEMENT_ISOLANT[[#Headers],[TC/TNC
dans le domaine d''emploi visé]]))))))</f>
        <v/>
      </c>
      <c r="K359" s="110" t="str">
        <f ca="1">IF('PR-tampon'!$E322="","",IF('PR-tampon'!$E322=0,"",IF(INDIRECT(NOM_FR&amp;ADDRESS('PR-tampon'!$E322,COLUMN(REFERENCEMENT_ISOLANT[[#Headers],[SYNTHESE DES APPLICATIONS VISEES]])))=0,"",INDIRECT(NOM_FR&amp;ADDRESS('PR-tampon'!$E322,COLUMN(REFERENCEMENT_ISOLANT[[#Headers],[SYNTHESE DES APPLICATIONS VISEES]]))))))</f>
        <v/>
      </c>
      <c r="L359" s="82" t="str">
        <f ca="1">IF('PR-tampon'!$E322="","",IF('PR-tampon'!$E322=0,"",IF(INDIRECT(NOM_FR&amp;ADDRESS('PR-tampon'!$E322,COLUMN(REFERENCEMENT_ISOLANT[[#Headers],[CONCATENATION DES OBSERVATIONS]])))=0,"",INDIRECT(NOM_FR&amp;ADDRESS('PR-tampon'!$E322,COLUMN(REFERENCEMENT_ISOLANT[[#Headers],[CONCATENATION DES OBSERVATIONS]]))))))</f>
        <v/>
      </c>
      <c r="M359" s="3" t="str">
        <f ca="1">IF('PR-tampon'!$E322="","",IF('PR-tampon'!$E322=0,"",IF(INDIRECT(NOM_FR&amp;ADDRESS('PR-tampon'!$E322,COLUMN(REFERENCEMENT_ISOLANT[[#Headers],[Hygrométrie des locaux]])))=0,"",INDIRECT(NOM_FR&amp;ADDRESS('PR-tampon'!$E322,COLUMN(REFERENCEMENT_ISOLANT[[#Headers],[Hygrométrie des locaux]]))))))</f>
        <v/>
      </c>
      <c r="N359" s="3" t="str">
        <f ca="1">IF('PR-tampon'!$E322="","",IF('PR-tampon'!$E322=0,"",IF(INDIRECT(NOM_FR&amp;ADDRESS('PR-tampon'!$E322,COLUMN(REFERENCEMENT_ISOLANT[[#Headers],[classement locaux au sens 20.1 P3]])))=0,"",INDIRECT(NOM_FR&amp;ADDRESS('PR-tampon'!$E322,COLUMN(REFERENCEMENT_ISOLANT[[#Headers],[classement locaux au sens 20.1 P3]]))))))</f>
        <v/>
      </c>
      <c r="O359" s="3" t="str">
        <f ca="1">IF('PR-tampon'!$E322="","",IF('PR-tampon'!$E322=0,"",IF(INDIRECT(NOM_FR&amp;ADDRESS('PR-tampon'!$E322,COLUMN(REFERENCEMENT_ISOLANT[[#Headers],[Climat max]])))=0,"",INDIRECT(NOM_FR&amp;ADDRESS('PR-tampon'!$E322,COLUMN(REFERENCEMENT_ISOLANT[[#Headers],[Climat max]]))))))</f>
        <v/>
      </c>
      <c r="P359" s="3" t="str">
        <f ca="1">IF('PR-tampon'!$E322="","",IF('PR-tampon'!$E322=0,"",IF(INDIRECT(NOM_FR&amp;ADDRESS('PR-tampon'!$E322,COLUMN(REFERENCEMENT_ISOLANT[[#Headers],[Locaux climatisés ou raffraichis]])))=0,"",INDIRECT(NOM_FR&amp;ADDRESS('PR-tampon'!$E322,COLUMN(REFERENCEMENT_ISOLANT[[#Headers],[Locaux climatisés ou raffraichis]]))))))</f>
        <v/>
      </c>
    </row>
    <row r="360" spans="1:16" ht="130.19999999999999" customHeight="1" x14ac:dyDescent="0.3">
      <c r="A360" s="3" t="e">
        <v>#VALUE!</v>
      </c>
      <c r="B360" s="86" t="str">
        <f ca="1">IF('PR-tampon'!$E323="","",IF('PR-tampon'!$E323=0,"",IF(INDIRECT(NOM_FR&amp;ADDRESS('PR-tampon'!$E323,COLUMN(REFERENCEMENT_ISOLANT[[#Headers],[DATE REFERENCEMENT]])))=0,"",INDIRECT(NOM_FR&amp;ADDRESS('PR-tampon'!$E323,COLUMN(REFERENCEMENT_ISOLANT[[#Headers],[DATE REFERENCEMENT]]))))))</f>
        <v/>
      </c>
      <c r="C360" s="86" t="str">
        <f ca="1">IF('PR-tampon'!$E323="","",IF('PR-tampon'!$E323=0,"",IF(INDIRECT(NOM_FR&amp;ADDRESS('PR-tampon'!$E323,COLUMN(REFERENCEMENT_ISOLANT[[#Headers],[TYPE DE PROCEDE]])))=0,"",INDIRECT(NOM_FR&amp;ADDRESS('PR-tampon'!$E323,COLUMN(REFERENCEMENT_ISOLANT[[#Headers],[TYPE DE PROCEDE]]))))))</f>
        <v/>
      </c>
      <c r="D360" s="86" t="str">
        <f ca="1">IF('PR-tampon'!$E323="","",IF('PR-tampon'!$E323=0,"",IF(INDIRECT(NOM_FR&amp;ADDRESS('PR-tampon'!$E323,COLUMN(REFERENCEMENT_ISOLANT[[#Headers],[MATIERE]])))=0,"",INDIRECT(NOM_FR&amp;ADDRESS('PR-tampon'!$E323,COLUMN(REFERENCEMENT_ISOLANT[[#Headers],[MATIERE]]))))))</f>
        <v/>
      </c>
      <c r="E360" s="3" t="str">
        <f ca="1">IF('PR-tampon'!$E323="","",IF('PR-tampon'!$E323=0,"",IF(INDIRECT(NOM_FR&amp;ADDRESS('PR-tampon'!$E323,COLUMN(REFERENCEMENT_ISOLANT[[#Headers],[NOM COMMERCIAL DU PROCEDE]])))=0,"",INDIRECT(NOM_FR&amp;ADDRESS('PR-tampon'!$E323,COLUMN(REFERENCEMENT_ISOLANT[[#Headers],[NOM COMMERCIAL DU PROCEDE]]))))))</f>
        <v/>
      </c>
      <c r="F360" s="3" t="str">
        <f ca="1">IF('PR-tampon'!$E323="","",IF('PR-tampon'!$E323=0,"",IF(INDIRECT(NOM_FR&amp;ADDRESS('PR-tampon'!$E323,COLUMN(REFERENCEMENT_ISOLANT[[#Headers],[FABRICANT / TITULAIRE / DISTRIBUTEUR]])))=0,"",INDIRECT(NOM_FR&amp;ADDRESS('PR-tampon'!$E323,COLUMN(REFERENCEMENT_ISOLANT[[#Headers],[FABRICANT / TITULAIRE / DISTRIBUTEUR]]))))))</f>
        <v/>
      </c>
      <c r="G360" s="3" t="str">
        <f ca="1">IF('PR-tampon'!$E323="","",IF('PR-tampon'!$E323=0,"",IF(INDIRECT(NOM_FR&amp;ADDRESS('PR-tampon'!$E323,COLUMN(REFERENCEMENT_ISOLANT[[#Headers],[TYPE DE DOCUMENT DE REFERENCE]])))=0,"",INDIRECT(NOM_FR&amp;ADDRESS('PR-tampon'!$E323,COLUMN(REFERENCEMENT_ISOLANT[[#Headers],[TYPE DE DOCUMENT DE REFERENCE]]))))))</f>
        <v/>
      </c>
      <c r="H360" s="3" t="str">
        <f ca="1">IF('PR-tampon'!$E323="","",IF('PR-tampon'!$E323=0,"",IF(INDIRECT(NOM_FR&amp;ADDRESS('PR-tampon'!$E323,COLUMN(REFERENCEMENT_ISOLANT[[#Headers],[REF]])))=0,"",INDIRECT(NOM_FR&amp;ADDRESS('PR-tampon'!$E323,COLUMN(REFERENCEMENT_ISOLANT[[#Headers],[REF]]))))))</f>
        <v/>
      </c>
      <c r="I360" s="80" t="str">
        <f ca="1">IF('PR-tampon'!$E323="","",IF('PR-tampon'!$E323=0,"",IF(INDIRECT(NOM_FR&amp;ADDRESS('PR-tampon'!$E323,COLUMN(REFERENCEMENT_ISOLANT[[#Headers],[AVIS LIMITE AU / VALIDITE]])))=0,"",INDIRECT(NOM_FR&amp;ADDRESS('PR-tampon'!$E323,COLUMN(REFERENCEMENT_ISOLANT[[#Headers],[AVIS LIMITE AU / VALIDITE]]))))))</f>
        <v/>
      </c>
      <c r="J360" s="3" t="str">
        <f ca="1">IF('PR-tampon'!$E323="","",IF('PR-tampon'!$E323=0,"",IF(INDIRECT(NOM_FR&amp;ADDRESS('PR-tampon'!$E323,COLUMN(REFERENCEMENT_ISOLANT[[#Headers],[TC/TNC
dans le domaine d''emploi visé]])))=0,"",INDIRECT(NOM_FR&amp;ADDRESS('PR-tampon'!$E323,COLUMN(REFERENCEMENT_ISOLANT[[#Headers],[TC/TNC
dans le domaine d''emploi visé]]))))))</f>
        <v/>
      </c>
      <c r="K360" s="110" t="str">
        <f ca="1">IF('PR-tampon'!$E323="","",IF('PR-tampon'!$E323=0,"",IF(INDIRECT(NOM_FR&amp;ADDRESS('PR-tampon'!$E323,COLUMN(REFERENCEMENT_ISOLANT[[#Headers],[SYNTHESE DES APPLICATIONS VISEES]])))=0,"",INDIRECT(NOM_FR&amp;ADDRESS('PR-tampon'!$E323,COLUMN(REFERENCEMENT_ISOLANT[[#Headers],[SYNTHESE DES APPLICATIONS VISEES]]))))))</f>
        <v/>
      </c>
      <c r="L360" s="82" t="str">
        <f ca="1">IF('PR-tampon'!$E323="","",IF('PR-tampon'!$E323=0,"",IF(INDIRECT(NOM_FR&amp;ADDRESS('PR-tampon'!$E323,COLUMN(REFERENCEMENT_ISOLANT[[#Headers],[CONCATENATION DES OBSERVATIONS]])))=0,"",INDIRECT(NOM_FR&amp;ADDRESS('PR-tampon'!$E323,COLUMN(REFERENCEMENT_ISOLANT[[#Headers],[CONCATENATION DES OBSERVATIONS]]))))))</f>
        <v/>
      </c>
      <c r="M360" s="3" t="str">
        <f ca="1">IF('PR-tampon'!$E323="","",IF('PR-tampon'!$E323=0,"",IF(INDIRECT(NOM_FR&amp;ADDRESS('PR-tampon'!$E323,COLUMN(REFERENCEMENT_ISOLANT[[#Headers],[Hygrométrie des locaux]])))=0,"",INDIRECT(NOM_FR&amp;ADDRESS('PR-tampon'!$E323,COLUMN(REFERENCEMENT_ISOLANT[[#Headers],[Hygrométrie des locaux]]))))))</f>
        <v/>
      </c>
      <c r="N360" s="3" t="str">
        <f ca="1">IF('PR-tampon'!$E323="","",IF('PR-tampon'!$E323=0,"",IF(INDIRECT(NOM_FR&amp;ADDRESS('PR-tampon'!$E323,COLUMN(REFERENCEMENT_ISOLANT[[#Headers],[classement locaux au sens 20.1 P3]])))=0,"",INDIRECT(NOM_FR&amp;ADDRESS('PR-tampon'!$E323,COLUMN(REFERENCEMENT_ISOLANT[[#Headers],[classement locaux au sens 20.1 P3]]))))))</f>
        <v/>
      </c>
      <c r="O360" s="3" t="str">
        <f ca="1">IF('PR-tampon'!$E323="","",IF('PR-tampon'!$E323=0,"",IF(INDIRECT(NOM_FR&amp;ADDRESS('PR-tampon'!$E323,COLUMN(REFERENCEMENT_ISOLANT[[#Headers],[Climat max]])))=0,"",INDIRECT(NOM_FR&amp;ADDRESS('PR-tampon'!$E323,COLUMN(REFERENCEMENT_ISOLANT[[#Headers],[Climat max]]))))))</f>
        <v/>
      </c>
      <c r="P360" s="3" t="str">
        <f ca="1">IF('PR-tampon'!$E323="","",IF('PR-tampon'!$E323=0,"",IF(INDIRECT(NOM_FR&amp;ADDRESS('PR-tampon'!$E323,COLUMN(REFERENCEMENT_ISOLANT[[#Headers],[Locaux climatisés ou raffraichis]])))=0,"",INDIRECT(NOM_FR&amp;ADDRESS('PR-tampon'!$E323,COLUMN(REFERENCEMENT_ISOLANT[[#Headers],[Locaux climatisés ou raffraichis]]))))))</f>
        <v/>
      </c>
    </row>
    <row r="361" spans="1:16" ht="130.19999999999999" customHeight="1" x14ac:dyDescent="0.3">
      <c r="A361" s="3" t="e">
        <v>#VALUE!</v>
      </c>
      <c r="B361" s="86" t="str">
        <f ca="1">IF('PR-tampon'!$E324="","",IF('PR-tampon'!$E324=0,"",IF(INDIRECT(NOM_FR&amp;ADDRESS('PR-tampon'!$E324,COLUMN(REFERENCEMENT_ISOLANT[[#Headers],[DATE REFERENCEMENT]])))=0,"",INDIRECT(NOM_FR&amp;ADDRESS('PR-tampon'!$E324,COLUMN(REFERENCEMENT_ISOLANT[[#Headers],[DATE REFERENCEMENT]]))))))</f>
        <v/>
      </c>
      <c r="C361" s="86" t="str">
        <f ca="1">IF('PR-tampon'!$E324="","",IF('PR-tampon'!$E324=0,"",IF(INDIRECT(NOM_FR&amp;ADDRESS('PR-tampon'!$E324,COLUMN(REFERENCEMENT_ISOLANT[[#Headers],[TYPE DE PROCEDE]])))=0,"",INDIRECT(NOM_FR&amp;ADDRESS('PR-tampon'!$E324,COLUMN(REFERENCEMENT_ISOLANT[[#Headers],[TYPE DE PROCEDE]]))))))</f>
        <v/>
      </c>
      <c r="D361" s="86" t="str">
        <f ca="1">IF('PR-tampon'!$E324="","",IF('PR-tampon'!$E324=0,"",IF(INDIRECT(NOM_FR&amp;ADDRESS('PR-tampon'!$E324,COLUMN(REFERENCEMENT_ISOLANT[[#Headers],[MATIERE]])))=0,"",INDIRECT(NOM_FR&amp;ADDRESS('PR-tampon'!$E324,COLUMN(REFERENCEMENT_ISOLANT[[#Headers],[MATIERE]]))))))</f>
        <v/>
      </c>
      <c r="E361" s="3" t="str">
        <f ca="1">IF('PR-tampon'!$E324="","",IF('PR-tampon'!$E324=0,"",IF(INDIRECT(NOM_FR&amp;ADDRESS('PR-tampon'!$E324,COLUMN(REFERENCEMENT_ISOLANT[[#Headers],[NOM COMMERCIAL DU PROCEDE]])))=0,"",INDIRECT(NOM_FR&amp;ADDRESS('PR-tampon'!$E324,COLUMN(REFERENCEMENT_ISOLANT[[#Headers],[NOM COMMERCIAL DU PROCEDE]]))))))</f>
        <v/>
      </c>
      <c r="F361" s="3" t="str">
        <f ca="1">IF('PR-tampon'!$E324="","",IF('PR-tampon'!$E324=0,"",IF(INDIRECT(NOM_FR&amp;ADDRESS('PR-tampon'!$E324,COLUMN(REFERENCEMENT_ISOLANT[[#Headers],[FABRICANT / TITULAIRE / DISTRIBUTEUR]])))=0,"",INDIRECT(NOM_FR&amp;ADDRESS('PR-tampon'!$E324,COLUMN(REFERENCEMENT_ISOLANT[[#Headers],[FABRICANT / TITULAIRE / DISTRIBUTEUR]]))))))</f>
        <v/>
      </c>
      <c r="G361" s="3" t="str">
        <f ca="1">IF('PR-tampon'!$E324="","",IF('PR-tampon'!$E324=0,"",IF(INDIRECT(NOM_FR&amp;ADDRESS('PR-tampon'!$E324,COLUMN(REFERENCEMENT_ISOLANT[[#Headers],[TYPE DE DOCUMENT DE REFERENCE]])))=0,"",INDIRECT(NOM_FR&amp;ADDRESS('PR-tampon'!$E324,COLUMN(REFERENCEMENT_ISOLANT[[#Headers],[TYPE DE DOCUMENT DE REFERENCE]]))))))</f>
        <v/>
      </c>
      <c r="H361" s="3" t="str">
        <f ca="1">IF('PR-tampon'!$E324="","",IF('PR-tampon'!$E324=0,"",IF(INDIRECT(NOM_FR&amp;ADDRESS('PR-tampon'!$E324,COLUMN(REFERENCEMENT_ISOLANT[[#Headers],[REF]])))=0,"",INDIRECT(NOM_FR&amp;ADDRESS('PR-tampon'!$E324,COLUMN(REFERENCEMENT_ISOLANT[[#Headers],[REF]]))))))</f>
        <v/>
      </c>
      <c r="I361" s="80" t="str">
        <f ca="1">IF('PR-tampon'!$E324="","",IF('PR-tampon'!$E324=0,"",IF(INDIRECT(NOM_FR&amp;ADDRESS('PR-tampon'!$E324,COLUMN(REFERENCEMENT_ISOLANT[[#Headers],[AVIS LIMITE AU / VALIDITE]])))=0,"",INDIRECT(NOM_FR&amp;ADDRESS('PR-tampon'!$E324,COLUMN(REFERENCEMENT_ISOLANT[[#Headers],[AVIS LIMITE AU / VALIDITE]]))))))</f>
        <v/>
      </c>
      <c r="J361" s="3" t="str">
        <f ca="1">IF('PR-tampon'!$E324="","",IF('PR-tampon'!$E324=0,"",IF(INDIRECT(NOM_FR&amp;ADDRESS('PR-tampon'!$E324,COLUMN(REFERENCEMENT_ISOLANT[[#Headers],[TC/TNC
dans le domaine d''emploi visé]])))=0,"",INDIRECT(NOM_FR&amp;ADDRESS('PR-tampon'!$E324,COLUMN(REFERENCEMENT_ISOLANT[[#Headers],[TC/TNC
dans le domaine d''emploi visé]]))))))</f>
        <v/>
      </c>
      <c r="K361" s="110" t="str">
        <f ca="1">IF('PR-tampon'!$E324="","",IF('PR-tampon'!$E324=0,"",IF(INDIRECT(NOM_FR&amp;ADDRESS('PR-tampon'!$E324,COLUMN(REFERENCEMENT_ISOLANT[[#Headers],[SYNTHESE DES APPLICATIONS VISEES]])))=0,"",INDIRECT(NOM_FR&amp;ADDRESS('PR-tampon'!$E324,COLUMN(REFERENCEMENT_ISOLANT[[#Headers],[SYNTHESE DES APPLICATIONS VISEES]]))))))</f>
        <v/>
      </c>
      <c r="L361" s="82" t="str">
        <f ca="1">IF('PR-tampon'!$E324="","",IF('PR-tampon'!$E324=0,"",IF(INDIRECT(NOM_FR&amp;ADDRESS('PR-tampon'!$E324,COLUMN(REFERENCEMENT_ISOLANT[[#Headers],[CONCATENATION DES OBSERVATIONS]])))=0,"",INDIRECT(NOM_FR&amp;ADDRESS('PR-tampon'!$E324,COLUMN(REFERENCEMENT_ISOLANT[[#Headers],[CONCATENATION DES OBSERVATIONS]]))))))</f>
        <v/>
      </c>
      <c r="M361" s="3" t="str">
        <f ca="1">IF('PR-tampon'!$E324="","",IF('PR-tampon'!$E324=0,"",IF(INDIRECT(NOM_FR&amp;ADDRESS('PR-tampon'!$E324,COLUMN(REFERENCEMENT_ISOLANT[[#Headers],[Hygrométrie des locaux]])))=0,"",INDIRECT(NOM_FR&amp;ADDRESS('PR-tampon'!$E324,COLUMN(REFERENCEMENT_ISOLANT[[#Headers],[Hygrométrie des locaux]]))))))</f>
        <v/>
      </c>
      <c r="N361" s="3" t="str">
        <f ca="1">IF('PR-tampon'!$E324="","",IF('PR-tampon'!$E324=0,"",IF(INDIRECT(NOM_FR&amp;ADDRESS('PR-tampon'!$E324,COLUMN(REFERENCEMENT_ISOLANT[[#Headers],[classement locaux au sens 20.1 P3]])))=0,"",INDIRECT(NOM_FR&amp;ADDRESS('PR-tampon'!$E324,COLUMN(REFERENCEMENT_ISOLANT[[#Headers],[classement locaux au sens 20.1 P3]]))))))</f>
        <v/>
      </c>
      <c r="O361" s="3" t="str">
        <f ca="1">IF('PR-tampon'!$E324="","",IF('PR-tampon'!$E324=0,"",IF(INDIRECT(NOM_FR&amp;ADDRESS('PR-tampon'!$E324,COLUMN(REFERENCEMENT_ISOLANT[[#Headers],[Climat max]])))=0,"",INDIRECT(NOM_FR&amp;ADDRESS('PR-tampon'!$E324,COLUMN(REFERENCEMENT_ISOLANT[[#Headers],[Climat max]]))))))</f>
        <v/>
      </c>
      <c r="P361" s="3" t="str">
        <f ca="1">IF('PR-tampon'!$E324="","",IF('PR-tampon'!$E324=0,"",IF(INDIRECT(NOM_FR&amp;ADDRESS('PR-tampon'!$E324,COLUMN(REFERENCEMENT_ISOLANT[[#Headers],[Locaux climatisés ou raffraichis]])))=0,"",INDIRECT(NOM_FR&amp;ADDRESS('PR-tampon'!$E324,COLUMN(REFERENCEMENT_ISOLANT[[#Headers],[Locaux climatisés ou raffraichis]]))))))</f>
        <v/>
      </c>
    </row>
    <row r="362" spans="1:16" ht="130.19999999999999" customHeight="1" x14ac:dyDescent="0.3">
      <c r="A362" s="3" t="e">
        <v>#VALUE!</v>
      </c>
      <c r="B362" s="86" t="str">
        <f ca="1">IF('PR-tampon'!$E325="","",IF('PR-tampon'!$E325=0,"",IF(INDIRECT(NOM_FR&amp;ADDRESS('PR-tampon'!$E325,COLUMN(REFERENCEMENT_ISOLANT[[#Headers],[DATE REFERENCEMENT]])))=0,"",INDIRECT(NOM_FR&amp;ADDRESS('PR-tampon'!$E325,COLUMN(REFERENCEMENT_ISOLANT[[#Headers],[DATE REFERENCEMENT]]))))))</f>
        <v/>
      </c>
      <c r="C362" s="86" t="str">
        <f ca="1">IF('PR-tampon'!$E325="","",IF('PR-tampon'!$E325=0,"",IF(INDIRECT(NOM_FR&amp;ADDRESS('PR-tampon'!$E325,COLUMN(REFERENCEMENT_ISOLANT[[#Headers],[TYPE DE PROCEDE]])))=0,"",INDIRECT(NOM_FR&amp;ADDRESS('PR-tampon'!$E325,COLUMN(REFERENCEMENT_ISOLANT[[#Headers],[TYPE DE PROCEDE]]))))))</f>
        <v/>
      </c>
      <c r="D362" s="86" t="str">
        <f ca="1">IF('PR-tampon'!$E325="","",IF('PR-tampon'!$E325=0,"",IF(INDIRECT(NOM_FR&amp;ADDRESS('PR-tampon'!$E325,COLUMN(REFERENCEMENT_ISOLANT[[#Headers],[MATIERE]])))=0,"",INDIRECT(NOM_FR&amp;ADDRESS('PR-tampon'!$E325,COLUMN(REFERENCEMENT_ISOLANT[[#Headers],[MATIERE]]))))))</f>
        <v/>
      </c>
      <c r="E362" s="3" t="str">
        <f ca="1">IF('PR-tampon'!$E325="","",IF('PR-tampon'!$E325=0,"",IF(INDIRECT(NOM_FR&amp;ADDRESS('PR-tampon'!$E325,COLUMN(REFERENCEMENT_ISOLANT[[#Headers],[NOM COMMERCIAL DU PROCEDE]])))=0,"",INDIRECT(NOM_FR&amp;ADDRESS('PR-tampon'!$E325,COLUMN(REFERENCEMENT_ISOLANT[[#Headers],[NOM COMMERCIAL DU PROCEDE]]))))))</f>
        <v/>
      </c>
      <c r="F362" s="3" t="str">
        <f ca="1">IF('PR-tampon'!$E325="","",IF('PR-tampon'!$E325=0,"",IF(INDIRECT(NOM_FR&amp;ADDRESS('PR-tampon'!$E325,COLUMN(REFERENCEMENT_ISOLANT[[#Headers],[FABRICANT / TITULAIRE / DISTRIBUTEUR]])))=0,"",INDIRECT(NOM_FR&amp;ADDRESS('PR-tampon'!$E325,COLUMN(REFERENCEMENT_ISOLANT[[#Headers],[FABRICANT / TITULAIRE / DISTRIBUTEUR]]))))))</f>
        <v/>
      </c>
      <c r="G362" s="3" t="str">
        <f ca="1">IF('PR-tampon'!$E325="","",IF('PR-tampon'!$E325=0,"",IF(INDIRECT(NOM_FR&amp;ADDRESS('PR-tampon'!$E325,COLUMN(REFERENCEMENT_ISOLANT[[#Headers],[TYPE DE DOCUMENT DE REFERENCE]])))=0,"",INDIRECT(NOM_FR&amp;ADDRESS('PR-tampon'!$E325,COLUMN(REFERENCEMENT_ISOLANT[[#Headers],[TYPE DE DOCUMENT DE REFERENCE]]))))))</f>
        <v/>
      </c>
      <c r="H362" s="3" t="str">
        <f ca="1">IF('PR-tampon'!$E325="","",IF('PR-tampon'!$E325=0,"",IF(INDIRECT(NOM_FR&amp;ADDRESS('PR-tampon'!$E325,COLUMN(REFERENCEMENT_ISOLANT[[#Headers],[REF]])))=0,"",INDIRECT(NOM_FR&amp;ADDRESS('PR-tampon'!$E325,COLUMN(REFERENCEMENT_ISOLANT[[#Headers],[REF]]))))))</f>
        <v/>
      </c>
      <c r="I362" s="80" t="str">
        <f ca="1">IF('PR-tampon'!$E325="","",IF('PR-tampon'!$E325=0,"",IF(INDIRECT(NOM_FR&amp;ADDRESS('PR-tampon'!$E325,COLUMN(REFERENCEMENT_ISOLANT[[#Headers],[AVIS LIMITE AU / VALIDITE]])))=0,"",INDIRECT(NOM_FR&amp;ADDRESS('PR-tampon'!$E325,COLUMN(REFERENCEMENT_ISOLANT[[#Headers],[AVIS LIMITE AU / VALIDITE]]))))))</f>
        <v/>
      </c>
      <c r="J362" s="3" t="str">
        <f ca="1">IF('PR-tampon'!$E325="","",IF('PR-tampon'!$E325=0,"",IF(INDIRECT(NOM_FR&amp;ADDRESS('PR-tampon'!$E325,COLUMN(REFERENCEMENT_ISOLANT[[#Headers],[TC/TNC
dans le domaine d''emploi visé]])))=0,"",INDIRECT(NOM_FR&amp;ADDRESS('PR-tampon'!$E325,COLUMN(REFERENCEMENT_ISOLANT[[#Headers],[TC/TNC
dans le domaine d''emploi visé]]))))))</f>
        <v/>
      </c>
      <c r="K362" s="110" t="str">
        <f ca="1">IF('PR-tampon'!$E325="","",IF('PR-tampon'!$E325=0,"",IF(INDIRECT(NOM_FR&amp;ADDRESS('PR-tampon'!$E325,COLUMN(REFERENCEMENT_ISOLANT[[#Headers],[SYNTHESE DES APPLICATIONS VISEES]])))=0,"",INDIRECT(NOM_FR&amp;ADDRESS('PR-tampon'!$E325,COLUMN(REFERENCEMENT_ISOLANT[[#Headers],[SYNTHESE DES APPLICATIONS VISEES]]))))))</f>
        <v/>
      </c>
      <c r="L362" s="82" t="str">
        <f ca="1">IF('PR-tampon'!$E325="","",IF('PR-tampon'!$E325=0,"",IF(INDIRECT(NOM_FR&amp;ADDRESS('PR-tampon'!$E325,COLUMN(REFERENCEMENT_ISOLANT[[#Headers],[CONCATENATION DES OBSERVATIONS]])))=0,"",INDIRECT(NOM_FR&amp;ADDRESS('PR-tampon'!$E325,COLUMN(REFERENCEMENT_ISOLANT[[#Headers],[CONCATENATION DES OBSERVATIONS]]))))))</f>
        <v/>
      </c>
      <c r="M362" s="3" t="str">
        <f ca="1">IF('PR-tampon'!$E325="","",IF('PR-tampon'!$E325=0,"",IF(INDIRECT(NOM_FR&amp;ADDRESS('PR-tampon'!$E325,COLUMN(REFERENCEMENT_ISOLANT[[#Headers],[Hygrométrie des locaux]])))=0,"",INDIRECT(NOM_FR&amp;ADDRESS('PR-tampon'!$E325,COLUMN(REFERENCEMENT_ISOLANT[[#Headers],[Hygrométrie des locaux]]))))))</f>
        <v/>
      </c>
      <c r="N362" s="3" t="str">
        <f ca="1">IF('PR-tampon'!$E325="","",IF('PR-tampon'!$E325=0,"",IF(INDIRECT(NOM_FR&amp;ADDRESS('PR-tampon'!$E325,COLUMN(REFERENCEMENT_ISOLANT[[#Headers],[classement locaux au sens 20.1 P3]])))=0,"",INDIRECT(NOM_FR&amp;ADDRESS('PR-tampon'!$E325,COLUMN(REFERENCEMENT_ISOLANT[[#Headers],[classement locaux au sens 20.1 P3]]))))))</f>
        <v/>
      </c>
      <c r="O362" s="3" t="str">
        <f ca="1">IF('PR-tampon'!$E325="","",IF('PR-tampon'!$E325=0,"",IF(INDIRECT(NOM_FR&amp;ADDRESS('PR-tampon'!$E325,COLUMN(REFERENCEMENT_ISOLANT[[#Headers],[Climat max]])))=0,"",INDIRECT(NOM_FR&amp;ADDRESS('PR-tampon'!$E325,COLUMN(REFERENCEMENT_ISOLANT[[#Headers],[Climat max]]))))))</f>
        <v/>
      </c>
      <c r="P362" s="3" t="str">
        <f ca="1">IF('PR-tampon'!$E325="","",IF('PR-tampon'!$E325=0,"",IF(INDIRECT(NOM_FR&amp;ADDRESS('PR-tampon'!$E325,COLUMN(REFERENCEMENT_ISOLANT[[#Headers],[Locaux climatisés ou raffraichis]])))=0,"",INDIRECT(NOM_FR&amp;ADDRESS('PR-tampon'!$E325,COLUMN(REFERENCEMENT_ISOLANT[[#Headers],[Locaux climatisés ou raffraichis]]))))))</f>
        <v/>
      </c>
    </row>
    <row r="363" spans="1:16" ht="130.19999999999999" customHeight="1" x14ac:dyDescent="0.3">
      <c r="A363" s="3" t="e">
        <v>#VALUE!</v>
      </c>
      <c r="B363" s="86" t="str">
        <f ca="1">IF('PR-tampon'!$E326="","",IF('PR-tampon'!$E326=0,"",IF(INDIRECT(NOM_FR&amp;ADDRESS('PR-tampon'!$E326,COLUMN(REFERENCEMENT_ISOLANT[[#Headers],[DATE REFERENCEMENT]])))=0,"",INDIRECT(NOM_FR&amp;ADDRESS('PR-tampon'!$E326,COLUMN(REFERENCEMENT_ISOLANT[[#Headers],[DATE REFERENCEMENT]]))))))</f>
        <v/>
      </c>
      <c r="C363" s="86" t="str">
        <f ca="1">IF('PR-tampon'!$E326="","",IF('PR-tampon'!$E326=0,"",IF(INDIRECT(NOM_FR&amp;ADDRESS('PR-tampon'!$E326,COLUMN(REFERENCEMENT_ISOLANT[[#Headers],[TYPE DE PROCEDE]])))=0,"",INDIRECT(NOM_FR&amp;ADDRESS('PR-tampon'!$E326,COLUMN(REFERENCEMENT_ISOLANT[[#Headers],[TYPE DE PROCEDE]]))))))</f>
        <v/>
      </c>
      <c r="D363" s="86" t="str">
        <f ca="1">IF('PR-tampon'!$E326="","",IF('PR-tampon'!$E326=0,"",IF(INDIRECT(NOM_FR&amp;ADDRESS('PR-tampon'!$E326,COLUMN(REFERENCEMENT_ISOLANT[[#Headers],[MATIERE]])))=0,"",INDIRECT(NOM_FR&amp;ADDRESS('PR-tampon'!$E326,COLUMN(REFERENCEMENT_ISOLANT[[#Headers],[MATIERE]]))))))</f>
        <v/>
      </c>
      <c r="E363" s="3" t="str">
        <f ca="1">IF('PR-tampon'!$E326="","",IF('PR-tampon'!$E326=0,"",IF(INDIRECT(NOM_FR&amp;ADDRESS('PR-tampon'!$E326,COLUMN(REFERENCEMENT_ISOLANT[[#Headers],[NOM COMMERCIAL DU PROCEDE]])))=0,"",INDIRECT(NOM_FR&amp;ADDRESS('PR-tampon'!$E326,COLUMN(REFERENCEMENT_ISOLANT[[#Headers],[NOM COMMERCIAL DU PROCEDE]]))))))</f>
        <v/>
      </c>
      <c r="F363" s="3" t="str">
        <f ca="1">IF('PR-tampon'!$E326="","",IF('PR-tampon'!$E326=0,"",IF(INDIRECT(NOM_FR&amp;ADDRESS('PR-tampon'!$E326,COLUMN(REFERENCEMENT_ISOLANT[[#Headers],[FABRICANT / TITULAIRE / DISTRIBUTEUR]])))=0,"",INDIRECT(NOM_FR&amp;ADDRESS('PR-tampon'!$E326,COLUMN(REFERENCEMENT_ISOLANT[[#Headers],[FABRICANT / TITULAIRE / DISTRIBUTEUR]]))))))</f>
        <v/>
      </c>
      <c r="G363" s="3" t="str">
        <f ca="1">IF('PR-tampon'!$E326="","",IF('PR-tampon'!$E326=0,"",IF(INDIRECT(NOM_FR&amp;ADDRESS('PR-tampon'!$E326,COLUMN(REFERENCEMENT_ISOLANT[[#Headers],[TYPE DE DOCUMENT DE REFERENCE]])))=0,"",INDIRECT(NOM_FR&amp;ADDRESS('PR-tampon'!$E326,COLUMN(REFERENCEMENT_ISOLANT[[#Headers],[TYPE DE DOCUMENT DE REFERENCE]]))))))</f>
        <v/>
      </c>
      <c r="H363" s="3" t="str">
        <f ca="1">IF('PR-tampon'!$E326="","",IF('PR-tampon'!$E326=0,"",IF(INDIRECT(NOM_FR&amp;ADDRESS('PR-tampon'!$E326,COLUMN(REFERENCEMENT_ISOLANT[[#Headers],[REF]])))=0,"",INDIRECT(NOM_FR&amp;ADDRESS('PR-tampon'!$E326,COLUMN(REFERENCEMENT_ISOLANT[[#Headers],[REF]]))))))</f>
        <v/>
      </c>
      <c r="I363" s="80" t="str">
        <f ca="1">IF('PR-tampon'!$E326="","",IF('PR-tampon'!$E326=0,"",IF(INDIRECT(NOM_FR&amp;ADDRESS('PR-tampon'!$E326,COLUMN(REFERENCEMENT_ISOLANT[[#Headers],[AVIS LIMITE AU / VALIDITE]])))=0,"",INDIRECT(NOM_FR&amp;ADDRESS('PR-tampon'!$E326,COLUMN(REFERENCEMENT_ISOLANT[[#Headers],[AVIS LIMITE AU / VALIDITE]]))))))</f>
        <v/>
      </c>
      <c r="J363" s="3" t="str">
        <f ca="1">IF('PR-tampon'!$E326="","",IF('PR-tampon'!$E326=0,"",IF(INDIRECT(NOM_FR&amp;ADDRESS('PR-tampon'!$E326,COLUMN(REFERENCEMENT_ISOLANT[[#Headers],[TC/TNC
dans le domaine d''emploi visé]])))=0,"",INDIRECT(NOM_FR&amp;ADDRESS('PR-tampon'!$E326,COLUMN(REFERENCEMENT_ISOLANT[[#Headers],[TC/TNC
dans le domaine d''emploi visé]]))))))</f>
        <v/>
      </c>
      <c r="K363" s="110" t="str">
        <f ca="1">IF('PR-tampon'!$E326="","",IF('PR-tampon'!$E326=0,"",IF(INDIRECT(NOM_FR&amp;ADDRESS('PR-tampon'!$E326,COLUMN(REFERENCEMENT_ISOLANT[[#Headers],[SYNTHESE DES APPLICATIONS VISEES]])))=0,"",INDIRECT(NOM_FR&amp;ADDRESS('PR-tampon'!$E326,COLUMN(REFERENCEMENT_ISOLANT[[#Headers],[SYNTHESE DES APPLICATIONS VISEES]]))))))</f>
        <v/>
      </c>
      <c r="L363" s="82" t="str">
        <f ca="1">IF('PR-tampon'!$E326="","",IF('PR-tampon'!$E326=0,"",IF(INDIRECT(NOM_FR&amp;ADDRESS('PR-tampon'!$E326,COLUMN(REFERENCEMENT_ISOLANT[[#Headers],[CONCATENATION DES OBSERVATIONS]])))=0,"",INDIRECT(NOM_FR&amp;ADDRESS('PR-tampon'!$E326,COLUMN(REFERENCEMENT_ISOLANT[[#Headers],[CONCATENATION DES OBSERVATIONS]]))))))</f>
        <v/>
      </c>
      <c r="M363" s="3" t="str">
        <f ca="1">IF('PR-tampon'!$E326="","",IF('PR-tampon'!$E326=0,"",IF(INDIRECT(NOM_FR&amp;ADDRESS('PR-tampon'!$E326,COLUMN(REFERENCEMENT_ISOLANT[[#Headers],[Hygrométrie des locaux]])))=0,"",INDIRECT(NOM_FR&amp;ADDRESS('PR-tampon'!$E326,COLUMN(REFERENCEMENT_ISOLANT[[#Headers],[Hygrométrie des locaux]]))))))</f>
        <v/>
      </c>
      <c r="N363" s="3" t="str">
        <f ca="1">IF('PR-tampon'!$E326="","",IF('PR-tampon'!$E326=0,"",IF(INDIRECT(NOM_FR&amp;ADDRESS('PR-tampon'!$E326,COLUMN(REFERENCEMENT_ISOLANT[[#Headers],[classement locaux au sens 20.1 P3]])))=0,"",INDIRECT(NOM_FR&amp;ADDRESS('PR-tampon'!$E326,COLUMN(REFERENCEMENT_ISOLANT[[#Headers],[classement locaux au sens 20.1 P3]]))))))</f>
        <v/>
      </c>
      <c r="O363" s="3" t="str">
        <f ca="1">IF('PR-tampon'!$E326="","",IF('PR-tampon'!$E326=0,"",IF(INDIRECT(NOM_FR&amp;ADDRESS('PR-tampon'!$E326,COLUMN(REFERENCEMENT_ISOLANT[[#Headers],[Climat max]])))=0,"",INDIRECT(NOM_FR&amp;ADDRESS('PR-tampon'!$E326,COLUMN(REFERENCEMENT_ISOLANT[[#Headers],[Climat max]]))))))</f>
        <v/>
      </c>
      <c r="P363" s="3" t="str">
        <f ca="1">IF('PR-tampon'!$E326="","",IF('PR-tampon'!$E326=0,"",IF(INDIRECT(NOM_FR&amp;ADDRESS('PR-tampon'!$E326,COLUMN(REFERENCEMENT_ISOLANT[[#Headers],[Locaux climatisés ou raffraichis]])))=0,"",INDIRECT(NOM_FR&amp;ADDRESS('PR-tampon'!$E326,COLUMN(REFERENCEMENT_ISOLANT[[#Headers],[Locaux climatisés ou raffraichis]]))))))</f>
        <v/>
      </c>
    </row>
    <row r="364" spans="1:16" ht="130.19999999999999" customHeight="1" x14ac:dyDescent="0.3">
      <c r="A364" s="3" t="e">
        <v>#VALUE!</v>
      </c>
      <c r="B364" s="86" t="str">
        <f ca="1">IF('PR-tampon'!$E327="","",IF('PR-tampon'!$E327=0,"",IF(INDIRECT(NOM_FR&amp;ADDRESS('PR-tampon'!$E327,COLUMN(REFERENCEMENT_ISOLANT[[#Headers],[DATE REFERENCEMENT]])))=0,"",INDIRECT(NOM_FR&amp;ADDRESS('PR-tampon'!$E327,COLUMN(REFERENCEMENT_ISOLANT[[#Headers],[DATE REFERENCEMENT]]))))))</f>
        <v/>
      </c>
      <c r="C364" s="86" t="str">
        <f ca="1">IF('PR-tampon'!$E327="","",IF('PR-tampon'!$E327=0,"",IF(INDIRECT(NOM_FR&amp;ADDRESS('PR-tampon'!$E327,COLUMN(REFERENCEMENT_ISOLANT[[#Headers],[TYPE DE PROCEDE]])))=0,"",INDIRECT(NOM_FR&amp;ADDRESS('PR-tampon'!$E327,COLUMN(REFERENCEMENT_ISOLANT[[#Headers],[TYPE DE PROCEDE]]))))))</f>
        <v/>
      </c>
      <c r="D364" s="86" t="str">
        <f ca="1">IF('PR-tampon'!$E327="","",IF('PR-tampon'!$E327=0,"",IF(INDIRECT(NOM_FR&amp;ADDRESS('PR-tampon'!$E327,COLUMN(REFERENCEMENT_ISOLANT[[#Headers],[MATIERE]])))=0,"",INDIRECT(NOM_FR&amp;ADDRESS('PR-tampon'!$E327,COLUMN(REFERENCEMENT_ISOLANT[[#Headers],[MATIERE]]))))))</f>
        <v/>
      </c>
      <c r="E364" s="3" t="str">
        <f ca="1">IF('PR-tampon'!$E327="","",IF('PR-tampon'!$E327=0,"",IF(INDIRECT(NOM_FR&amp;ADDRESS('PR-tampon'!$E327,COLUMN(REFERENCEMENT_ISOLANT[[#Headers],[NOM COMMERCIAL DU PROCEDE]])))=0,"",INDIRECT(NOM_FR&amp;ADDRESS('PR-tampon'!$E327,COLUMN(REFERENCEMENT_ISOLANT[[#Headers],[NOM COMMERCIAL DU PROCEDE]]))))))</f>
        <v/>
      </c>
      <c r="F364" s="3" t="str">
        <f ca="1">IF('PR-tampon'!$E327="","",IF('PR-tampon'!$E327=0,"",IF(INDIRECT(NOM_FR&amp;ADDRESS('PR-tampon'!$E327,COLUMN(REFERENCEMENT_ISOLANT[[#Headers],[FABRICANT / TITULAIRE / DISTRIBUTEUR]])))=0,"",INDIRECT(NOM_FR&amp;ADDRESS('PR-tampon'!$E327,COLUMN(REFERENCEMENT_ISOLANT[[#Headers],[FABRICANT / TITULAIRE / DISTRIBUTEUR]]))))))</f>
        <v/>
      </c>
      <c r="G364" s="3" t="str">
        <f ca="1">IF('PR-tampon'!$E327="","",IF('PR-tampon'!$E327=0,"",IF(INDIRECT(NOM_FR&amp;ADDRESS('PR-tampon'!$E327,COLUMN(REFERENCEMENT_ISOLANT[[#Headers],[TYPE DE DOCUMENT DE REFERENCE]])))=0,"",INDIRECT(NOM_FR&amp;ADDRESS('PR-tampon'!$E327,COLUMN(REFERENCEMENT_ISOLANT[[#Headers],[TYPE DE DOCUMENT DE REFERENCE]]))))))</f>
        <v/>
      </c>
      <c r="H364" s="3" t="str">
        <f ca="1">IF('PR-tampon'!$E327="","",IF('PR-tampon'!$E327=0,"",IF(INDIRECT(NOM_FR&amp;ADDRESS('PR-tampon'!$E327,COLUMN(REFERENCEMENT_ISOLANT[[#Headers],[REF]])))=0,"",INDIRECT(NOM_FR&amp;ADDRESS('PR-tampon'!$E327,COLUMN(REFERENCEMENT_ISOLANT[[#Headers],[REF]]))))))</f>
        <v/>
      </c>
      <c r="I364" s="80" t="str">
        <f ca="1">IF('PR-tampon'!$E327="","",IF('PR-tampon'!$E327=0,"",IF(INDIRECT(NOM_FR&amp;ADDRESS('PR-tampon'!$E327,COLUMN(REFERENCEMENT_ISOLANT[[#Headers],[AVIS LIMITE AU / VALIDITE]])))=0,"",INDIRECT(NOM_FR&amp;ADDRESS('PR-tampon'!$E327,COLUMN(REFERENCEMENT_ISOLANT[[#Headers],[AVIS LIMITE AU / VALIDITE]]))))))</f>
        <v/>
      </c>
      <c r="J364" s="3" t="str">
        <f ca="1">IF('PR-tampon'!$E327="","",IF('PR-tampon'!$E327=0,"",IF(INDIRECT(NOM_FR&amp;ADDRESS('PR-tampon'!$E327,COLUMN(REFERENCEMENT_ISOLANT[[#Headers],[TC/TNC
dans le domaine d''emploi visé]])))=0,"",INDIRECT(NOM_FR&amp;ADDRESS('PR-tampon'!$E327,COLUMN(REFERENCEMENT_ISOLANT[[#Headers],[TC/TNC
dans le domaine d''emploi visé]]))))))</f>
        <v/>
      </c>
      <c r="K364" s="110" t="str">
        <f ca="1">IF('PR-tampon'!$E327="","",IF('PR-tampon'!$E327=0,"",IF(INDIRECT(NOM_FR&amp;ADDRESS('PR-tampon'!$E327,COLUMN(REFERENCEMENT_ISOLANT[[#Headers],[SYNTHESE DES APPLICATIONS VISEES]])))=0,"",INDIRECT(NOM_FR&amp;ADDRESS('PR-tampon'!$E327,COLUMN(REFERENCEMENT_ISOLANT[[#Headers],[SYNTHESE DES APPLICATIONS VISEES]]))))))</f>
        <v/>
      </c>
      <c r="L364" s="82" t="str">
        <f ca="1">IF('PR-tampon'!$E327="","",IF('PR-tampon'!$E327=0,"",IF(INDIRECT(NOM_FR&amp;ADDRESS('PR-tampon'!$E327,COLUMN(REFERENCEMENT_ISOLANT[[#Headers],[CONCATENATION DES OBSERVATIONS]])))=0,"",INDIRECT(NOM_FR&amp;ADDRESS('PR-tampon'!$E327,COLUMN(REFERENCEMENT_ISOLANT[[#Headers],[CONCATENATION DES OBSERVATIONS]]))))))</f>
        <v/>
      </c>
      <c r="M364" s="3" t="str">
        <f ca="1">IF('PR-tampon'!$E327="","",IF('PR-tampon'!$E327=0,"",IF(INDIRECT(NOM_FR&amp;ADDRESS('PR-tampon'!$E327,COLUMN(REFERENCEMENT_ISOLANT[[#Headers],[Hygrométrie des locaux]])))=0,"",INDIRECT(NOM_FR&amp;ADDRESS('PR-tampon'!$E327,COLUMN(REFERENCEMENT_ISOLANT[[#Headers],[Hygrométrie des locaux]]))))))</f>
        <v/>
      </c>
      <c r="N364" s="3" t="str">
        <f ca="1">IF('PR-tampon'!$E327="","",IF('PR-tampon'!$E327=0,"",IF(INDIRECT(NOM_FR&amp;ADDRESS('PR-tampon'!$E327,COLUMN(REFERENCEMENT_ISOLANT[[#Headers],[classement locaux au sens 20.1 P3]])))=0,"",INDIRECT(NOM_FR&amp;ADDRESS('PR-tampon'!$E327,COLUMN(REFERENCEMENT_ISOLANT[[#Headers],[classement locaux au sens 20.1 P3]]))))))</f>
        <v/>
      </c>
      <c r="O364" s="3" t="str">
        <f ca="1">IF('PR-tampon'!$E327="","",IF('PR-tampon'!$E327=0,"",IF(INDIRECT(NOM_FR&amp;ADDRESS('PR-tampon'!$E327,COLUMN(REFERENCEMENT_ISOLANT[[#Headers],[Climat max]])))=0,"",INDIRECT(NOM_FR&amp;ADDRESS('PR-tampon'!$E327,COLUMN(REFERENCEMENT_ISOLANT[[#Headers],[Climat max]]))))))</f>
        <v/>
      </c>
      <c r="P364" s="3" t="str">
        <f ca="1">IF('PR-tampon'!$E327="","",IF('PR-tampon'!$E327=0,"",IF(INDIRECT(NOM_FR&amp;ADDRESS('PR-tampon'!$E327,COLUMN(REFERENCEMENT_ISOLANT[[#Headers],[Locaux climatisés ou raffraichis]])))=0,"",INDIRECT(NOM_FR&amp;ADDRESS('PR-tampon'!$E327,COLUMN(REFERENCEMENT_ISOLANT[[#Headers],[Locaux climatisés ou raffraichis]]))))))</f>
        <v/>
      </c>
    </row>
    <row r="365" spans="1:16" ht="130.19999999999999" customHeight="1" x14ac:dyDescent="0.3">
      <c r="A365" s="3" t="e">
        <v>#VALUE!</v>
      </c>
      <c r="B365" s="86" t="str">
        <f ca="1">IF('PR-tampon'!$E328="","",IF('PR-tampon'!$E328=0,"",IF(INDIRECT(NOM_FR&amp;ADDRESS('PR-tampon'!$E328,COLUMN(REFERENCEMENT_ISOLANT[[#Headers],[DATE REFERENCEMENT]])))=0,"",INDIRECT(NOM_FR&amp;ADDRESS('PR-tampon'!$E328,COLUMN(REFERENCEMENT_ISOLANT[[#Headers],[DATE REFERENCEMENT]]))))))</f>
        <v/>
      </c>
      <c r="C365" s="86" t="str">
        <f ca="1">IF('PR-tampon'!$E328="","",IF('PR-tampon'!$E328=0,"",IF(INDIRECT(NOM_FR&amp;ADDRESS('PR-tampon'!$E328,COLUMN(REFERENCEMENT_ISOLANT[[#Headers],[TYPE DE PROCEDE]])))=0,"",INDIRECT(NOM_FR&amp;ADDRESS('PR-tampon'!$E328,COLUMN(REFERENCEMENT_ISOLANT[[#Headers],[TYPE DE PROCEDE]]))))))</f>
        <v/>
      </c>
      <c r="D365" s="86" t="str">
        <f ca="1">IF('PR-tampon'!$E328="","",IF('PR-tampon'!$E328=0,"",IF(INDIRECT(NOM_FR&amp;ADDRESS('PR-tampon'!$E328,COLUMN(REFERENCEMENT_ISOLANT[[#Headers],[MATIERE]])))=0,"",INDIRECT(NOM_FR&amp;ADDRESS('PR-tampon'!$E328,COLUMN(REFERENCEMENT_ISOLANT[[#Headers],[MATIERE]]))))))</f>
        <v/>
      </c>
      <c r="E365" s="3" t="str">
        <f ca="1">IF('PR-tampon'!$E328="","",IF('PR-tampon'!$E328=0,"",IF(INDIRECT(NOM_FR&amp;ADDRESS('PR-tampon'!$E328,COLUMN(REFERENCEMENT_ISOLANT[[#Headers],[NOM COMMERCIAL DU PROCEDE]])))=0,"",INDIRECT(NOM_FR&amp;ADDRESS('PR-tampon'!$E328,COLUMN(REFERENCEMENT_ISOLANT[[#Headers],[NOM COMMERCIAL DU PROCEDE]]))))))</f>
        <v/>
      </c>
      <c r="F365" s="3" t="str">
        <f ca="1">IF('PR-tampon'!$E328="","",IF('PR-tampon'!$E328=0,"",IF(INDIRECT(NOM_FR&amp;ADDRESS('PR-tampon'!$E328,COLUMN(REFERENCEMENT_ISOLANT[[#Headers],[FABRICANT / TITULAIRE / DISTRIBUTEUR]])))=0,"",INDIRECT(NOM_FR&amp;ADDRESS('PR-tampon'!$E328,COLUMN(REFERENCEMENT_ISOLANT[[#Headers],[FABRICANT / TITULAIRE / DISTRIBUTEUR]]))))))</f>
        <v/>
      </c>
      <c r="G365" s="3" t="str">
        <f ca="1">IF('PR-tampon'!$E328="","",IF('PR-tampon'!$E328=0,"",IF(INDIRECT(NOM_FR&amp;ADDRESS('PR-tampon'!$E328,COLUMN(REFERENCEMENT_ISOLANT[[#Headers],[TYPE DE DOCUMENT DE REFERENCE]])))=0,"",INDIRECT(NOM_FR&amp;ADDRESS('PR-tampon'!$E328,COLUMN(REFERENCEMENT_ISOLANT[[#Headers],[TYPE DE DOCUMENT DE REFERENCE]]))))))</f>
        <v/>
      </c>
      <c r="H365" s="3" t="str">
        <f ca="1">IF('PR-tampon'!$E328="","",IF('PR-tampon'!$E328=0,"",IF(INDIRECT(NOM_FR&amp;ADDRESS('PR-tampon'!$E328,COLUMN(REFERENCEMENT_ISOLANT[[#Headers],[REF]])))=0,"",INDIRECT(NOM_FR&amp;ADDRESS('PR-tampon'!$E328,COLUMN(REFERENCEMENT_ISOLANT[[#Headers],[REF]]))))))</f>
        <v/>
      </c>
      <c r="I365" s="80" t="str">
        <f ca="1">IF('PR-tampon'!$E328="","",IF('PR-tampon'!$E328=0,"",IF(INDIRECT(NOM_FR&amp;ADDRESS('PR-tampon'!$E328,COLUMN(REFERENCEMENT_ISOLANT[[#Headers],[AVIS LIMITE AU / VALIDITE]])))=0,"",INDIRECT(NOM_FR&amp;ADDRESS('PR-tampon'!$E328,COLUMN(REFERENCEMENT_ISOLANT[[#Headers],[AVIS LIMITE AU / VALIDITE]]))))))</f>
        <v/>
      </c>
      <c r="J365" s="3" t="str">
        <f ca="1">IF('PR-tampon'!$E328="","",IF('PR-tampon'!$E328=0,"",IF(INDIRECT(NOM_FR&amp;ADDRESS('PR-tampon'!$E328,COLUMN(REFERENCEMENT_ISOLANT[[#Headers],[TC/TNC
dans le domaine d''emploi visé]])))=0,"",INDIRECT(NOM_FR&amp;ADDRESS('PR-tampon'!$E328,COLUMN(REFERENCEMENT_ISOLANT[[#Headers],[TC/TNC
dans le domaine d''emploi visé]]))))))</f>
        <v/>
      </c>
      <c r="K365" s="110" t="str">
        <f ca="1">IF('PR-tampon'!$E328="","",IF('PR-tampon'!$E328=0,"",IF(INDIRECT(NOM_FR&amp;ADDRESS('PR-tampon'!$E328,COLUMN(REFERENCEMENT_ISOLANT[[#Headers],[SYNTHESE DES APPLICATIONS VISEES]])))=0,"",INDIRECT(NOM_FR&amp;ADDRESS('PR-tampon'!$E328,COLUMN(REFERENCEMENT_ISOLANT[[#Headers],[SYNTHESE DES APPLICATIONS VISEES]]))))))</f>
        <v/>
      </c>
      <c r="L365" s="82" t="str">
        <f ca="1">IF('PR-tampon'!$E328="","",IF('PR-tampon'!$E328=0,"",IF(INDIRECT(NOM_FR&amp;ADDRESS('PR-tampon'!$E328,COLUMN(REFERENCEMENT_ISOLANT[[#Headers],[CONCATENATION DES OBSERVATIONS]])))=0,"",INDIRECT(NOM_FR&amp;ADDRESS('PR-tampon'!$E328,COLUMN(REFERENCEMENT_ISOLANT[[#Headers],[CONCATENATION DES OBSERVATIONS]]))))))</f>
        <v/>
      </c>
      <c r="M365" s="3" t="str">
        <f ca="1">IF('PR-tampon'!$E328="","",IF('PR-tampon'!$E328=0,"",IF(INDIRECT(NOM_FR&amp;ADDRESS('PR-tampon'!$E328,COLUMN(REFERENCEMENT_ISOLANT[[#Headers],[Hygrométrie des locaux]])))=0,"",INDIRECT(NOM_FR&amp;ADDRESS('PR-tampon'!$E328,COLUMN(REFERENCEMENT_ISOLANT[[#Headers],[Hygrométrie des locaux]]))))))</f>
        <v/>
      </c>
      <c r="N365" s="3" t="str">
        <f ca="1">IF('PR-tampon'!$E328="","",IF('PR-tampon'!$E328=0,"",IF(INDIRECT(NOM_FR&amp;ADDRESS('PR-tampon'!$E328,COLUMN(REFERENCEMENT_ISOLANT[[#Headers],[classement locaux au sens 20.1 P3]])))=0,"",INDIRECT(NOM_FR&amp;ADDRESS('PR-tampon'!$E328,COLUMN(REFERENCEMENT_ISOLANT[[#Headers],[classement locaux au sens 20.1 P3]]))))))</f>
        <v/>
      </c>
      <c r="O365" s="3" t="str">
        <f ca="1">IF('PR-tampon'!$E328="","",IF('PR-tampon'!$E328=0,"",IF(INDIRECT(NOM_FR&amp;ADDRESS('PR-tampon'!$E328,COLUMN(REFERENCEMENT_ISOLANT[[#Headers],[Climat max]])))=0,"",INDIRECT(NOM_FR&amp;ADDRESS('PR-tampon'!$E328,COLUMN(REFERENCEMENT_ISOLANT[[#Headers],[Climat max]]))))))</f>
        <v/>
      </c>
      <c r="P365" s="3" t="str">
        <f ca="1">IF('PR-tampon'!$E328="","",IF('PR-tampon'!$E328=0,"",IF(INDIRECT(NOM_FR&amp;ADDRESS('PR-tampon'!$E328,COLUMN(REFERENCEMENT_ISOLANT[[#Headers],[Locaux climatisés ou raffraichis]])))=0,"",INDIRECT(NOM_FR&amp;ADDRESS('PR-tampon'!$E328,COLUMN(REFERENCEMENT_ISOLANT[[#Headers],[Locaux climatisés ou raffraichis]]))))))</f>
        <v/>
      </c>
    </row>
    <row r="366" spans="1:16" ht="130.19999999999999" customHeight="1" x14ac:dyDescent="0.3">
      <c r="A366" s="3" t="e">
        <v>#VALUE!</v>
      </c>
      <c r="B366" s="86" t="str">
        <f ca="1">IF('PR-tampon'!$E329="","",IF('PR-tampon'!$E329=0,"",IF(INDIRECT(NOM_FR&amp;ADDRESS('PR-tampon'!$E329,COLUMN(REFERENCEMENT_ISOLANT[[#Headers],[DATE REFERENCEMENT]])))=0,"",INDIRECT(NOM_FR&amp;ADDRESS('PR-tampon'!$E329,COLUMN(REFERENCEMENT_ISOLANT[[#Headers],[DATE REFERENCEMENT]]))))))</f>
        <v/>
      </c>
      <c r="C366" s="86" t="str">
        <f ca="1">IF('PR-tampon'!$E329="","",IF('PR-tampon'!$E329=0,"",IF(INDIRECT(NOM_FR&amp;ADDRESS('PR-tampon'!$E329,COLUMN(REFERENCEMENT_ISOLANT[[#Headers],[TYPE DE PROCEDE]])))=0,"",INDIRECT(NOM_FR&amp;ADDRESS('PR-tampon'!$E329,COLUMN(REFERENCEMENT_ISOLANT[[#Headers],[TYPE DE PROCEDE]]))))))</f>
        <v/>
      </c>
      <c r="D366" s="86" t="str">
        <f ca="1">IF('PR-tampon'!$E329="","",IF('PR-tampon'!$E329=0,"",IF(INDIRECT(NOM_FR&amp;ADDRESS('PR-tampon'!$E329,COLUMN(REFERENCEMENT_ISOLANT[[#Headers],[MATIERE]])))=0,"",INDIRECT(NOM_FR&amp;ADDRESS('PR-tampon'!$E329,COLUMN(REFERENCEMENT_ISOLANT[[#Headers],[MATIERE]]))))))</f>
        <v/>
      </c>
      <c r="E366" s="3" t="str">
        <f ca="1">IF('PR-tampon'!$E329="","",IF('PR-tampon'!$E329=0,"",IF(INDIRECT(NOM_FR&amp;ADDRESS('PR-tampon'!$E329,COLUMN(REFERENCEMENT_ISOLANT[[#Headers],[NOM COMMERCIAL DU PROCEDE]])))=0,"",INDIRECT(NOM_FR&amp;ADDRESS('PR-tampon'!$E329,COLUMN(REFERENCEMENT_ISOLANT[[#Headers],[NOM COMMERCIAL DU PROCEDE]]))))))</f>
        <v/>
      </c>
      <c r="F366" s="3" t="str">
        <f ca="1">IF('PR-tampon'!$E329="","",IF('PR-tampon'!$E329=0,"",IF(INDIRECT(NOM_FR&amp;ADDRESS('PR-tampon'!$E329,COLUMN(REFERENCEMENT_ISOLANT[[#Headers],[FABRICANT / TITULAIRE / DISTRIBUTEUR]])))=0,"",INDIRECT(NOM_FR&amp;ADDRESS('PR-tampon'!$E329,COLUMN(REFERENCEMENT_ISOLANT[[#Headers],[FABRICANT / TITULAIRE / DISTRIBUTEUR]]))))))</f>
        <v/>
      </c>
      <c r="G366" s="3" t="str">
        <f ca="1">IF('PR-tampon'!$E329="","",IF('PR-tampon'!$E329=0,"",IF(INDIRECT(NOM_FR&amp;ADDRESS('PR-tampon'!$E329,COLUMN(REFERENCEMENT_ISOLANT[[#Headers],[TYPE DE DOCUMENT DE REFERENCE]])))=0,"",INDIRECT(NOM_FR&amp;ADDRESS('PR-tampon'!$E329,COLUMN(REFERENCEMENT_ISOLANT[[#Headers],[TYPE DE DOCUMENT DE REFERENCE]]))))))</f>
        <v/>
      </c>
      <c r="H366" s="3" t="str">
        <f ca="1">IF('PR-tampon'!$E329="","",IF('PR-tampon'!$E329=0,"",IF(INDIRECT(NOM_FR&amp;ADDRESS('PR-tampon'!$E329,COLUMN(REFERENCEMENT_ISOLANT[[#Headers],[REF]])))=0,"",INDIRECT(NOM_FR&amp;ADDRESS('PR-tampon'!$E329,COLUMN(REFERENCEMENT_ISOLANT[[#Headers],[REF]]))))))</f>
        <v/>
      </c>
      <c r="I366" s="80" t="str">
        <f ca="1">IF('PR-tampon'!$E329="","",IF('PR-tampon'!$E329=0,"",IF(INDIRECT(NOM_FR&amp;ADDRESS('PR-tampon'!$E329,COLUMN(REFERENCEMENT_ISOLANT[[#Headers],[AVIS LIMITE AU / VALIDITE]])))=0,"",INDIRECT(NOM_FR&amp;ADDRESS('PR-tampon'!$E329,COLUMN(REFERENCEMENT_ISOLANT[[#Headers],[AVIS LIMITE AU / VALIDITE]]))))))</f>
        <v/>
      </c>
      <c r="J366" s="3" t="str">
        <f ca="1">IF('PR-tampon'!$E329="","",IF('PR-tampon'!$E329=0,"",IF(INDIRECT(NOM_FR&amp;ADDRESS('PR-tampon'!$E329,COLUMN(REFERENCEMENT_ISOLANT[[#Headers],[TC/TNC
dans le domaine d''emploi visé]])))=0,"",INDIRECT(NOM_FR&amp;ADDRESS('PR-tampon'!$E329,COLUMN(REFERENCEMENT_ISOLANT[[#Headers],[TC/TNC
dans le domaine d''emploi visé]]))))))</f>
        <v/>
      </c>
      <c r="K366" s="110" t="str">
        <f ca="1">IF('PR-tampon'!$E329="","",IF('PR-tampon'!$E329=0,"",IF(INDIRECT(NOM_FR&amp;ADDRESS('PR-tampon'!$E329,COLUMN(REFERENCEMENT_ISOLANT[[#Headers],[SYNTHESE DES APPLICATIONS VISEES]])))=0,"",INDIRECT(NOM_FR&amp;ADDRESS('PR-tampon'!$E329,COLUMN(REFERENCEMENT_ISOLANT[[#Headers],[SYNTHESE DES APPLICATIONS VISEES]]))))))</f>
        <v/>
      </c>
      <c r="L366" s="82" t="str">
        <f ca="1">IF('PR-tampon'!$E329="","",IF('PR-tampon'!$E329=0,"",IF(INDIRECT(NOM_FR&amp;ADDRESS('PR-tampon'!$E329,COLUMN(REFERENCEMENT_ISOLANT[[#Headers],[CONCATENATION DES OBSERVATIONS]])))=0,"",INDIRECT(NOM_FR&amp;ADDRESS('PR-tampon'!$E329,COLUMN(REFERENCEMENT_ISOLANT[[#Headers],[CONCATENATION DES OBSERVATIONS]]))))))</f>
        <v/>
      </c>
      <c r="M366" s="3" t="str">
        <f ca="1">IF('PR-tampon'!$E329="","",IF('PR-tampon'!$E329=0,"",IF(INDIRECT(NOM_FR&amp;ADDRESS('PR-tampon'!$E329,COLUMN(REFERENCEMENT_ISOLANT[[#Headers],[Hygrométrie des locaux]])))=0,"",INDIRECT(NOM_FR&amp;ADDRESS('PR-tampon'!$E329,COLUMN(REFERENCEMENT_ISOLANT[[#Headers],[Hygrométrie des locaux]]))))))</f>
        <v/>
      </c>
      <c r="N366" s="3" t="str">
        <f ca="1">IF('PR-tampon'!$E329="","",IF('PR-tampon'!$E329=0,"",IF(INDIRECT(NOM_FR&amp;ADDRESS('PR-tampon'!$E329,COLUMN(REFERENCEMENT_ISOLANT[[#Headers],[classement locaux au sens 20.1 P3]])))=0,"",INDIRECT(NOM_FR&amp;ADDRESS('PR-tampon'!$E329,COLUMN(REFERENCEMENT_ISOLANT[[#Headers],[classement locaux au sens 20.1 P3]]))))))</f>
        <v/>
      </c>
      <c r="O366" s="3" t="str">
        <f ca="1">IF('PR-tampon'!$E329="","",IF('PR-tampon'!$E329=0,"",IF(INDIRECT(NOM_FR&amp;ADDRESS('PR-tampon'!$E329,COLUMN(REFERENCEMENT_ISOLANT[[#Headers],[Climat max]])))=0,"",INDIRECT(NOM_FR&amp;ADDRESS('PR-tampon'!$E329,COLUMN(REFERENCEMENT_ISOLANT[[#Headers],[Climat max]]))))))</f>
        <v/>
      </c>
      <c r="P366" s="3" t="str">
        <f ca="1">IF('PR-tampon'!$E329="","",IF('PR-tampon'!$E329=0,"",IF(INDIRECT(NOM_FR&amp;ADDRESS('PR-tampon'!$E329,COLUMN(REFERENCEMENT_ISOLANT[[#Headers],[Locaux climatisés ou raffraichis]])))=0,"",INDIRECT(NOM_FR&amp;ADDRESS('PR-tampon'!$E329,COLUMN(REFERENCEMENT_ISOLANT[[#Headers],[Locaux climatisés ou raffraichis]]))))))</f>
        <v/>
      </c>
    </row>
    <row r="367" spans="1:16" ht="130.19999999999999" customHeight="1" x14ac:dyDescent="0.3">
      <c r="A367" s="3" t="e">
        <v>#VALUE!</v>
      </c>
      <c r="B367" s="86" t="str">
        <f ca="1">IF('PR-tampon'!$E330="","",IF('PR-tampon'!$E330=0,"",IF(INDIRECT(NOM_FR&amp;ADDRESS('PR-tampon'!$E330,COLUMN(REFERENCEMENT_ISOLANT[[#Headers],[DATE REFERENCEMENT]])))=0,"",INDIRECT(NOM_FR&amp;ADDRESS('PR-tampon'!$E330,COLUMN(REFERENCEMENT_ISOLANT[[#Headers],[DATE REFERENCEMENT]]))))))</f>
        <v/>
      </c>
      <c r="C367" s="86" t="str">
        <f ca="1">IF('PR-tampon'!$E330="","",IF('PR-tampon'!$E330=0,"",IF(INDIRECT(NOM_FR&amp;ADDRESS('PR-tampon'!$E330,COLUMN(REFERENCEMENT_ISOLANT[[#Headers],[TYPE DE PROCEDE]])))=0,"",INDIRECT(NOM_FR&amp;ADDRESS('PR-tampon'!$E330,COLUMN(REFERENCEMENT_ISOLANT[[#Headers],[TYPE DE PROCEDE]]))))))</f>
        <v/>
      </c>
      <c r="D367" s="86" t="str">
        <f ca="1">IF('PR-tampon'!$E330="","",IF('PR-tampon'!$E330=0,"",IF(INDIRECT(NOM_FR&amp;ADDRESS('PR-tampon'!$E330,COLUMN(REFERENCEMENT_ISOLANT[[#Headers],[MATIERE]])))=0,"",INDIRECT(NOM_FR&amp;ADDRESS('PR-tampon'!$E330,COLUMN(REFERENCEMENT_ISOLANT[[#Headers],[MATIERE]]))))))</f>
        <v/>
      </c>
      <c r="E367" s="3" t="str">
        <f ca="1">IF('PR-tampon'!$E330="","",IF('PR-tampon'!$E330=0,"",IF(INDIRECT(NOM_FR&amp;ADDRESS('PR-tampon'!$E330,COLUMN(REFERENCEMENT_ISOLANT[[#Headers],[NOM COMMERCIAL DU PROCEDE]])))=0,"",INDIRECT(NOM_FR&amp;ADDRESS('PR-tampon'!$E330,COLUMN(REFERENCEMENT_ISOLANT[[#Headers],[NOM COMMERCIAL DU PROCEDE]]))))))</f>
        <v/>
      </c>
      <c r="F367" s="3" t="str">
        <f ca="1">IF('PR-tampon'!$E330="","",IF('PR-tampon'!$E330=0,"",IF(INDIRECT(NOM_FR&amp;ADDRESS('PR-tampon'!$E330,COLUMN(REFERENCEMENT_ISOLANT[[#Headers],[FABRICANT / TITULAIRE / DISTRIBUTEUR]])))=0,"",INDIRECT(NOM_FR&amp;ADDRESS('PR-tampon'!$E330,COLUMN(REFERENCEMENT_ISOLANT[[#Headers],[FABRICANT / TITULAIRE / DISTRIBUTEUR]]))))))</f>
        <v/>
      </c>
      <c r="G367" s="3" t="str">
        <f ca="1">IF('PR-tampon'!$E330="","",IF('PR-tampon'!$E330=0,"",IF(INDIRECT(NOM_FR&amp;ADDRESS('PR-tampon'!$E330,COLUMN(REFERENCEMENT_ISOLANT[[#Headers],[TYPE DE DOCUMENT DE REFERENCE]])))=0,"",INDIRECT(NOM_FR&amp;ADDRESS('PR-tampon'!$E330,COLUMN(REFERENCEMENT_ISOLANT[[#Headers],[TYPE DE DOCUMENT DE REFERENCE]]))))))</f>
        <v/>
      </c>
      <c r="H367" s="3" t="str">
        <f ca="1">IF('PR-tampon'!$E330="","",IF('PR-tampon'!$E330=0,"",IF(INDIRECT(NOM_FR&amp;ADDRESS('PR-tampon'!$E330,COLUMN(REFERENCEMENT_ISOLANT[[#Headers],[REF]])))=0,"",INDIRECT(NOM_FR&amp;ADDRESS('PR-tampon'!$E330,COLUMN(REFERENCEMENT_ISOLANT[[#Headers],[REF]]))))))</f>
        <v/>
      </c>
      <c r="I367" s="80" t="str">
        <f ca="1">IF('PR-tampon'!$E330="","",IF('PR-tampon'!$E330=0,"",IF(INDIRECT(NOM_FR&amp;ADDRESS('PR-tampon'!$E330,COLUMN(REFERENCEMENT_ISOLANT[[#Headers],[AVIS LIMITE AU / VALIDITE]])))=0,"",INDIRECT(NOM_FR&amp;ADDRESS('PR-tampon'!$E330,COLUMN(REFERENCEMENT_ISOLANT[[#Headers],[AVIS LIMITE AU / VALIDITE]]))))))</f>
        <v/>
      </c>
      <c r="J367" s="3" t="str">
        <f ca="1">IF('PR-tampon'!$E330="","",IF('PR-tampon'!$E330=0,"",IF(INDIRECT(NOM_FR&amp;ADDRESS('PR-tampon'!$E330,COLUMN(REFERENCEMENT_ISOLANT[[#Headers],[TC/TNC
dans le domaine d''emploi visé]])))=0,"",INDIRECT(NOM_FR&amp;ADDRESS('PR-tampon'!$E330,COLUMN(REFERENCEMENT_ISOLANT[[#Headers],[TC/TNC
dans le domaine d''emploi visé]]))))))</f>
        <v/>
      </c>
      <c r="K367" s="110" t="str">
        <f ca="1">IF('PR-tampon'!$E330="","",IF('PR-tampon'!$E330=0,"",IF(INDIRECT(NOM_FR&amp;ADDRESS('PR-tampon'!$E330,COLUMN(REFERENCEMENT_ISOLANT[[#Headers],[SYNTHESE DES APPLICATIONS VISEES]])))=0,"",INDIRECT(NOM_FR&amp;ADDRESS('PR-tampon'!$E330,COLUMN(REFERENCEMENT_ISOLANT[[#Headers],[SYNTHESE DES APPLICATIONS VISEES]]))))))</f>
        <v/>
      </c>
      <c r="L367" s="82" t="str">
        <f ca="1">IF('PR-tampon'!$E330="","",IF('PR-tampon'!$E330=0,"",IF(INDIRECT(NOM_FR&amp;ADDRESS('PR-tampon'!$E330,COLUMN(REFERENCEMENT_ISOLANT[[#Headers],[CONCATENATION DES OBSERVATIONS]])))=0,"",INDIRECT(NOM_FR&amp;ADDRESS('PR-tampon'!$E330,COLUMN(REFERENCEMENT_ISOLANT[[#Headers],[CONCATENATION DES OBSERVATIONS]]))))))</f>
        <v/>
      </c>
      <c r="M367" s="3" t="str">
        <f ca="1">IF('PR-tampon'!$E330="","",IF('PR-tampon'!$E330=0,"",IF(INDIRECT(NOM_FR&amp;ADDRESS('PR-tampon'!$E330,COLUMN(REFERENCEMENT_ISOLANT[[#Headers],[Hygrométrie des locaux]])))=0,"",INDIRECT(NOM_FR&amp;ADDRESS('PR-tampon'!$E330,COLUMN(REFERENCEMENT_ISOLANT[[#Headers],[Hygrométrie des locaux]]))))))</f>
        <v/>
      </c>
      <c r="N367" s="3" t="str">
        <f ca="1">IF('PR-tampon'!$E330="","",IF('PR-tampon'!$E330=0,"",IF(INDIRECT(NOM_FR&amp;ADDRESS('PR-tampon'!$E330,COLUMN(REFERENCEMENT_ISOLANT[[#Headers],[classement locaux au sens 20.1 P3]])))=0,"",INDIRECT(NOM_FR&amp;ADDRESS('PR-tampon'!$E330,COLUMN(REFERENCEMENT_ISOLANT[[#Headers],[classement locaux au sens 20.1 P3]]))))))</f>
        <v/>
      </c>
      <c r="O367" s="3" t="str">
        <f ca="1">IF('PR-tampon'!$E330="","",IF('PR-tampon'!$E330=0,"",IF(INDIRECT(NOM_FR&amp;ADDRESS('PR-tampon'!$E330,COLUMN(REFERENCEMENT_ISOLANT[[#Headers],[Climat max]])))=0,"",INDIRECT(NOM_FR&amp;ADDRESS('PR-tampon'!$E330,COLUMN(REFERENCEMENT_ISOLANT[[#Headers],[Climat max]]))))))</f>
        <v/>
      </c>
      <c r="P367" s="3" t="str">
        <f ca="1">IF('PR-tampon'!$E330="","",IF('PR-tampon'!$E330=0,"",IF(INDIRECT(NOM_FR&amp;ADDRESS('PR-tampon'!$E330,COLUMN(REFERENCEMENT_ISOLANT[[#Headers],[Locaux climatisés ou raffraichis]])))=0,"",INDIRECT(NOM_FR&amp;ADDRESS('PR-tampon'!$E330,COLUMN(REFERENCEMENT_ISOLANT[[#Headers],[Locaux climatisés ou raffraichis]]))))))</f>
        <v/>
      </c>
    </row>
    <row r="368" spans="1:16" ht="130.19999999999999" customHeight="1" x14ac:dyDescent="0.3">
      <c r="A368" s="3" t="e">
        <v>#VALUE!</v>
      </c>
      <c r="B368" s="86" t="str">
        <f ca="1">IF('PR-tampon'!$E331="","",IF('PR-tampon'!$E331=0,"",IF(INDIRECT(NOM_FR&amp;ADDRESS('PR-tampon'!$E331,COLUMN(REFERENCEMENT_ISOLANT[[#Headers],[DATE REFERENCEMENT]])))=0,"",INDIRECT(NOM_FR&amp;ADDRESS('PR-tampon'!$E331,COLUMN(REFERENCEMENT_ISOLANT[[#Headers],[DATE REFERENCEMENT]]))))))</f>
        <v/>
      </c>
      <c r="C368" s="86" t="str">
        <f ca="1">IF('PR-tampon'!$E331="","",IF('PR-tampon'!$E331=0,"",IF(INDIRECT(NOM_FR&amp;ADDRESS('PR-tampon'!$E331,COLUMN(REFERENCEMENT_ISOLANT[[#Headers],[TYPE DE PROCEDE]])))=0,"",INDIRECT(NOM_FR&amp;ADDRESS('PR-tampon'!$E331,COLUMN(REFERENCEMENT_ISOLANT[[#Headers],[TYPE DE PROCEDE]]))))))</f>
        <v/>
      </c>
      <c r="D368" s="86" t="str">
        <f ca="1">IF('PR-tampon'!$E331="","",IF('PR-tampon'!$E331=0,"",IF(INDIRECT(NOM_FR&amp;ADDRESS('PR-tampon'!$E331,COLUMN(REFERENCEMENT_ISOLANT[[#Headers],[MATIERE]])))=0,"",INDIRECT(NOM_FR&amp;ADDRESS('PR-tampon'!$E331,COLUMN(REFERENCEMENT_ISOLANT[[#Headers],[MATIERE]]))))))</f>
        <v/>
      </c>
      <c r="E368" s="3" t="str">
        <f ca="1">IF('PR-tampon'!$E331="","",IF('PR-tampon'!$E331=0,"",IF(INDIRECT(NOM_FR&amp;ADDRESS('PR-tampon'!$E331,COLUMN(REFERENCEMENT_ISOLANT[[#Headers],[NOM COMMERCIAL DU PROCEDE]])))=0,"",INDIRECT(NOM_FR&amp;ADDRESS('PR-tampon'!$E331,COLUMN(REFERENCEMENT_ISOLANT[[#Headers],[NOM COMMERCIAL DU PROCEDE]]))))))</f>
        <v/>
      </c>
      <c r="F368" s="3" t="str">
        <f ca="1">IF('PR-tampon'!$E331="","",IF('PR-tampon'!$E331=0,"",IF(INDIRECT(NOM_FR&amp;ADDRESS('PR-tampon'!$E331,COLUMN(REFERENCEMENT_ISOLANT[[#Headers],[FABRICANT / TITULAIRE / DISTRIBUTEUR]])))=0,"",INDIRECT(NOM_FR&amp;ADDRESS('PR-tampon'!$E331,COLUMN(REFERENCEMENT_ISOLANT[[#Headers],[FABRICANT / TITULAIRE / DISTRIBUTEUR]]))))))</f>
        <v/>
      </c>
      <c r="G368" s="3" t="str">
        <f ca="1">IF('PR-tampon'!$E331="","",IF('PR-tampon'!$E331=0,"",IF(INDIRECT(NOM_FR&amp;ADDRESS('PR-tampon'!$E331,COLUMN(REFERENCEMENT_ISOLANT[[#Headers],[TYPE DE DOCUMENT DE REFERENCE]])))=0,"",INDIRECT(NOM_FR&amp;ADDRESS('PR-tampon'!$E331,COLUMN(REFERENCEMENT_ISOLANT[[#Headers],[TYPE DE DOCUMENT DE REFERENCE]]))))))</f>
        <v/>
      </c>
      <c r="H368" s="3" t="str">
        <f ca="1">IF('PR-tampon'!$E331="","",IF('PR-tampon'!$E331=0,"",IF(INDIRECT(NOM_FR&amp;ADDRESS('PR-tampon'!$E331,COLUMN(REFERENCEMENT_ISOLANT[[#Headers],[REF]])))=0,"",INDIRECT(NOM_FR&amp;ADDRESS('PR-tampon'!$E331,COLUMN(REFERENCEMENT_ISOLANT[[#Headers],[REF]]))))))</f>
        <v/>
      </c>
      <c r="I368" s="80" t="str">
        <f ca="1">IF('PR-tampon'!$E331="","",IF('PR-tampon'!$E331=0,"",IF(INDIRECT(NOM_FR&amp;ADDRESS('PR-tampon'!$E331,COLUMN(REFERENCEMENT_ISOLANT[[#Headers],[AVIS LIMITE AU / VALIDITE]])))=0,"",INDIRECT(NOM_FR&amp;ADDRESS('PR-tampon'!$E331,COLUMN(REFERENCEMENT_ISOLANT[[#Headers],[AVIS LIMITE AU / VALIDITE]]))))))</f>
        <v/>
      </c>
      <c r="J368" s="3" t="str">
        <f ca="1">IF('PR-tampon'!$E331="","",IF('PR-tampon'!$E331=0,"",IF(INDIRECT(NOM_FR&amp;ADDRESS('PR-tampon'!$E331,COLUMN(REFERENCEMENT_ISOLANT[[#Headers],[TC/TNC
dans le domaine d''emploi visé]])))=0,"",INDIRECT(NOM_FR&amp;ADDRESS('PR-tampon'!$E331,COLUMN(REFERENCEMENT_ISOLANT[[#Headers],[TC/TNC
dans le domaine d''emploi visé]]))))))</f>
        <v/>
      </c>
      <c r="K368" s="110" t="str">
        <f ca="1">IF('PR-tampon'!$E331="","",IF('PR-tampon'!$E331=0,"",IF(INDIRECT(NOM_FR&amp;ADDRESS('PR-tampon'!$E331,COLUMN(REFERENCEMENT_ISOLANT[[#Headers],[SYNTHESE DES APPLICATIONS VISEES]])))=0,"",INDIRECT(NOM_FR&amp;ADDRESS('PR-tampon'!$E331,COLUMN(REFERENCEMENT_ISOLANT[[#Headers],[SYNTHESE DES APPLICATIONS VISEES]]))))))</f>
        <v/>
      </c>
      <c r="L368" s="82" t="str">
        <f ca="1">IF('PR-tampon'!$E331="","",IF('PR-tampon'!$E331=0,"",IF(INDIRECT(NOM_FR&amp;ADDRESS('PR-tampon'!$E331,COLUMN(REFERENCEMENT_ISOLANT[[#Headers],[CONCATENATION DES OBSERVATIONS]])))=0,"",INDIRECT(NOM_FR&amp;ADDRESS('PR-tampon'!$E331,COLUMN(REFERENCEMENT_ISOLANT[[#Headers],[CONCATENATION DES OBSERVATIONS]]))))))</f>
        <v/>
      </c>
      <c r="M368" s="3" t="str">
        <f ca="1">IF('PR-tampon'!$E331="","",IF('PR-tampon'!$E331=0,"",IF(INDIRECT(NOM_FR&amp;ADDRESS('PR-tampon'!$E331,COLUMN(REFERENCEMENT_ISOLANT[[#Headers],[Hygrométrie des locaux]])))=0,"",INDIRECT(NOM_FR&amp;ADDRESS('PR-tampon'!$E331,COLUMN(REFERENCEMENT_ISOLANT[[#Headers],[Hygrométrie des locaux]]))))))</f>
        <v/>
      </c>
      <c r="N368" s="3" t="str">
        <f ca="1">IF('PR-tampon'!$E331="","",IF('PR-tampon'!$E331=0,"",IF(INDIRECT(NOM_FR&amp;ADDRESS('PR-tampon'!$E331,COLUMN(REFERENCEMENT_ISOLANT[[#Headers],[classement locaux au sens 20.1 P3]])))=0,"",INDIRECT(NOM_FR&amp;ADDRESS('PR-tampon'!$E331,COLUMN(REFERENCEMENT_ISOLANT[[#Headers],[classement locaux au sens 20.1 P3]]))))))</f>
        <v/>
      </c>
      <c r="O368" s="3" t="str">
        <f ca="1">IF('PR-tampon'!$E331="","",IF('PR-tampon'!$E331=0,"",IF(INDIRECT(NOM_FR&amp;ADDRESS('PR-tampon'!$E331,COLUMN(REFERENCEMENT_ISOLANT[[#Headers],[Climat max]])))=0,"",INDIRECT(NOM_FR&amp;ADDRESS('PR-tampon'!$E331,COLUMN(REFERENCEMENT_ISOLANT[[#Headers],[Climat max]]))))))</f>
        <v/>
      </c>
      <c r="P368" s="3" t="str">
        <f ca="1">IF('PR-tampon'!$E331="","",IF('PR-tampon'!$E331=0,"",IF(INDIRECT(NOM_FR&amp;ADDRESS('PR-tampon'!$E331,COLUMN(REFERENCEMENT_ISOLANT[[#Headers],[Locaux climatisés ou raffraichis]])))=0,"",INDIRECT(NOM_FR&amp;ADDRESS('PR-tampon'!$E331,COLUMN(REFERENCEMENT_ISOLANT[[#Headers],[Locaux climatisés ou raffraichis]]))))))</f>
        <v/>
      </c>
    </row>
    <row r="369" spans="1:16" ht="130.19999999999999" customHeight="1" x14ac:dyDescent="0.3">
      <c r="A369" s="3" t="e">
        <v>#VALUE!</v>
      </c>
      <c r="B369" s="86" t="str">
        <f ca="1">IF('PR-tampon'!$E332="","",IF('PR-tampon'!$E332=0,"",IF(INDIRECT(NOM_FR&amp;ADDRESS('PR-tampon'!$E332,COLUMN(REFERENCEMENT_ISOLANT[[#Headers],[DATE REFERENCEMENT]])))=0,"",INDIRECT(NOM_FR&amp;ADDRESS('PR-tampon'!$E332,COLUMN(REFERENCEMENT_ISOLANT[[#Headers],[DATE REFERENCEMENT]]))))))</f>
        <v/>
      </c>
      <c r="C369" s="86" t="str">
        <f ca="1">IF('PR-tampon'!$E332="","",IF('PR-tampon'!$E332=0,"",IF(INDIRECT(NOM_FR&amp;ADDRESS('PR-tampon'!$E332,COLUMN(REFERENCEMENT_ISOLANT[[#Headers],[TYPE DE PROCEDE]])))=0,"",INDIRECT(NOM_FR&amp;ADDRESS('PR-tampon'!$E332,COLUMN(REFERENCEMENT_ISOLANT[[#Headers],[TYPE DE PROCEDE]]))))))</f>
        <v/>
      </c>
      <c r="D369" s="86" t="str">
        <f ca="1">IF('PR-tampon'!$E332="","",IF('PR-tampon'!$E332=0,"",IF(INDIRECT(NOM_FR&amp;ADDRESS('PR-tampon'!$E332,COLUMN(REFERENCEMENT_ISOLANT[[#Headers],[MATIERE]])))=0,"",INDIRECT(NOM_FR&amp;ADDRESS('PR-tampon'!$E332,COLUMN(REFERENCEMENT_ISOLANT[[#Headers],[MATIERE]]))))))</f>
        <v/>
      </c>
      <c r="E369" s="3" t="str">
        <f ca="1">IF('PR-tampon'!$E332="","",IF('PR-tampon'!$E332=0,"",IF(INDIRECT(NOM_FR&amp;ADDRESS('PR-tampon'!$E332,COLUMN(REFERENCEMENT_ISOLANT[[#Headers],[NOM COMMERCIAL DU PROCEDE]])))=0,"",INDIRECT(NOM_FR&amp;ADDRESS('PR-tampon'!$E332,COLUMN(REFERENCEMENT_ISOLANT[[#Headers],[NOM COMMERCIAL DU PROCEDE]]))))))</f>
        <v/>
      </c>
      <c r="F369" s="3" t="str">
        <f ca="1">IF('PR-tampon'!$E332="","",IF('PR-tampon'!$E332=0,"",IF(INDIRECT(NOM_FR&amp;ADDRESS('PR-tampon'!$E332,COLUMN(REFERENCEMENT_ISOLANT[[#Headers],[FABRICANT / TITULAIRE / DISTRIBUTEUR]])))=0,"",INDIRECT(NOM_FR&amp;ADDRESS('PR-tampon'!$E332,COLUMN(REFERENCEMENT_ISOLANT[[#Headers],[FABRICANT / TITULAIRE / DISTRIBUTEUR]]))))))</f>
        <v/>
      </c>
      <c r="G369" s="3" t="str">
        <f ca="1">IF('PR-tampon'!$E332="","",IF('PR-tampon'!$E332=0,"",IF(INDIRECT(NOM_FR&amp;ADDRESS('PR-tampon'!$E332,COLUMN(REFERENCEMENT_ISOLANT[[#Headers],[TYPE DE DOCUMENT DE REFERENCE]])))=0,"",INDIRECT(NOM_FR&amp;ADDRESS('PR-tampon'!$E332,COLUMN(REFERENCEMENT_ISOLANT[[#Headers],[TYPE DE DOCUMENT DE REFERENCE]]))))))</f>
        <v/>
      </c>
      <c r="H369" s="3" t="str">
        <f ca="1">IF('PR-tampon'!$E332="","",IF('PR-tampon'!$E332=0,"",IF(INDIRECT(NOM_FR&amp;ADDRESS('PR-tampon'!$E332,COLUMN(REFERENCEMENT_ISOLANT[[#Headers],[REF]])))=0,"",INDIRECT(NOM_FR&amp;ADDRESS('PR-tampon'!$E332,COLUMN(REFERENCEMENT_ISOLANT[[#Headers],[REF]]))))))</f>
        <v/>
      </c>
      <c r="I369" s="80" t="str">
        <f ca="1">IF('PR-tampon'!$E332="","",IF('PR-tampon'!$E332=0,"",IF(INDIRECT(NOM_FR&amp;ADDRESS('PR-tampon'!$E332,COLUMN(REFERENCEMENT_ISOLANT[[#Headers],[AVIS LIMITE AU / VALIDITE]])))=0,"",INDIRECT(NOM_FR&amp;ADDRESS('PR-tampon'!$E332,COLUMN(REFERENCEMENT_ISOLANT[[#Headers],[AVIS LIMITE AU / VALIDITE]]))))))</f>
        <v/>
      </c>
      <c r="J369" s="3" t="str">
        <f ca="1">IF('PR-tampon'!$E332="","",IF('PR-tampon'!$E332=0,"",IF(INDIRECT(NOM_FR&amp;ADDRESS('PR-tampon'!$E332,COLUMN(REFERENCEMENT_ISOLANT[[#Headers],[TC/TNC
dans le domaine d''emploi visé]])))=0,"",INDIRECT(NOM_FR&amp;ADDRESS('PR-tampon'!$E332,COLUMN(REFERENCEMENT_ISOLANT[[#Headers],[TC/TNC
dans le domaine d''emploi visé]]))))))</f>
        <v/>
      </c>
      <c r="K369" s="110" t="str">
        <f ca="1">IF('PR-tampon'!$E332="","",IF('PR-tampon'!$E332=0,"",IF(INDIRECT(NOM_FR&amp;ADDRESS('PR-tampon'!$E332,COLUMN(REFERENCEMENT_ISOLANT[[#Headers],[SYNTHESE DES APPLICATIONS VISEES]])))=0,"",INDIRECT(NOM_FR&amp;ADDRESS('PR-tampon'!$E332,COLUMN(REFERENCEMENT_ISOLANT[[#Headers],[SYNTHESE DES APPLICATIONS VISEES]]))))))</f>
        <v/>
      </c>
      <c r="L369" s="82" t="str">
        <f ca="1">IF('PR-tampon'!$E332="","",IF('PR-tampon'!$E332=0,"",IF(INDIRECT(NOM_FR&amp;ADDRESS('PR-tampon'!$E332,COLUMN(REFERENCEMENT_ISOLANT[[#Headers],[CONCATENATION DES OBSERVATIONS]])))=0,"",INDIRECT(NOM_FR&amp;ADDRESS('PR-tampon'!$E332,COLUMN(REFERENCEMENT_ISOLANT[[#Headers],[CONCATENATION DES OBSERVATIONS]]))))))</f>
        <v/>
      </c>
      <c r="M369" s="3" t="str">
        <f ca="1">IF('PR-tampon'!$E332="","",IF('PR-tampon'!$E332=0,"",IF(INDIRECT(NOM_FR&amp;ADDRESS('PR-tampon'!$E332,COLUMN(REFERENCEMENT_ISOLANT[[#Headers],[Hygrométrie des locaux]])))=0,"",INDIRECT(NOM_FR&amp;ADDRESS('PR-tampon'!$E332,COLUMN(REFERENCEMENT_ISOLANT[[#Headers],[Hygrométrie des locaux]]))))))</f>
        <v/>
      </c>
      <c r="N369" s="3" t="str">
        <f ca="1">IF('PR-tampon'!$E332="","",IF('PR-tampon'!$E332=0,"",IF(INDIRECT(NOM_FR&amp;ADDRESS('PR-tampon'!$E332,COLUMN(REFERENCEMENT_ISOLANT[[#Headers],[classement locaux au sens 20.1 P3]])))=0,"",INDIRECT(NOM_FR&amp;ADDRESS('PR-tampon'!$E332,COLUMN(REFERENCEMENT_ISOLANT[[#Headers],[classement locaux au sens 20.1 P3]]))))))</f>
        <v/>
      </c>
      <c r="O369" s="3" t="str">
        <f ca="1">IF('PR-tampon'!$E332="","",IF('PR-tampon'!$E332=0,"",IF(INDIRECT(NOM_FR&amp;ADDRESS('PR-tampon'!$E332,COLUMN(REFERENCEMENT_ISOLANT[[#Headers],[Climat max]])))=0,"",INDIRECT(NOM_FR&amp;ADDRESS('PR-tampon'!$E332,COLUMN(REFERENCEMENT_ISOLANT[[#Headers],[Climat max]]))))))</f>
        <v/>
      </c>
      <c r="P369" s="3" t="str">
        <f ca="1">IF('PR-tampon'!$E332="","",IF('PR-tampon'!$E332=0,"",IF(INDIRECT(NOM_FR&amp;ADDRESS('PR-tampon'!$E332,COLUMN(REFERENCEMENT_ISOLANT[[#Headers],[Locaux climatisés ou raffraichis]])))=0,"",INDIRECT(NOM_FR&amp;ADDRESS('PR-tampon'!$E332,COLUMN(REFERENCEMENT_ISOLANT[[#Headers],[Locaux climatisés ou raffraichis]]))))))</f>
        <v/>
      </c>
    </row>
    <row r="370" spans="1:16" ht="130.19999999999999" customHeight="1" x14ac:dyDescent="0.3">
      <c r="A370" s="3" t="e">
        <v>#VALUE!</v>
      </c>
      <c r="B370" s="86" t="str">
        <f ca="1">IF('PR-tampon'!$E333="","",IF('PR-tampon'!$E333=0,"",IF(INDIRECT(NOM_FR&amp;ADDRESS('PR-tampon'!$E333,COLUMN(REFERENCEMENT_ISOLANT[[#Headers],[DATE REFERENCEMENT]])))=0,"",INDIRECT(NOM_FR&amp;ADDRESS('PR-tampon'!$E333,COLUMN(REFERENCEMENT_ISOLANT[[#Headers],[DATE REFERENCEMENT]]))))))</f>
        <v/>
      </c>
      <c r="C370" s="86" t="str">
        <f ca="1">IF('PR-tampon'!$E333="","",IF('PR-tampon'!$E333=0,"",IF(INDIRECT(NOM_FR&amp;ADDRESS('PR-tampon'!$E333,COLUMN(REFERENCEMENT_ISOLANT[[#Headers],[TYPE DE PROCEDE]])))=0,"",INDIRECT(NOM_FR&amp;ADDRESS('PR-tampon'!$E333,COLUMN(REFERENCEMENT_ISOLANT[[#Headers],[TYPE DE PROCEDE]]))))))</f>
        <v/>
      </c>
      <c r="D370" s="86" t="str">
        <f ca="1">IF('PR-tampon'!$E333="","",IF('PR-tampon'!$E333=0,"",IF(INDIRECT(NOM_FR&amp;ADDRESS('PR-tampon'!$E333,COLUMN(REFERENCEMENT_ISOLANT[[#Headers],[MATIERE]])))=0,"",INDIRECT(NOM_FR&amp;ADDRESS('PR-tampon'!$E333,COLUMN(REFERENCEMENT_ISOLANT[[#Headers],[MATIERE]]))))))</f>
        <v/>
      </c>
      <c r="E370" s="3" t="str">
        <f ca="1">IF('PR-tampon'!$E333="","",IF('PR-tampon'!$E333=0,"",IF(INDIRECT(NOM_FR&amp;ADDRESS('PR-tampon'!$E333,COLUMN(REFERENCEMENT_ISOLANT[[#Headers],[NOM COMMERCIAL DU PROCEDE]])))=0,"",INDIRECT(NOM_FR&amp;ADDRESS('PR-tampon'!$E333,COLUMN(REFERENCEMENT_ISOLANT[[#Headers],[NOM COMMERCIAL DU PROCEDE]]))))))</f>
        <v/>
      </c>
      <c r="F370" s="3" t="str">
        <f ca="1">IF('PR-tampon'!$E333="","",IF('PR-tampon'!$E333=0,"",IF(INDIRECT(NOM_FR&amp;ADDRESS('PR-tampon'!$E333,COLUMN(REFERENCEMENT_ISOLANT[[#Headers],[FABRICANT / TITULAIRE / DISTRIBUTEUR]])))=0,"",INDIRECT(NOM_FR&amp;ADDRESS('PR-tampon'!$E333,COLUMN(REFERENCEMENT_ISOLANT[[#Headers],[FABRICANT / TITULAIRE / DISTRIBUTEUR]]))))))</f>
        <v/>
      </c>
      <c r="G370" s="3" t="str">
        <f ca="1">IF('PR-tampon'!$E333="","",IF('PR-tampon'!$E333=0,"",IF(INDIRECT(NOM_FR&amp;ADDRESS('PR-tampon'!$E333,COLUMN(REFERENCEMENT_ISOLANT[[#Headers],[TYPE DE DOCUMENT DE REFERENCE]])))=0,"",INDIRECT(NOM_FR&amp;ADDRESS('PR-tampon'!$E333,COLUMN(REFERENCEMENT_ISOLANT[[#Headers],[TYPE DE DOCUMENT DE REFERENCE]]))))))</f>
        <v/>
      </c>
      <c r="H370" s="3" t="str">
        <f ca="1">IF('PR-tampon'!$E333="","",IF('PR-tampon'!$E333=0,"",IF(INDIRECT(NOM_FR&amp;ADDRESS('PR-tampon'!$E333,COLUMN(REFERENCEMENT_ISOLANT[[#Headers],[REF]])))=0,"",INDIRECT(NOM_FR&amp;ADDRESS('PR-tampon'!$E333,COLUMN(REFERENCEMENT_ISOLANT[[#Headers],[REF]]))))))</f>
        <v/>
      </c>
      <c r="I370" s="80" t="str">
        <f ca="1">IF('PR-tampon'!$E333="","",IF('PR-tampon'!$E333=0,"",IF(INDIRECT(NOM_FR&amp;ADDRESS('PR-tampon'!$E333,COLUMN(REFERENCEMENT_ISOLANT[[#Headers],[AVIS LIMITE AU / VALIDITE]])))=0,"",INDIRECT(NOM_FR&amp;ADDRESS('PR-tampon'!$E333,COLUMN(REFERENCEMENT_ISOLANT[[#Headers],[AVIS LIMITE AU / VALIDITE]]))))))</f>
        <v/>
      </c>
      <c r="J370" s="3" t="str">
        <f ca="1">IF('PR-tampon'!$E333="","",IF('PR-tampon'!$E333=0,"",IF(INDIRECT(NOM_FR&amp;ADDRESS('PR-tampon'!$E333,COLUMN(REFERENCEMENT_ISOLANT[[#Headers],[TC/TNC
dans le domaine d''emploi visé]])))=0,"",INDIRECT(NOM_FR&amp;ADDRESS('PR-tampon'!$E333,COLUMN(REFERENCEMENT_ISOLANT[[#Headers],[TC/TNC
dans le domaine d''emploi visé]]))))))</f>
        <v/>
      </c>
      <c r="K370" s="110" t="str">
        <f ca="1">IF('PR-tampon'!$E333="","",IF('PR-tampon'!$E333=0,"",IF(INDIRECT(NOM_FR&amp;ADDRESS('PR-tampon'!$E333,COLUMN(REFERENCEMENT_ISOLANT[[#Headers],[SYNTHESE DES APPLICATIONS VISEES]])))=0,"",INDIRECT(NOM_FR&amp;ADDRESS('PR-tampon'!$E333,COLUMN(REFERENCEMENT_ISOLANT[[#Headers],[SYNTHESE DES APPLICATIONS VISEES]]))))))</f>
        <v/>
      </c>
      <c r="L370" s="82" t="str">
        <f ca="1">IF('PR-tampon'!$E333="","",IF('PR-tampon'!$E333=0,"",IF(INDIRECT(NOM_FR&amp;ADDRESS('PR-tampon'!$E333,COLUMN(REFERENCEMENT_ISOLANT[[#Headers],[CONCATENATION DES OBSERVATIONS]])))=0,"",INDIRECT(NOM_FR&amp;ADDRESS('PR-tampon'!$E333,COLUMN(REFERENCEMENT_ISOLANT[[#Headers],[CONCATENATION DES OBSERVATIONS]]))))))</f>
        <v/>
      </c>
      <c r="M370" s="3" t="str">
        <f ca="1">IF('PR-tampon'!$E333="","",IF('PR-tampon'!$E333=0,"",IF(INDIRECT(NOM_FR&amp;ADDRESS('PR-tampon'!$E333,COLUMN(REFERENCEMENT_ISOLANT[[#Headers],[Hygrométrie des locaux]])))=0,"",INDIRECT(NOM_FR&amp;ADDRESS('PR-tampon'!$E333,COLUMN(REFERENCEMENT_ISOLANT[[#Headers],[Hygrométrie des locaux]]))))))</f>
        <v/>
      </c>
      <c r="N370" s="3" t="str">
        <f ca="1">IF('PR-tampon'!$E333="","",IF('PR-tampon'!$E333=0,"",IF(INDIRECT(NOM_FR&amp;ADDRESS('PR-tampon'!$E333,COLUMN(REFERENCEMENT_ISOLANT[[#Headers],[classement locaux au sens 20.1 P3]])))=0,"",INDIRECT(NOM_FR&amp;ADDRESS('PR-tampon'!$E333,COLUMN(REFERENCEMENT_ISOLANT[[#Headers],[classement locaux au sens 20.1 P3]]))))))</f>
        <v/>
      </c>
      <c r="O370" s="3" t="str">
        <f ca="1">IF('PR-tampon'!$E333="","",IF('PR-tampon'!$E333=0,"",IF(INDIRECT(NOM_FR&amp;ADDRESS('PR-tampon'!$E333,COLUMN(REFERENCEMENT_ISOLANT[[#Headers],[Climat max]])))=0,"",INDIRECT(NOM_FR&amp;ADDRESS('PR-tampon'!$E333,COLUMN(REFERENCEMENT_ISOLANT[[#Headers],[Climat max]]))))))</f>
        <v/>
      </c>
      <c r="P370" s="3" t="str">
        <f ca="1">IF('PR-tampon'!$E333="","",IF('PR-tampon'!$E333=0,"",IF(INDIRECT(NOM_FR&amp;ADDRESS('PR-tampon'!$E333,COLUMN(REFERENCEMENT_ISOLANT[[#Headers],[Locaux climatisés ou raffraichis]])))=0,"",INDIRECT(NOM_FR&amp;ADDRESS('PR-tampon'!$E333,COLUMN(REFERENCEMENT_ISOLANT[[#Headers],[Locaux climatisés ou raffraichis]]))))))</f>
        <v/>
      </c>
    </row>
    <row r="371" spans="1:16" ht="130.19999999999999" customHeight="1" x14ac:dyDescent="0.3">
      <c r="A371" s="3" t="e">
        <v>#VALUE!</v>
      </c>
      <c r="B371" s="86" t="str">
        <f ca="1">IF('PR-tampon'!$E334="","",IF('PR-tampon'!$E334=0,"",IF(INDIRECT(NOM_FR&amp;ADDRESS('PR-tampon'!$E334,COLUMN(REFERENCEMENT_ISOLANT[[#Headers],[DATE REFERENCEMENT]])))=0,"",INDIRECT(NOM_FR&amp;ADDRESS('PR-tampon'!$E334,COLUMN(REFERENCEMENT_ISOLANT[[#Headers],[DATE REFERENCEMENT]]))))))</f>
        <v/>
      </c>
      <c r="C371" s="86" t="str">
        <f ca="1">IF('PR-tampon'!$E334="","",IF('PR-tampon'!$E334=0,"",IF(INDIRECT(NOM_FR&amp;ADDRESS('PR-tampon'!$E334,COLUMN(REFERENCEMENT_ISOLANT[[#Headers],[TYPE DE PROCEDE]])))=0,"",INDIRECT(NOM_FR&amp;ADDRESS('PR-tampon'!$E334,COLUMN(REFERENCEMENT_ISOLANT[[#Headers],[TYPE DE PROCEDE]]))))))</f>
        <v/>
      </c>
      <c r="D371" s="86" t="str">
        <f ca="1">IF('PR-tampon'!$E334="","",IF('PR-tampon'!$E334=0,"",IF(INDIRECT(NOM_FR&amp;ADDRESS('PR-tampon'!$E334,COLUMN(REFERENCEMENT_ISOLANT[[#Headers],[MATIERE]])))=0,"",INDIRECT(NOM_FR&amp;ADDRESS('PR-tampon'!$E334,COLUMN(REFERENCEMENT_ISOLANT[[#Headers],[MATIERE]]))))))</f>
        <v/>
      </c>
      <c r="E371" s="3" t="str">
        <f ca="1">IF('PR-tampon'!$E334="","",IF('PR-tampon'!$E334=0,"",IF(INDIRECT(NOM_FR&amp;ADDRESS('PR-tampon'!$E334,COLUMN(REFERENCEMENT_ISOLANT[[#Headers],[NOM COMMERCIAL DU PROCEDE]])))=0,"",INDIRECT(NOM_FR&amp;ADDRESS('PR-tampon'!$E334,COLUMN(REFERENCEMENT_ISOLANT[[#Headers],[NOM COMMERCIAL DU PROCEDE]]))))))</f>
        <v/>
      </c>
      <c r="F371" s="3" t="str">
        <f ca="1">IF('PR-tampon'!$E334="","",IF('PR-tampon'!$E334=0,"",IF(INDIRECT(NOM_FR&amp;ADDRESS('PR-tampon'!$E334,COLUMN(REFERENCEMENT_ISOLANT[[#Headers],[FABRICANT / TITULAIRE / DISTRIBUTEUR]])))=0,"",INDIRECT(NOM_FR&amp;ADDRESS('PR-tampon'!$E334,COLUMN(REFERENCEMENT_ISOLANT[[#Headers],[FABRICANT / TITULAIRE / DISTRIBUTEUR]]))))))</f>
        <v/>
      </c>
      <c r="G371" s="3" t="str">
        <f ca="1">IF('PR-tampon'!$E334="","",IF('PR-tampon'!$E334=0,"",IF(INDIRECT(NOM_FR&amp;ADDRESS('PR-tampon'!$E334,COLUMN(REFERENCEMENT_ISOLANT[[#Headers],[TYPE DE DOCUMENT DE REFERENCE]])))=0,"",INDIRECT(NOM_FR&amp;ADDRESS('PR-tampon'!$E334,COLUMN(REFERENCEMENT_ISOLANT[[#Headers],[TYPE DE DOCUMENT DE REFERENCE]]))))))</f>
        <v/>
      </c>
      <c r="H371" s="3" t="str">
        <f ca="1">IF('PR-tampon'!$E334="","",IF('PR-tampon'!$E334=0,"",IF(INDIRECT(NOM_FR&amp;ADDRESS('PR-tampon'!$E334,COLUMN(REFERENCEMENT_ISOLANT[[#Headers],[REF]])))=0,"",INDIRECT(NOM_FR&amp;ADDRESS('PR-tampon'!$E334,COLUMN(REFERENCEMENT_ISOLANT[[#Headers],[REF]]))))))</f>
        <v/>
      </c>
      <c r="I371" s="80" t="str">
        <f ca="1">IF('PR-tampon'!$E334="","",IF('PR-tampon'!$E334=0,"",IF(INDIRECT(NOM_FR&amp;ADDRESS('PR-tampon'!$E334,COLUMN(REFERENCEMENT_ISOLANT[[#Headers],[AVIS LIMITE AU / VALIDITE]])))=0,"",INDIRECT(NOM_FR&amp;ADDRESS('PR-tampon'!$E334,COLUMN(REFERENCEMENT_ISOLANT[[#Headers],[AVIS LIMITE AU / VALIDITE]]))))))</f>
        <v/>
      </c>
      <c r="J371" s="3" t="str">
        <f ca="1">IF('PR-tampon'!$E334="","",IF('PR-tampon'!$E334=0,"",IF(INDIRECT(NOM_FR&amp;ADDRESS('PR-tampon'!$E334,COLUMN(REFERENCEMENT_ISOLANT[[#Headers],[TC/TNC
dans le domaine d''emploi visé]])))=0,"",INDIRECT(NOM_FR&amp;ADDRESS('PR-tampon'!$E334,COLUMN(REFERENCEMENT_ISOLANT[[#Headers],[TC/TNC
dans le domaine d''emploi visé]]))))))</f>
        <v/>
      </c>
      <c r="K371" s="110" t="str">
        <f ca="1">IF('PR-tampon'!$E334="","",IF('PR-tampon'!$E334=0,"",IF(INDIRECT(NOM_FR&amp;ADDRESS('PR-tampon'!$E334,COLUMN(REFERENCEMENT_ISOLANT[[#Headers],[SYNTHESE DES APPLICATIONS VISEES]])))=0,"",INDIRECT(NOM_FR&amp;ADDRESS('PR-tampon'!$E334,COLUMN(REFERENCEMENT_ISOLANT[[#Headers],[SYNTHESE DES APPLICATIONS VISEES]]))))))</f>
        <v/>
      </c>
      <c r="L371" s="82" t="str">
        <f ca="1">IF('PR-tampon'!$E334="","",IF('PR-tampon'!$E334=0,"",IF(INDIRECT(NOM_FR&amp;ADDRESS('PR-tampon'!$E334,COLUMN(REFERENCEMENT_ISOLANT[[#Headers],[CONCATENATION DES OBSERVATIONS]])))=0,"",INDIRECT(NOM_FR&amp;ADDRESS('PR-tampon'!$E334,COLUMN(REFERENCEMENT_ISOLANT[[#Headers],[CONCATENATION DES OBSERVATIONS]]))))))</f>
        <v/>
      </c>
      <c r="M371" s="3" t="str">
        <f ca="1">IF('PR-tampon'!$E334="","",IF('PR-tampon'!$E334=0,"",IF(INDIRECT(NOM_FR&amp;ADDRESS('PR-tampon'!$E334,COLUMN(REFERENCEMENT_ISOLANT[[#Headers],[Hygrométrie des locaux]])))=0,"",INDIRECT(NOM_FR&amp;ADDRESS('PR-tampon'!$E334,COLUMN(REFERENCEMENT_ISOLANT[[#Headers],[Hygrométrie des locaux]]))))))</f>
        <v/>
      </c>
      <c r="N371" s="3" t="str">
        <f ca="1">IF('PR-tampon'!$E334="","",IF('PR-tampon'!$E334=0,"",IF(INDIRECT(NOM_FR&amp;ADDRESS('PR-tampon'!$E334,COLUMN(REFERENCEMENT_ISOLANT[[#Headers],[classement locaux au sens 20.1 P3]])))=0,"",INDIRECT(NOM_FR&amp;ADDRESS('PR-tampon'!$E334,COLUMN(REFERENCEMENT_ISOLANT[[#Headers],[classement locaux au sens 20.1 P3]]))))))</f>
        <v/>
      </c>
      <c r="O371" s="3" t="str">
        <f ca="1">IF('PR-tampon'!$E334="","",IF('PR-tampon'!$E334=0,"",IF(INDIRECT(NOM_FR&amp;ADDRESS('PR-tampon'!$E334,COLUMN(REFERENCEMENT_ISOLANT[[#Headers],[Climat max]])))=0,"",INDIRECT(NOM_FR&amp;ADDRESS('PR-tampon'!$E334,COLUMN(REFERENCEMENT_ISOLANT[[#Headers],[Climat max]]))))))</f>
        <v/>
      </c>
      <c r="P371" s="3" t="str">
        <f ca="1">IF('PR-tampon'!$E334="","",IF('PR-tampon'!$E334=0,"",IF(INDIRECT(NOM_FR&amp;ADDRESS('PR-tampon'!$E334,COLUMN(REFERENCEMENT_ISOLANT[[#Headers],[Locaux climatisés ou raffraichis]])))=0,"",INDIRECT(NOM_FR&amp;ADDRESS('PR-tampon'!$E334,COLUMN(REFERENCEMENT_ISOLANT[[#Headers],[Locaux climatisés ou raffraichis]]))))))</f>
        <v/>
      </c>
    </row>
    <row r="372" spans="1:16" ht="130.19999999999999" customHeight="1" x14ac:dyDescent="0.3">
      <c r="A372" s="3" t="e">
        <v>#VALUE!</v>
      </c>
      <c r="B372" s="86" t="str">
        <f ca="1">IF('PR-tampon'!$E335="","",IF('PR-tampon'!$E335=0,"",IF(INDIRECT(NOM_FR&amp;ADDRESS('PR-tampon'!$E335,COLUMN(REFERENCEMENT_ISOLANT[[#Headers],[DATE REFERENCEMENT]])))=0,"",INDIRECT(NOM_FR&amp;ADDRESS('PR-tampon'!$E335,COLUMN(REFERENCEMENT_ISOLANT[[#Headers],[DATE REFERENCEMENT]]))))))</f>
        <v/>
      </c>
      <c r="C372" s="86" t="str">
        <f ca="1">IF('PR-tampon'!$E335="","",IF('PR-tampon'!$E335=0,"",IF(INDIRECT(NOM_FR&amp;ADDRESS('PR-tampon'!$E335,COLUMN(REFERENCEMENT_ISOLANT[[#Headers],[TYPE DE PROCEDE]])))=0,"",INDIRECT(NOM_FR&amp;ADDRESS('PR-tampon'!$E335,COLUMN(REFERENCEMENT_ISOLANT[[#Headers],[TYPE DE PROCEDE]]))))))</f>
        <v/>
      </c>
      <c r="D372" s="86" t="str">
        <f ca="1">IF('PR-tampon'!$E335="","",IF('PR-tampon'!$E335=0,"",IF(INDIRECT(NOM_FR&amp;ADDRESS('PR-tampon'!$E335,COLUMN(REFERENCEMENT_ISOLANT[[#Headers],[MATIERE]])))=0,"",INDIRECT(NOM_FR&amp;ADDRESS('PR-tampon'!$E335,COLUMN(REFERENCEMENT_ISOLANT[[#Headers],[MATIERE]]))))))</f>
        <v/>
      </c>
      <c r="E372" s="3" t="str">
        <f ca="1">IF('PR-tampon'!$E335="","",IF('PR-tampon'!$E335=0,"",IF(INDIRECT(NOM_FR&amp;ADDRESS('PR-tampon'!$E335,COLUMN(REFERENCEMENT_ISOLANT[[#Headers],[NOM COMMERCIAL DU PROCEDE]])))=0,"",INDIRECT(NOM_FR&amp;ADDRESS('PR-tampon'!$E335,COLUMN(REFERENCEMENT_ISOLANT[[#Headers],[NOM COMMERCIAL DU PROCEDE]]))))))</f>
        <v/>
      </c>
      <c r="F372" s="3" t="str">
        <f ca="1">IF('PR-tampon'!$E335="","",IF('PR-tampon'!$E335=0,"",IF(INDIRECT(NOM_FR&amp;ADDRESS('PR-tampon'!$E335,COLUMN(REFERENCEMENT_ISOLANT[[#Headers],[FABRICANT / TITULAIRE / DISTRIBUTEUR]])))=0,"",INDIRECT(NOM_FR&amp;ADDRESS('PR-tampon'!$E335,COLUMN(REFERENCEMENT_ISOLANT[[#Headers],[FABRICANT / TITULAIRE / DISTRIBUTEUR]]))))))</f>
        <v/>
      </c>
      <c r="G372" s="3" t="str">
        <f ca="1">IF('PR-tampon'!$E335="","",IF('PR-tampon'!$E335=0,"",IF(INDIRECT(NOM_FR&amp;ADDRESS('PR-tampon'!$E335,COLUMN(REFERENCEMENT_ISOLANT[[#Headers],[TYPE DE DOCUMENT DE REFERENCE]])))=0,"",INDIRECT(NOM_FR&amp;ADDRESS('PR-tampon'!$E335,COLUMN(REFERENCEMENT_ISOLANT[[#Headers],[TYPE DE DOCUMENT DE REFERENCE]]))))))</f>
        <v/>
      </c>
      <c r="H372" s="3" t="str">
        <f ca="1">IF('PR-tampon'!$E335="","",IF('PR-tampon'!$E335=0,"",IF(INDIRECT(NOM_FR&amp;ADDRESS('PR-tampon'!$E335,COLUMN(REFERENCEMENT_ISOLANT[[#Headers],[REF]])))=0,"",INDIRECT(NOM_FR&amp;ADDRESS('PR-tampon'!$E335,COLUMN(REFERENCEMENT_ISOLANT[[#Headers],[REF]]))))))</f>
        <v/>
      </c>
      <c r="I372" s="80" t="str">
        <f ca="1">IF('PR-tampon'!$E335="","",IF('PR-tampon'!$E335=0,"",IF(INDIRECT(NOM_FR&amp;ADDRESS('PR-tampon'!$E335,COLUMN(REFERENCEMENT_ISOLANT[[#Headers],[AVIS LIMITE AU / VALIDITE]])))=0,"",INDIRECT(NOM_FR&amp;ADDRESS('PR-tampon'!$E335,COLUMN(REFERENCEMENT_ISOLANT[[#Headers],[AVIS LIMITE AU / VALIDITE]]))))))</f>
        <v/>
      </c>
      <c r="J372" s="3" t="str">
        <f ca="1">IF('PR-tampon'!$E335="","",IF('PR-tampon'!$E335=0,"",IF(INDIRECT(NOM_FR&amp;ADDRESS('PR-tampon'!$E335,COLUMN(REFERENCEMENT_ISOLANT[[#Headers],[TC/TNC
dans le domaine d''emploi visé]])))=0,"",INDIRECT(NOM_FR&amp;ADDRESS('PR-tampon'!$E335,COLUMN(REFERENCEMENT_ISOLANT[[#Headers],[TC/TNC
dans le domaine d''emploi visé]]))))))</f>
        <v/>
      </c>
      <c r="K372" s="110" t="str">
        <f ca="1">IF('PR-tampon'!$E335="","",IF('PR-tampon'!$E335=0,"",IF(INDIRECT(NOM_FR&amp;ADDRESS('PR-tampon'!$E335,COLUMN(REFERENCEMENT_ISOLANT[[#Headers],[SYNTHESE DES APPLICATIONS VISEES]])))=0,"",INDIRECT(NOM_FR&amp;ADDRESS('PR-tampon'!$E335,COLUMN(REFERENCEMENT_ISOLANT[[#Headers],[SYNTHESE DES APPLICATIONS VISEES]]))))))</f>
        <v/>
      </c>
      <c r="L372" s="82" t="str">
        <f ca="1">IF('PR-tampon'!$E335="","",IF('PR-tampon'!$E335=0,"",IF(INDIRECT(NOM_FR&amp;ADDRESS('PR-tampon'!$E335,COLUMN(REFERENCEMENT_ISOLANT[[#Headers],[CONCATENATION DES OBSERVATIONS]])))=0,"",INDIRECT(NOM_FR&amp;ADDRESS('PR-tampon'!$E335,COLUMN(REFERENCEMENT_ISOLANT[[#Headers],[CONCATENATION DES OBSERVATIONS]]))))))</f>
        <v/>
      </c>
      <c r="M372" s="3" t="str">
        <f ca="1">IF('PR-tampon'!$E335="","",IF('PR-tampon'!$E335=0,"",IF(INDIRECT(NOM_FR&amp;ADDRESS('PR-tampon'!$E335,COLUMN(REFERENCEMENT_ISOLANT[[#Headers],[Hygrométrie des locaux]])))=0,"",INDIRECT(NOM_FR&amp;ADDRESS('PR-tampon'!$E335,COLUMN(REFERENCEMENT_ISOLANT[[#Headers],[Hygrométrie des locaux]]))))))</f>
        <v/>
      </c>
      <c r="N372" s="3" t="str">
        <f ca="1">IF('PR-tampon'!$E335="","",IF('PR-tampon'!$E335=0,"",IF(INDIRECT(NOM_FR&amp;ADDRESS('PR-tampon'!$E335,COLUMN(REFERENCEMENT_ISOLANT[[#Headers],[classement locaux au sens 20.1 P3]])))=0,"",INDIRECT(NOM_FR&amp;ADDRESS('PR-tampon'!$E335,COLUMN(REFERENCEMENT_ISOLANT[[#Headers],[classement locaux au sens 20.1 P3]]))))))</f>
        <v/>
      </c>
      <c r="O372" s="3" t="str">
        <f ca="1">IF('PR-tampon'!$E335="","",IF('PR-tampon'!$E335=0,"",IF(INDIRECT(NOM_FR&amp;ADDRESS('PR-tampon'!$E335,COLUMN(REFERENCEMENT_ISOLANT[[#Headers],[Climat max]])))=0,"",INDIRECT(NOM_FR&amp;ADDRESS('PR-tampon'!$E335,COLUMN(REFERENCEMENT_ISOLANT[[#Headers],[Climat max]]))))))</f>
        <v/>
      </c>
      <c r="P372" s="3" t="str">
        <f ca="1">IF('PR-tampon'!$E335="","",IF('PR-tampon'!$E335=0,"",IF(INDIRECT(NOM_FR&amp;ADDRESS('PR-tampon'!$E335,COLUMN(REFERENCEMENT_ISOLANT[[#Headers],[Locaux climatisés ou raffraichis]])))=0,"",INDIRECT(NOM_FR&amp;ADDRESS('PR-tampon'!$E335,COLUMN(REFERENCEMENT_ISOLANT[[#Headers],[Locaux climatisés ou raffraichis]]))))))</f>
        <v/>
      </c>
    </row>
    <row r="373" spans="1:16" ht="130.19999999999999" customHeight="1" x14ac:dyDescent="0.3">
      <c r="A373" s="3" t="e">
        <v>#VALUE!</v>
      </c>
      <c r="B373" s="86" t="str">
        <f ca="1">IF('PR-tampon'!$E336="","",IF('PR-tampon'!$E336=0,"",IF(INDIRECT(NOM_FR&amp;ADDRESS('PR-tampon'!$E336,COLUMN(REFERENCEMENT_ISOLANT[[#Headers],[DATE REFERENCEMENT]])))=0,"",INDIRECT(NOM_FR&amp;ADDRESS('PR-tampon'!$E336,COLUMN(REFERENCEMENT_ISOLANT[[#Headers],[DATE REFERENCEMENT]]))))))</f>
        <v/>
      </c>
      <c r="C373" s="86" t="str">
        <f ca="1">IF('PR-tampon'!$E336="","",IF('PR-tampon'!$E336=0,"",IF(INDIRECT(NOM_FR&amp;ADDRESS('PR-tampon'!$E336,COLUMN(REFERENCEMENT_ISOLANT[[#Headers],[TYPE DE PROCEDE]])))=0,"",INDIRECT(NOM_FR&amp;ADDRESS('PR-tampon'!$E336,COLUMN(REFERENCEMENT_ISOLANT[[#Headers],[TYPE DE PROCEDE]]))))))</f>
        <v/>
      </c>
      <c r="D373" s="86" t="str">
        <f ca="1">IF('PR-tampon'!$E336="","",IF('PR-tampon'!$E336=0,"",IF(INDIRECT(NOM_FR&amp;ADDRESS('PR-tampon'!$E336,COLUMN(REFERENCEMENT_ISOLANT[[#Headers],[MATIERE]])))=0,"",INDIRECT(NOM_FR&amp;ADDRESS('PR-tampon'!$E336,COLUMN(REFERENCEMENT_ISOLANT[[#Headers],[MATIERE]]))))))</f>
        <v/>
      </c>
      <c r="E373" s="3" t="str">
        <f ca="1">IF('PR-tampon'!$E336="","",IF('PR-tampon'!$E336=0,"",IF(INDIRECT(NOM_FR&amp;ADDRESS('PR-tampon'!$E336,COLUMN(REFERENCEMENT_ISOLANT[[#Headers],[NOM COMMERCIAL DU PROCEDE]])))=0,"",INDIRECT(NOM_FR&amp;ADDRESS('PR-tampon'!$E336,COLUMN(REFERENCEMENT_ISOLANT[[#Headers],[NOM COMMERCIAL DU PROCEDE]]))))))</f>
        <v/>
      </c>
      <c r="F373" s="3" t="str">
        <f ca="1">IF('PR-tampon'!$E336="","",IF('PR-tampon'!$E336=0,"",IF(INDIRECT(NOM_FR&amp;ADDRESS('PR-tampon'!$E336,COLUMN(REFERENCEMENT_ISOLANT[[#Headers],[FABRICANT / TITULAIRE / DISTRIBUTEUR]])))=0,"",INDIRECT(NOM_FR&amp;ADDRESS('PR-tampon'!$E336,COLUMN(REFERENCEMENT_ISOLANT[[#Headers],[FABRICANT / TITULAIRE / DISTRIBUTEUR]]))))))</f>
        <v/>
      </c>
      <c r="G373" s="3" t="str">
        <f ca="1">IF('PR-tampon'!$E336="","",IF('PR-tampon'!$E336=0,"",IF(INDIRECT(NOM_FR&amp;ADDRESS('PR-tampon'!$E336,COLUMN(REFERENCEMENT_ISOLANT[[#Headers],[TYPE DE DOCUMENT DE REFERENCE]])))=0,"",INDIRECT(NOM_FR&amp;ADDRESS('PR-tampon'!$E336,COLUMN(REFERENCEMENT_ISOLANT[[#Headers],[TYPE DE DOCUMENT DE REFERENCE]]))))))</f>
        <v/>
      </c>
      <c r="H373" s="3" t="str">
        <f ca="1">IF('PR-tampon'!$E336="","",IF('PR-tampon'!$E336=0,"",IF(INDIRECT(NOM_FR&amp;ADDRESS('PR-tampon'!$E336,COLUMN(REFERENCEMENT_ISOLANT[[#Headers],[REF]])))=0,"",INDIRECT(NOM_FR&amp;ADDRESS('PR-tampon'!$E336,COLUMN(REFERENCEMENT_ISOLANT[[#Headers],[REF]]))))))</f>
        <v/>
      </c>
      <c r="I373" s="80" t="str">
        <f ca="1">IF('PR-tampon'!$E336="","",IF('PR-tampon'!$E336=0,"",IF(INDIRECT(NOM_FR&amp;ADDRESS('PR-tampon'!$E336,COLUMN(REFERENCEMENT_ISOLANT[[#Headers],[AVIS LIMITE AU / VALIDITE]])))=0,"",INDIRECT(NOM_FR&amp;ADDRESS('PR-tampon'!$E336,COLUMN(REFERENCEMENT_ISOLANT[[#Headers],[AVIS LIMITE AU / VALIDITE]]))))))</f>
        <v/>
      </c>
      <c r="J373" s="3" t="str">
        <f ca="1">IF('PR-tampon'!$E336="","",IF('PR-tampon'!$E336=0,"",IF(INDIRECT(NOM_FR&amp;ADDRESS('PR-tampon'!$E336,COLUMN(REFERENCEMENT_ISOLANT[[#Headers],[TC/TNC
dans le domaine d''emploi visé]])))=0,"",INDIRECT(NOM_FR&amp;ADDRESS('PR-tampon'!$E336,COLUMN(REFERENCEMENT_ISOLANT[[#Headers],[TC/TNC
dans le domaine d''emploi visé]]))))))</f>
        <v/>
      </c>
      <c r="K373" s="110" t="str">
        <f ca="1">IF('PR-tampon'!$E336="","",IF('PR-tampon'!$E336=0,"",IF(INDIRECT(NOM_FR&amp;ADDRESS('PR-tampon'!$E336,COLUMN(REFERENCEMENT_ISOLANT[[#Headers],[SYNTHESE DES APPLICATIONS VISEES]])))=0,"",INDIRECT(NOM_FR&amp;ADDRESS('PR-tampon'!$E336,COLUMN(REFERENCEMENT_ISOLANT[[#Headers],[SYNTHESE DES APPLICATIONS VISEES]]))))))</f>
        <v/>
      </c>
      <c r="L373" s="82" t="str">
        <f ca="1">IF('PR-tampon'!$E336="","",IF('PR-tampon'!$E336=0,"",IF(INDIRECT(NOM_FR&amp;ADDRESS('PR-tampon'!$E336,COLUMN(REFERENCEMENT_ISOLANT[[#Headers],[CONCATENATION DES OBSERVATIONS]])))=0,"",INDIRECT(NOM_FR&amp;ADDRESS('PR-tampon'!$E336,COLUMN(REFERENCEMENT_ISOLANT[[#Headers],[CONCATENATION DES OBSERVATIONS]]))))))</f>
        <v/>
      </c>
      <c r="M373" s="3" t="str">
        <f ca="1">IF('PR-tampon'!$E336="","",IF('PR-tampon'!$E336=0,"",IF(INDIRECT(NOM_FR&amp;ADDRESS('PR-tampon'!$E336,COLUMN(REFERENCEMENT_ISOLANT[[#Headers],[Hygrométrie des locaux]])))=0,"",INDIRECT(NOM_FR&amp;ADDRESS('PR-tampon'!$E336,COLUMN(REFERENCEMENT_ISOLANT[[#Headers],[Hygrométrie des locaux]]))))))</f>
        <v/>
      </c>
      <c r="N373" s="3" t="str">
        <f ca="1">IF('PR-tampon'!$E336="","",IF('PR-tampon'!$E336=0,"",IF(INDIRECT(NOM_FR&amp;ADDRESS('PR-tampon'!$E336,COLUMN(REFERENCEMENT_ISOLANT[[#Headers],[classement locaux au sens 20.1 P3]])))=0,"",INDIRECT(NOM_FR&amp;ADDRESS('PR-tampon'!$E336,COLUMN(REFERENCEMENT_ISOLANT[[#Headers],[classement locaux au sens 20.1 P3]]))))))</f>
        <v/>
      </c>
      <c r="O373" s="3" t="str">
        <f ca="1">IF('PR-tampon'!$E336="","",IF('PR-tampon'!$E336=0,"",IF(INDIRECT(NOM_FR&amp;ADDRESS('PR-tampon'!$E336,COLUMN(REFERENCEMENT_ISOLANT[[#Headers],[Climat max]])))=0,"",INDIRECT(NOM_FR&amp;ADDRESS('PR-tampon'!$E336,COLUMN(REFERENCEMENT_ISOLANT[[#Headers],[Climat max]]))))))</f>
        <v/>
      </c>
      <c r="P373" s="3" t="str">
        <f ca="1">IF('PR-tampon'!$E336="","",IF('PR-tampon'!$E336=0,"",IF(INDIRECT(NOM_FR&amp;ADDRESS('PR-tampon'!$E336,COLUMN(REFERENCEMENT_ISOLANT[[#Headers],[Locaux climatisés ou raffraichis]])))=0,"",INDIRECT(NOM_FR&amp;ADDRESS('PR-tampon'!$E336,COLUMN(REFERENCEMENT_ISOLANT[[#Headers],[Locaux climatisés ou raffraichis]]))))))</f>
        <v/>
      </c>
    </row>
    <row r="374" spans="1:16" ht="130.19999999999999" customHeight="1" x14ac:dyDescent="0.3">
      <c r="A374" s="3" t="e">
        <v>#VALUE!</v>
      </c>
      <c r="B374" s="86" t="str">
        <f ca="1">IF('PR-tampon'!$E337="","",IF('PR-tampon'!$E337=0,"",IF(INDIRECT(NOM_FR&amp;ADDRESS('PR-tampon'!$E337,COLUMN(REFERENCEMENT_ISOLANT[[#Headers],[DATE REFERENCEMENT]])))=0,"",INDIRECT(NOM_FR&amp;ADDRESS('PR-tampon'!$E337,COLUMN(REFERENCEMENT_ISOLANT[[#Headers],[DATE REFERENCEMENT]]))))))</f>
        <v/>
      </c>
      <c r="C374" s="86" t="str">
        <f ca="1">IF('PR-tampon'!$E337="","",IF('PR-tampon'!$E337=0,"",IF(INDIRECT(NOM_FR&amp;ADDRESS('PR-tampon'!$E337,COLUMN(REFERENCEMENT_ISOLANT[[#Headers],[TYPE DE PROCEDE]])))=0,"",INDIRECT(NOM_FR&amp;ADDRESS('PR-tampon'!$E337,COLUMN(REFERENCEMENT_ISOLANT[[#Headers],[TYPE DE PROCEDE]]))))))</f>
        <v/>
      </c>
      <c r="D374" s="86" t="str">
        <f ca="1">IF('PR-tampon'!$E337="","",IF('PR-tampon'!$E337=0,"",IF(INDIRECT(NOM_FR&amp;ADDRESS('PR-tampon'!$E337,COLUMN(REFERENCEMENT_ISOLANT[[#Headers],[MATIERE]])))=0,"",INDIRECT(NOM_FR&amp;ADDRESS('PR-tampon'!$E337,COLUMN(REFERENCEMENT_ISOLANT[[#Headers],[MATIERE]]))))))</f>
        <v/>
      </c>
      <c r="E374" s="3" t="str">
        <f ca="1">IF('PR-tampon'!$E337="","",IF('PR-tampon'!$E337=0,"",IF(INDIRECT(NOM_FR&amp;ADDRESS('PR-tampon'!$E337,COLUMN(REFERENCEMENT_ISOLANT[[#Headers],[NOM COMMERCIAL DU PROCEDE]])))=0,"",INDIRECT(NOM_FR&amp;ADDRESS('PR-tampon'!$E337,COLUMN(REFERENCEMENT_ISOLANT[[#Headers],[NOM COMMERCIAL DU PROCEDE]]))))))</f>
        <v/>
      </c>
      <c r="F374" s="3" t="str">
        <f ca="1">IF('PR-tampon'!$E337="","",IF('PR-tampon'!$E337=0,"",IF(INDIRECT(NOM_FR&amp;ADDRESS('PR-tampon'!$E337,COLUMN(REFERENCEMENT_ISOLANT[[#Headers],[FABRICANT / TITULAIRE / DISTRIBUTEUR]])))=0,"",INDIRECT(NOM_FR&amp;ADDRESS('PR-tampon'!$E337,COLUMN(REFERENCEMENT_ISOLANT[[#Headers],[FABRICANT / TITULAIRE / DISTRIBUTEUR]]))))))</f>
        <v/>
      </c>
      <c r="G374" s="3" t="str">
        <f ca="1">IF('PR-tampon'!$E337="","",IF('PR-tampon'!$E337=0,"",IF(INDIRECT(NOM_FR&amp;ADDRESS('PR-tampon'!$E337,COLUMN(REFERENCEMENT_ISOLANT[[#Headers],[TYPE DE DOCUMENT DE REFERENCE]])))=0,"",INDIRECT(NOM_FR&amp;ADDRESS('PR-tampon'!$E337,COLUMN(REFERENCEMENT_ISOLANT[[#Headers],[TYPE DE DOCUMENT DE REFERENCE]]))))))</f>
        <v/>
      </c>
      <c r="H374" s="3" t="str">
        <f ca="1">IF('PR-tampon'!$E337="","",IF('PR-tampon'!$E337=0,"",IF(INDIRECT(NOM_FR&amp;ADDRESS('PR-tampon'!$E337,COLUMN(REFERENCEMENT_ISOLANT[[#Headers],[REF]])))=0,"",INDIRECT(NOM_FR&amp;ADDRESS('PR-tampon'!$E337,COLUMN(REFERENCEMENT_ISOLANT[[#Headers],[REF]]))))))</f>
        <v/>
      </c>
      <c r="I374" s="80" t="str">
        <f ca="1">IF('PR-tampon'!$E337="","",IF('PR-tampon'!$E337=0,"",IF(INDIRECT(NOM_FR&amp;ADDRESS('PR-tampon'!$E337,COLUMN(REFERENCEMENT_ISOLANT[[#Headers],[AVIS LIMITE AU / VALIDITE]])))=0,"",INDIRECT(NOM_FR&amp;ADDRESS('PR-tampon'!$E337,COLUMN(REFERENCEMENT_ISOLANT[[#Headers],[AVIS LIMITE AU / VALIDITE]]))))))</f>
        <v/>
      </c>
      <c r="J374" s="3" t="str">
        <f ca="1">IF('PR-tampon'!$E337="","",IF('PR-tampon'!$E337=0,"",IF(INDIRECT(NOM_FR&amp;ADDRESS('PR-tampon'!$E337,COLUMN(REFERENCEMENT_ISOLANT[[#Headers],[TC/TNC
dans le domaine d''emploi visé]])))=0,"",INDIRECT(NOM_FR&amp;ADDRESS('PR-tampon'!$E337,COLUMN(REFERENCEMENT_ISOLANT[[#Headers],[TC/TNC
dans le domaine d''emploi visé]]))))))</f>
        <v/>
      </c>
      <c r="K374" s="110" t="str">
        <f ca="1">IF('PR-tampon'!$E337="","",IF('PR-tampon'!$E337=0,"",IF(INDIRECT(NOM_FR&amp;ADDRESS('PR-tampon'!$E337,COLUMN(REFERENCEMENT_ISOLANT[[#Headers],[SYNTHESE DES APPLICATIONS VISEES]])))=0,"",INDIRECT(NOM_FR&amp;ADDRESS('PR-tampon'!$E337,COLUMN(REFERENCEMENT_ISOLANT[[#Headers],[SYNTHESE DES APPLICATIONS VISEES]]))))))</f>
        <v/>
      </c>
      <c r="L374" s="82" t="str">
        <f ca="1">IF('PR-tampon'!$E337="","",IF('PR-tampon'!$E337=0,"",IF(INDIRECT(NOM_FR&amp;ADDRESS('PR-tampon'!$E337,COLUMN(REFERENCEMENT_ISOLANT[[#Headers],[CONCATENATION DES OBSERVATIONS]])))=0,"",INDIRECT(NOM_FR&amp;ADDRESS('PR-tampon'!$E337,COLUMN(REFERENCEMENT_ISOLANT[[#Headers],[CONCATENATION DES OBSERVATIONS]]))))))</f>
        <v/>
      </c>
      <c r="M374" s="3" t="str">
        <f ca="1">IF('PR-tampon'!$E337="","",IF('PR-tampon'!$E337=0,"",IF(INDIRECT(NOM_FR&amp;ADDRESS('PR-tampon'!$E337,COLUMN(REFERENCEMENT_ISOLANT[[#Headers],[Hygrométrie des locaux]])))=0,"",INDIRECT(NOM_FR&amp;ADDRESS('PR-tampon'!$E337,COLUMN(REFERENCEMENT_ISOLANT[[#Headers],[Hygrométrie des locaux]]))))))</f>
        <v/>
      </c>
      <c r="N374" s="3" t="str">
        <f ca="1">IF('PR-tampon'!$E337="","",IF('PR-tampon'!$E337=0,"",IF(INDIRECT(NOM_FR&amp;ADDRESS('PR-tampon'!$E337,COLUMN(REFERENCEMENT_ISOLANT[[#Headers],[classement locaux au sens 20.1 P3]])))=0,"",INDIRECT(NOM_FR&amp;ADDRESS('PR-tampon'!$E337,COLUMN(REFERENCEMENT_ISOLANT[[#Headers],[classement locaux au sens 20.1 P3]]))))))</f>
        <v/>
      </c>
      <c r="O374" s="3" t="str">
        <f ca="1">IF('PR-tampon'!$E337="","",IF('PR-tampon'!$E337=0,"",IF(INDIRECT(NOM_FR&amp;ADDRESS('PR-tampon'!$E337,COLUMN(REFERENCEMENT_ISOLANT[[#Headers],[Climat max]])))=0,"",INDIRECT(NOM_FR&amp;ADDRESS('PR-tampon'!$E337,COLUMN(REFERENCEMENT_ISOLANT[[#Headers],[Climat max]]))))))</f>
        <v/>
      </c>
      <c r="P374" s="3" t="str">
        <f ca="1">IF('PR-tampon'!$E337="","",IF('PR-tampon'!$E337=0,"",IF(INDIRECT(NOM_FR&amp;ADDRESS('PR-tampon'!$E337,COLUMN(REFERENCEMENT_ISOLANT[[#Headers],[Locaux climatisés ou raffraichis]])))=0,"",INDIRECT(NOM_FR&amp;ADDRESS('PR-tampon'!$E337,COLUMN(REFERENCEMENT_ISOLANT[[#Headers],[Locaux climatisés ou raffraichis]]))))))</f>
        <v/>
      </c>
    </row>
    <row r="375" spans="1:16" ht="130.19999999999999" customHeight="1" x14ac:dyDescent="0.3">
      <c r="A375" s="3" t="e">
        <v>#VALUE!</v>
      </c>
      <c r="B375" s="86" t="str">
        <f ca="1">IF('PR-tampon'!$E338="","",IF('PR-tampon'!$E338=0,"",IF(INDIRECT(NOM_FR&amp;ADDRESS('PR-tampon'!$E338,COLUMN(REFERENCEMENT_ISOLANT[[#Headers],[DATE REFERENCEMENT]])))=0,"",INDIRECT(NOM_FR&amp;ADDRESS('PR-tampon'!$E338,COLUMN(REFERENCEMENT_ISOLANT[[#Headers],[DATE REFERENCEMENT]]))))))</f>
        <v/>
      </c>
      <c r="C375" s="86" t="str">
        <f ca="1">IF('PR-tampon'!$E338="","",IF('PR-tampon'!$E338=0,"",IF(INDIRECT(NOM_FR&amp;ADDRESS('PR-tampon'!$E338,COLUMN(REFERENCEMENT_ISOLANT[[#Headers],[TYPE DE PROCEDE]])))=0,"",INDIRECT(NOM_FR&amp;ADDRESS('PR-tampon'!$E338,COLUMN(REFERENCEMENT_ISOLANT[[#Headers],[TYPE DE PROCEDE]]))))))</f>
        <v/>
      </c>
      <c r="D375" s="86" t="str">
        <f ca="1">IF('PR-tampon'!$E338="","",IF('PR-tampon'!$E338=0,"",IF(INDIRECT(NOM_FR&amp;ADDRESS('PR-tampon'!$E338,COLUMN(REFERENCEMENT_ISOLANT[[#Headers],[MATIERE]])))=0,"",INDIRECT(NOM_FR&amp;ADDRESS('PR-tampon'!$E338,COLUMN(REFERENCEMENT_ISOLANT[[#Headers],[MATIERE]]))))))</f>
        <v/>
      </c>
      <c r="E375" s="3" t="str">
        <f ca="1">IF('PR-tampon'!$E338="","",IF('PR-tampon'!$E338=0,"",IF(INDIRECT(NOM_FR&amp;ADDRESS('PR-tampon'!$E338,COLUMN(REFERENCEMENT_ISOLANT[[#Headers],[NOM COMMERCIAL DU PROCEDE]])))=0,"",INDIRECT(NOM_FR&amp;ADDRESS('PR-tampon'!$E338,COLUMN(REFERENCEMENT_ISOLANT[[#Headers],[NOM COMMERCIAL DU PROCEDE]]))))))</f>
        <v/>
      </c>
      <c r="F375" s="3" t="str">
        <f ca="1">IF('PR-tampon'!$E338="","",IF('PR-tampon'!$E338=0,"",IF(INDIRECT(NOM_FR&amp;ADDRESS('PR-tampon'!$E338,COLUMN(REFERENCEMENT_ISOLANT[[#Headers],[FABRICANT / TITULAIRE / DISTRIBUTEUR]])))=0,"",INDIRECT(NOM_FR&amp;ADDRESS('PR-tampon'!$E338,COLUMN(REFERENCEMENT_ISOLANT[[#Headers],[FABRICANT / TITULAIRE / DISTRIBUTEUR]]))))))</f>
        <v/>
      </c>
      <c r="G375" s="3" t="str">
        <f ca="1">IF('PR-tampon'!$E338="","",IF('PR-tampon'!$E338=0,"",IF(INDIRECT(NOM_FR&amp;ADDRESS('PR-tampon'!$E338,COLUMN(REFERENCEMENT_ISOLANT[[#Headers],[TYPE DE DOCUMENT DE REFERENCE]])))=0,"",INDIRECT(NOM_FR&amp;ADDRESS('PR-tampon'!$E338,COLUMN(REFERENCEMENT_ISOLANT[[#Headers],[TYPE DE DOCUMENT DE REFERENCE]]))))))</f>
        <v/>
      </c>
      <c r="H375" s="3" t="str">
        <f ca="1">IF('PR-tampon'!$E338="","",IF('PR-tampon'!$E338=0,"",IF(INDIRECT(NOM_FR&amp;ADDRESS('PR-tampon'!$E338,COLUMN(REFERENCEMENT_ISOLANT[[#Headers],[REF]])))=0,"",INDIRECT(NOM_FR&amp;ADDRESS('PR-tampon'!$E338,COLUMN(REFERENCEMENT_ISOLANT[[#Headers],[REF]]))))))</f>
        <v/>
      </c>
      <c r="I375" s="80" t="str">
        <f ca="1">IF('PR-tampon'!$E338="","",IF('PR-tampon'!$E338=0,"",IF(INDIRECT(NOM_FR&amp;ADDRESS('PR-tampon'!$E338,COLUMN(REFERENCEMENT_ISOLANT[[#Headers],[AVIS LIMITE AU / VALIDITE]])))=0,"",INDIRECT(NOM_FR&amp;ADDRESS('PR-tampon'!$E338,COLUMN(REFERENCEMENT_ISOLANT[[#Headers],[AVIS LIMITE AU / VALIDITE]]))))))</f>
        <v/>
      </c>
      <c r="J375" s="3" t="str">
        <f ca="1">IF('PR-tampon'!$E338="","",IF('PR-tampon'!$E338=0,"",IF(INDIRECT(NOM_FR&amp;ADDRESS('PR-tampon'!$E338,COLUMN(REFERENCEMENT_ISOLANT[[#Headers],[TC/TNC
dans le domaine d''emploi visé]])))=0,"",INDIRECT(NOM_FR&amp;ADDRESS('PR-tampon'!$E338,COLUMN(REFERENCEMENT_ISOLANT[[#Headers],[TC/TNC
dans le domaine d''emploi visé]]))))))</f>
        <v/>
      </c>
      <c r="K375" s="110" t="str">
        <f ca="1">IF('PR-tampon'!$E338="","",IF('PR-tampon'!$E338=0,"",IF(INDIRECT(NOM_FR&amp;ADDRESS('PR-tampon'!$E338,COLUMN(REFERENCEMENT_ISOLANT[[#Headers],[SYNTHESE DES APPLICATIONS VISEES]])))=0,"",INDIRECT(NOM_FR&amp;ADDRESS('PR-tampon'!$E338,COLUMN(REFERENCEMENT_ISOLANT[[#Headers],[SYNTHESE DES APPLICATIONS VISEES]]))))))</f>
        <v/>
      </c>
      <c r="L375" s="82" t="str">
        <f ca="1">IF('PR-tampon'!$E338="","",IF('PR-tampon'!$E338=0,"",IF(INDIRECT(NOM_FR&amp;ADDRESS('PR-tampon'!$E338,COLUMN(REFERENCEMENT_ISOLANT[[#Headers],[CONCATENATION DES OBSERVATIONS]])))=0,"",INDIRECT(NOM_FR&amp;ADDRESS('PR-tampon'!$E338,COLUMN(REFERENCEMENT_ISOLANT[[#Headers],[CONCATENATION DES OBSERVATIONS]]))))))</f>
        <v/>
      </c>
      <c r="M375" s="3" t="str">
        <f ca="1">IF('PR-tampon'!$E338="","",IF('PR-tampon'!$E338=0,"",IF(INDIRECT(NOM_FR&amp;ADDRESS('PR-tampon'!$E338,COLUMN(REFERENCEMENT_ISOLANT[[#Headers],[Hygrométrie des locaux]])))=0,"",INDIRECT(NOM_FR&amp;ADDRESS('PR-tampon'!$E338,COLUMN(REFERENCEMENT_ISOLANT[[#Headers],[Hygrométrie des locaux]]))))))</f>
        <v/>
      </c>
      <c r="N375" s="3" t="str">
        <f ca="1">IF('PR-tampon'!$E338="","",IF('PR-tampon'!$E338=0,"",IF(INDIRECT(NOM_FR&amp;ADDRESS('PR-tampon'!$E338,COLUMN(REFERENCEMENT_ISOLANT[[#Headers],[classement locaux au sens 20.1 P3]])))=0,"",INDIRECT(NOM_FR&amp;ADDRESS('PR-tampon'!$E338,COLUMN(REFERENCEMENT_ISOLANT[[#Headers],[classement locaux au sens 20.1 P3]]))))))</f>
        <v/>
      </c>
      <c r="O375" s="3" t="str">
        <f ca="1">IF('PR-tampon'!$E338="","",IF('PR-tampon'!$E338=0,"",IF(INDIRECT(NOM_FR&amp;ADDRESS('PR-tampon'!$E338,COLUMN(REFERENCEMENT_ISOLANT[[#Headers],[Climat max]])))=0,"",INDIRECT(NOM_FR&amp;ADDRESS('PR-tampon'!$E338,COLUMN(REFERENCEMENT_ISOLANT[[#Headers],[Climat max]]))))))</f>
        <v/>
      </c>
      <c r="P375" s="3" t="str">
        <f ca="1">IF('PR-tampon'!$E338="","",IF('PR-tampon'!$E338=0,"",IF(INDIRECT(NOM_FR&amp;ADDRESS('PR-tampon'!$E338,COLUMN(REFERENCEMENT_ISOLANT[[#Headers],[Locaux climatisés ou raffraichis]])))=0,"",INDIRECT(NOM_FR&amp;ADDRESS('PR-tampon'!$E338,COLUMN(REFERENCEMENT_ISOLANT[[#Headers],[Locaux climatisés ou raffraichis]]))))))</f>
        <v/>
      </c>
    </row>
    <row r="376" spans="1:16" ht="130.19999999999999" customHeight="1" x14ac:dyDescent="0.3">
      <c r="A376" s="3" t="e">
        <v>#VALUE!</v>
      </c>
      <c r="B376" s="86" t="str">
        <f ca="1">IF('PR-tampon'!$E339="","",IF('PR-tampon'!$E339=0,"",IF(INDIRECT(NOM_FR&amp;ADDRESS('PR-tampon'!$E339,COLUMN(REFERENCEMENT_ISOLANT[[#Headers],[DATE REFERENCEMENT]])))=0,"",INDIRECT(NOM_FR&amp;ADDRESS('PR-tampon'!$E339,COLUMN(REFERENCEMENT_ISOLANT[[#Headers],[DATE REFERENCEMENT]]))))))</f>
        <v/>
      </c>
      <c r="C376" s="86" t="str">
        <f ca="1">IF('PR-tampon'!$E339="","",IF('PR-tampon'!$E339=0,"",IF(INDIRECT(NOM_FR&amp;ADDRESS('PR-tampon'!$E339,COLUMN(REFERENCEMENT_ISOLANT[[#Headers],[TYPE DE PROCEDE]])))=0,"",INDIRECT(NOM_FR&amp;ADDRESS('PR-tampon'!$E339,COLUMN(REFERENCEMENT_ISOLANT[[#Headers],[TYPE DE PROCEDE]]))))))</f>
        <v/>
      </c>
      <c r="D376" s="86" t="str">
        <f ca="1">IF('PR-tampon'!$E339="","",IF('PR-tampon'!$E339=0,"",IF(INDIRECT(NOM_FR&amp;ADDRESS('PR-tampon'!$E339,COLUMN(REFERENCEMENT_ISOLANT[[#Headers],[MATIERE]])))=0,"",INDIRECT(NOM_FR&amp;ADDRESS('PR-tampon'!$E339,COLUMN(REFERENCEMENT_ISOLANT[[#Headers],[MATIERE]]))))))</f>
        <v/>
      </c>
      <c r="E376" s="3" t="str">
        <f ca="1">IF('PR-tampon'!$E339="","",IF('PR-tampon'!$E339=0,"",IF(INDIRECT(NOM_FR&amp;ADDRESS('PR-tampon'!$E339,COLUMN(REFERENCEMENT_ISOLANT[[#Headers],[NOM COMMERCIAL DU PROCEDE]])))=0,"",INDIRECT(NOM_FR&amp;ADDRESS('PR-tampon'!$E339,COLUMN(REFERENCEMENT_ISOLANT[[#Headers],[NOM COMMERCIAL DU PROCEDE]]))))))</f>
        <v/>
      </c>
      <c r="F376" s="3" t="str">
        <f ca="1">IF('PR-tampon'!$E339="","",IF('PR-tampon'!$E339=0,"",IF(INDIRECT(NOM_FR&amp;ADDRESS('PR-tampon'!$E339,COLUMN(REFERENCEMENT_ISOLANT[[#Headers],[FABRICANT / TITULAIRE / DISTRIBUTEUR]])))=0,"",INDIRECT(NOM_FR&amp;ADDRESS('PR-tampon'!$E339,COLUMN(REFERENCEMENT_ISOLANT[[#Headers],[FABRICANT / TITULAIRE / DISTRIBUTEUR]]))))))</f>
        <v/>
      </c>
      <c r="G376" s="3" t="str">
        <f ca="1">IF('PR-tampon'!$E339="","",IF('PR-tampon'!$E339=0,"",IF(INDIRECT(NOM_FR&amp;ADDRESS('PR-tampon'!$E339,COLUMN(REFERENCEMENT_ISOLANT[[#Headers],[TYPE DE DOCUMENT DE REFERENCE]])))=0,"",INDIRECT(NOM_FR&amp;ADDRESS('PR-tampon'!$E339,COLUMN(REFERENCEMENT_ISOLANT[[#Headers],[TYPE DE DOCUMENT DE REFERENCE]]))))))</f>
        <v/>
      </c>
      <c r="H376" s="3" t="str">
        <f ca="1">IF('PR-tampon'!$E339="","",IF('PR-tampon'!$E339=0,"",IF(INDIRECT(NOM_FR&amp;ADDRESS('PR-tampon'!$E339,COLUMN(REFERENCEMENT_ISOLANT[[#Headers],[REF]])))=0,"",INDIRECT(NOM_FR&amp;ADDRESS('PR-tampon'!$E339,COLUMN(REFERENCEMENT_ISOLANT[[#Headers],[REF]]))))))</f>
        <v/>
      </c>
      <c r="I376" s="80" t="str">
        <f ca="1">IF('PR-tampon'!$E339="","",IF('PR-tampon'!$E339=0,"",IF(INDIRECT(NOM_FR&amp;ADDRESS('PR-tampon'!$E339,COLUMN(REFERENCEMENT_ISOLANT[[#Headers],[AVIS LIMITE AU / VALIDITE]])))=0,"",INDIRECT(NOM_FR&amp;ADDRESS('PR-tampon'!$E339,COLUMN(REFERENCEMENT_ISOLANT[[#Headers],[AVIS LIMITE AU / VALIDITE]]))))))</f>
        <v/>
      </c>
      <c r="J376" s="3" t="str">
        <f ca="1">IF('PR-tampon'!$E339="","",IF('PR-tampon'!$E339=0,"",IF(INDIRECT(NOM_FR&amp;ADDRESS('PR-tampon'!$E339,COLUMN(REFERENCEMENT_ISOLANT[[#Headers],[TC/TNC
dans le domaine d''emploi visé]])))=0,"",INDIRECT(NOM_FR&amp;ADDRESS('PR-tampon'!$E339,COLUMN(REFERENCEMENT_ISOLANT[[#Headers],[TC/TNC
dans le domaine d''emploi visé]]))))))</f>
        <v/>
      </c>
      <c r="K376" s="110" t="str">
        <f ca="1">IF('PR-tampon'!$E339="","",IF('PR-tampon'!$E339=0,"",IF(INDIRECT(NOM_FR&amp;ADDRESS('PR-tampon'!$E339,COLUMN(REFERENCEMENT_ISOLANT[[#Headers],[SYNTHESE DES APPLICATIONS VISEES]])))=0,"",INDIRECT(NOM_FR&amp;ADDRESS('PR-tampon'!$E339,COLUMN(REFERENCEMENT_ISOLANT[[#Headers],[SYNTHESE DES APPLICATIONS VISEES]]))))))</f>
        <v/>
      </c>
      <c r="L376" s="82" t="str">
        <f ca="1">IF('PR-tampon'!$E339="","",IF('PR-tampon'!$E339=0,"",IF(INDIRECT(NOM_FR&amp;ADDRESS('PR-tampon'!$E339,COLUMN(REFERENCEMENT_ISOLANT[[#Headers],[CONCATENATION DES OBSERVATIONS]])))=0,"",INDIRECT(NOM_FR&amp;ADDRESS('PR-tampon'!$E339,COLUMN(REFERENCEMENT_ISOLANT[[#Headers],[CONCATENATION DES OBSERVATIONS]]))))))</f>
        <v/>
      </c>
      <c r="M376" s="3" t="str">
        <f ca="1">IF('PR-tampon'!$E339="","",IF('PR-tampon'!$E339=0,"",IF(INDIRECT(NOM_FR&amp;ADDRESS('PR-tampon'!$E339,COLUMN(REFERENCEMENT_ISOLANT[[#Headers],[Hygrométrie des locaux]])))=0,"",INDIRECT(NOM_FR&amp;ADDRESS('PR-tampon'!$E339,COLUMN(REFERENCEMENT_ISOLANT[[#Headers],[Hygrométrie des locaux]]))))))</f>
        <v/>
      </c>
      <c r="N376" s="3" t="str">
        <f ca="1">IF('PR-tampon'!$E339="","",IF('PR-tampon'!$E339=0,"",IF(INDIRECT(NOM_FR&amp;ADDRESS('PR-tampon'!$E339,COLUMN(REFERENCEMENT_ISOLANT[[#Headers],[classement locaux au sens 20.1 P3]])))=0,"",INDIRECT(NOM_FR&amp;ADDRESS('PR-tampon'!$E339,COLUMN(REFERENCEMENT_ISOLANT[[#Headers],[classement locaux au sens 20.1 P3]]))))))</f>
        <v/>
      </c>
      <c r="O376" s="3" t="str">
        <f ca="1">IF('PR-tampon'!$E339="","",IF('PR-tampon'!$E339=0,"",IF(INDIRECT(NOM_FR&amp;ADDRESS('PR-tampon'!$E339,COLUMN(REFERENCEMENT_ISOLANT[[#Headers],[Climat max]])))=0,"",INDIRECT(NOM_FR&amp;ADDRESS('PR-tampon'!$E339,COLUMN(REFERENCEMENT_ISOLANT[[#Headers],[Climat max]]))))))</f>
        <v/>
      </c>
      <c r="P376" s="3" t="str">
        <f ca="1">IF('PR-tampon'!$E339="","",IF('PR-tampon'!$E339=0,"",IF(INDIRECT(NOM_FR&amp;ADDRESS('PR-tampon'!$E339,COLUMN(REFERENCEMENT_ISOLANT[[#Headers],[Locaux climatisés ou raffraichis]])))=0,"",INDIRECT(NOM_FR&amp;ADDRESS('PR-tampon'!$E339,COLUMN(REFERENCEMENT_ISOLANT[[#Headers],[Locaux climatisés ou raffraichis]]))))))</f>
        <v/>
      </c>
    </row>
    <row r="377" spans="1:16" ht="130.19999999999999" customHeight="1" x14ac:dyDescent="0.3">
      <c r="A377" s="3" t="e">
        <v>#VALUE!</v>
      </c>
      <c r="B377" s="86" t="str">
        <f ca="1">IF('PR-tampon'!$E340="","",IF('PR-tampon'!$E340=0,"",IF(INDIRECT(NOM_FR&amp;ADDRESS('PR-tampon'!$E340,COLUMN(REFERENCEMENT_ISOLANT[[#Headers],[DATE REFERENCEMENT]])))=0,"",INDIRECT(NOM_FR&amp;ADDRESS('PR-tampon'!$E340,COLUMN(REFERENCEMENT_ISOLANT[[#Headers],[DATE REFERENCEMENT]]))))))</f>
        <v/>
      </c>
      <c r="C377" s="86" t="str">
        <f ca="1">IF('PR-tampon'!$E340="","",IF('PR-tampon'!$E340=0,"",IF(INDIRECT(NOM_FR&amp;ADDRESS('PR-tampon'!$E340,COLUMN(REFERENCEMENT_ISOLANT[[#Headers],[TYPE DE PROCEDE]])))=0,"",INDIRECT(NOM_FR&amp;ADDRESS('PR-tampon'!$E340,COLUMN(REFERENCEMENT_ISOLANT[[#Headers],[TYPE DE PROCEDE]]))))))</f>
        <v/>
      </c>
      <c r="D377" s="86" t="str">
        <f ca="1">IF('PR-tampon'!$E340="","",IF('PR-tampon'!$E340=0,"",IF(INDIRECT(NOM_FR&amp;ADDRESS('PR-tampon'!$E340,COLUMN(REFERENCEMENT_ISOLANT[[#Headers],[MATIERE]])))=0,"",INDIRECT(NOM_FR&amp;ADDRESS('PR-tampon'!$E340,COLUMN(REFERENCEMENT_ISOLANT[[#Headers],[MATIERE]]))))))</f>
        <v/>
      </c>
      <c r="E377" s="3" t="str">
        <f ca="1">IF('PR-tampon'!$E340="","",IF('PR-tampon'!$E340=0,"",IF(INDIRECT(NOM_FR&amp;ADDRESS('PR-tampon'!$E340,COLUMN(REFERENCEMENT_ISOLANT[[#Headers],[NOM COMMERCIAL DU PROCEDE]])))=0,"",INDIRECT(NOM_FR&amp;ADDRESS('PR-tampon'!$E340,COLUMN(REFERENCEMENT_ISOLANT[[#Headers],[NOM COMMERCIAL DU PROCEDE]]))))))</f>
        <v/>
      </c>
      <c r="F377" s="3" t="str">
        <f ca="1">IF('PR-tampon'!$E340="","",IF('PR-tampon'!$E340=0,"",IF(INDIRECT(NOM_FR&amp;ADDRESS('PR-tampon'!$E340,COLUMN(REFERENCEMENT_ISOLANT[[#Headers],[FABRICANT / TITULAIRE / DISTRIBUTEUR]])))=0,"",INDIRECT(NOM_FR&amp;ADDRESS('PR-tampon'!$E340,COLUMN(REFERENCEMENT_ISOLANT[[#Headers],[FABRICANT / TITULAIRE / DISTRIBUTEUR]]))))))</f>
        <v/>
      </c>
      <c r="G377" s="3" t="str">
        <f ca="1">IF('PR-tampon'!$E340="","",IF('PR-tampon'!$E340=0,"",IF(INDIRECT(NOM_FR&amp;ADDRESS('PR-tampon'!$E340,COLUMN(REFERENCEMENT_ISOLANT[[#Headers],[TYPE DE DOCUMENT DE REFERENCE]])))=0,"",INDIRECT(NOM_FR&amp;ADDRESS('PR-tampon'!$E340,COLUMN(REFERENCEMENT_ISOLANT[[#Headers],[TYPE DE DOCUMENT DE REFERENCE]]))))))</f>
        <v/>
      </c>
      <c r="H377" s="3" t="str">
        <f ca="1">IF('PR-tampon'!$E340="","",IF('PR-tampon'!$E340=0,"",IF(INDIRECT(NOM_FR&amp;ADDRESS('PR-tampon'!$E340,COLUMN(REFERENCEMENT_ISOLANT[[#Headers],[REF]])))=0,"",INDIRECT(NOM_FR&amp;ADDRESS('PR-tampon'!$E340,COLUMN(REFERENCEMENT_ISOLANT[[#Headers],[REF]]))))))</f>
        <v/>
      </c>
      <c r="I377" s="80" t="str">
        <f ca="1">IF('PR-tampon'!$E340="","",IF('PR-tampon'!$E340=0,"",IF(INDIRECT(NOM_FR&amp;ADDRESS('PR-tampon'!$E340,COLUMN(REFERENCEMENT_ISOLANT[[#Headers],[AVIS LIMITE AU / VALIDITE]])))=0,"",INDIRECT(NOM_FR&amp;ADDRESS('PR-tampon'!$E340,COLUMN(REFERENCEMENT_ISOLANT[[#Headers],[AVIS LIMITE AU / VALIDITE]]))))))</f>
        <v/>
      </c>
      <c r="J377" s="3" t="str">
        <f ca="1">IF('PR-tampon'!$E340="","",IF('PR-tampon'!$E340=0,"",IF(INDIRECT(NOM_FR&amp;ADDRESS('PR-tampon'!$E340,COLUMN(REFERENCEMENT_ISOLANT[[#Headers],[TC/TNC
dans le domaine d''emploi visé]])))=0,"",INDIRECT(NOM_FR&amp;ADDRESS('PR-tampon'!$E340,COLUMN(REFERENCEMENT_ISOLANT[[#Headers],[TC/TNC
dans le domaine d''emploi visé]]))))))</f>
        <v/>
      </c>
      <c r="K377" s="110" t="str">
        <f ca="1">IF('PR-tampon'!$E340="","",IF('PR-tampon'!$E340=0,"",IF(INDIRECT(NOM_FR&amp;ADDRESS('PR-tampon'!$E340,COLUMN(REFERENCEMENT_ISOLANT[[#Headers],[SYNTHESE DES APPLICATIONS VISEES]])))=0,"",INDIRECT(NOM_FR&amp;ADDRESS('PR-tampon'!$E340,COLUMN(REFERENCEMENT_ISOLANT[[#Headers],[SYNTHESE DES APPLICATIONS VISEES]]))))))</f>
        <v/>
      </c>
      <c r="L377" s="82" t="str">
        <f ca="1">IF('PR-tampon'!$E340="","",IF('PR-tampon'!$E340=0,"",IF(INDIRECT(NOM_FR&amp;ADDRESS('PR-tampon'!$E340,COLUMN(REFERENCEMENT_ISOLANT[[#Headers],[CONCATENATION DES OBSERVATIONS]])))=0,"",INDIRECT(NOM_FR&amp;ADDRESS('PR-tampon'!$E340,COLUMN(REFERENCEMENT_ISOLANT[[#Headers],[CONCATENATION DES OBSERVATIONS]]))))))</f>
        <v/>
      </c>
      <c r="M377" s="3" t="str">
        <f ca="1">IF('PR-tampon'!$E340="","",IF('PR-tampon'!$E340=0,"",IF(INDIRECT(NOM_FR&amp;ADDRESS('PR-tampon'!$E340,COLUMN(REFERENCEMENT_ISOLANT[[#Headers],[Hygrométrie des locaux]])))=0,"",INDIRECT(NOM_FR&amp;ADDRESS('PR-tampon'!$E340,COLUMN(REFERENCEMENT_ISOLANT[[#Headers],[Hygrométrie des locaux]]))))))</f>
        <v/>
      </c>
      <c r="N377" s="3" t="str">
        <f ca="1">IF('PR-tampon'!$E340="","",IF('PR-tampon'!$E340=0,"",IF(INDIRECT(NOM_FR&amp;ADDRESS('PR-tampon'!$E340,COLUMN(REFERENCEMENT_ISOLANT[[#Headers],[classement locaux au sens 20.1 P3]])))=0,"",INDIRECT(NOM_FR&amp;ADDRESS('PR-tampon'!$E340,COLUMN(REFERENCEMENT_ISOLANT[[#Headers],[classement locaux au sens 20.1 P3]]))))))</f>
        <v/>
      </c>
      <c r="O377" s="3" t="str">
        <f ca="1">IF('PR-tampon'!$E340="","",IF('PR-tampon'!$E340=0,"",IF(INDIRECT(NOM_FR&amp;ADDRESS('PR-tampon'!$E340,COLUMN(REFERENCEMENT_ISOLANT[[#Headers],[Climat max]])))=0,"",INDIRECT(NOM_FR&amp;ADDRESS('PR-tampon'!$E340,COLUMN(REFERENCEMENT_ISOLANT[[#Headers],[Climat max]]))))))</f>
        <v/>
      </c>
      <c r="P377" s="3" t="str">
        <f ca="1">IF('PR-tampon'!$E340="","",IF('PR-tampon'!$E340=0,"",IF(INDIRECT(NOM_FR&amp;ADDRESS('PR-tampon'!$E340,COLUMN(REFERENCEMENT_ISOLANT[[#Headers],[Locaux climatisés ou raffraichis]])))=0,"",INDIRECT(NOM_FR&amp;ADDRESS('PR-tampon'!$E340,COLUMN(REFERENCEMENT_ISOLANT[[#Headers],[Locaux climatisés ou raffraichis]]))))))</f>
        <v/>
      </c>
    </row>
    <row r="378" spans="1:16" ht="130.19999999999999" customHeight="1" x14ac:dyDescent="0.3">
      <c r="A378" s="3" t="e">
        <v>#VALUE!</v>
      </c>
      <c r="B378" s="86" t="str">
        <f ca="1">IF('PR-tampon'!$E341="","",IF('PR-tampon'!$E341=0,"",IF(INDIRECT(NOM_FR&amp;ADDRESS('PR-tampon'!$E341,COLUMN(REFERENCEMENT_ISOLANT[[#Headers],[DATE REFERENCEMENT]])))=0,"",INDIRECT(NOM_FR&amp;ADDRESS('PR-tampon'!$E341,COLUMN(REFERENCEMENT_ISOLANT[[#Headers],[DATE REFERENCEMENT]]))))))</f>
        <v/>
      </c>
      <c r="C378" s="86" t="str">
        <f ca="1">IF('PR-tampon'!$E341="","",IF('PR-tampon'!$E341=0,"",IF(INDIRECT(NOM_FR&amp;ADDRESS('PR-tampon'!$E341,COLUMN(REFERENCEMENT_ISOLANT[[#Headers],[TYPE DE PROCEDE]])))=0,"",INDIRECT(NOM_FR&amp;ADDRESS('PR-tampon'!$E341,COLUMN(REFERENCEMENT_ISOLANT[[#Headers],[TYPE DE PROCEDE]]))))))</f>
        <v/>
      </c>
      <c r="D378" s="86" t="str">
        <f ca="1">IF('PR-tampon'!$E341="","",IF('PR-tampon'!$E341=0,"",IF(INDIRECT(NOM_FR&amp;ADDRESS('PR-tampon'!$E341,COLUMN(REFERENCEMENT_ISOLANT[[#Headers],[MATIERE]])))=0,"",INDIRECT(NOM_FR&amp;ADDRESS('PR-tampon'!$E341,COLUMN(REFERENCEMENT_ISOLANT[[#Headers],[MATIERE]]))))))</f>
        <v/>
      </c>
      <c r="E378" s="3" t="str">
        <f ca="1">IF('PR-tampon'!$E341="","",IF('PR-tampon'!$E341=0,"",IF(INDIRECT(NOM_FR&amp;ADDRESS('PR-tampon'!$E341,COLUMN(REFERENCEMENT_ISOLANT[[#Headers],[NOM COMMERCIAL DU PROCEDE]])))=0,"",INDIRECT(NOM_FR&amp;ADDRESS('PR-tampon'!$E341,COLUMN(REFERENCEMENT_ISOLANT[[#Headers],[NOM COMMERCIAL DU PROCEDE]]))))))</f>
        <v/>
      </c>
      <c r="F378" s="3" t="str">
        <f ca="1">IF('PR-tampon'!$E341="","",IF('PR-tampon'!$E341=0,"",IF(INDIRECT(NOM_FR&amp;ADDRESS('PR-tampon'!$E341,COLUMN(REFERENCEMENT_ISOLANT[[#Headers],[FABRICANT / TITULAIRE / DISTRIBUTEUR]])))=0,"",INDIRECT(NOM_FR&amp;ADDRESS('PR-tampon'!$E341,COLUMN(REFERENCEMENT_ISOLANT[[#Headers],[FABRICANT / TITULAIRE / DISTRIBUTEUR]]))))))</f>
        <v/>
      </c>
      <c r="G378" s="3" t="str">
        <f ca="1">IF('PR-tampon'!$E341="","",IF('PR-tampon'!$E341=0,"",IF(INDIRECT(NOM_FR&amp;ADDRESS('PR-tampon'!$E341,COLUMN(REFERENCEMENT_ISOLANT[[#Headers],[TYPE DE DOCUMENT DE REFERENCE]])))=0,"",INDIRECT(NOM_FR&amp;ADDRESS('PR-tampon'!$E341,COLUMN(REFERENCEMENT_ISOLANT[[#Headers],[TYPE DE DOCUMENT DE REFERENCE]]))))))</f>
        <v/>
      </c>
      <c r="H378" s="3" t="str">
        <f ca="1">IF('PR-tampon'!$E341="","",IF('PR-tampon'!$E341=0,"",IF(INDIRECT(NOM_FR&amp;ADDRESS('PR-tampon'!$E341,COLUMN(REFERENCEMENT_ISOLANT[[#Headers],[REF]])))=0,"",INDIRECT(NOM_FR&amp;ADDRESS('PR-tampon'!$E341,COLUMN(REFERENCEMENT_ISOLANT[[#Headers],[REF]]))))))</f>
        <v/>
      </c>
      <c r="I378" s="80" t="str">
        <f ca="1">IF('PR-tampon'!$E341="","",IF('PR-tampon'!$E341=0,"",IF(INDIRECT(NOM_FR&amp;ADDRESS('PR-tampon'!$E341,COLUMN(REFERENCEMENT_ISOLANT[[#Headers],[AVIS LIMITE AU / VALIDITE]])))=0,"",INDIRECT(NOM_FR&amp;ADDRESS('PR-tampon'!$E341,COLUMN(REFERENCEMENT_ISOLANT[[#Headers],[AVIS LIMITE AU / VALIDITE]]))))))</f>
        <v/>
      </c>
      <c r="J378" s="3" t="str">
        <f ca="1">IF('PR-tampon'!$E341="","",IF('PR-tampon'!$E341=0,"",IF(INDIRECT(NOM_FR&amp;ADDRESS('PR-tampon'!$E341,COLUMN(REFERENCEMENT_ISOLANT[[#Headers],[TC/TNC
dans le domaine d''emploi visé]])))=0,"",INDIRECT(NOM_FR&amp;ADDRESS('PR-tampon'!$E341,COLUMN(REFERENCEMENT_ISOLANT[[#Headers],[TC/TNC
dans le domaine d''emploi visé]]))))))</f>
        <v/>
      </c>
      <c r="K378" s="110" t="str">
        <f ca="1">IF('PR-tampon'!$E341="","",IF('PR-tampon'!$E341=0,"",IF(INDIRECT(NOM_FR&amp;ADDRESS('PR-tampon'!$E341,COLUMN(REFERENCEMENT_ISOLANT[[#Headers],[SYNTHESE DES APPLICATIONS VISEES]])))=0,"",INDIRECT(NOM_FR&amp;ADDRESS('PR-tampon'!$E341,COLUMN(REFERENCEMENT_ISOLANT[[#Headers],[SYNTHESE DES APPLICATIONS VISEES]]))))))</f>
        <v/>
      </c>
      <c r="L378" s="82" t="str">
        <f ca="1">IF('PR-tampon'!$E341="","",IF('PR-tampon'!$E341=0,"",IF(INDIRECT(NOM_FR&amp;ADDRESS('PR-tampon'!$E341,COLUMN(REFERENCEMENT_ISOLANT[[#Headers],[CONCATENATION DES OBSERVATIONS]])))=0,"",INDIRECT(NOM_FR&amp;ADDRESS('PR-tampon'!$E341,COLUMN(REFERENCEMENT_ISOLANT[[#Headers],[CONCATENATION DES OBSERVATIONS]]))))))</f>
        <v/>
      </c>
      <c r="M378" s="3" t="str">
        <f ca="1">IF('PR-tampon'!$E341="","",IF('PR-tampon'!$E341=0,"",IF(INDIRECT(NOM_FR&amp;ADDRESS('PR-tampon'!$E341,COLUMN(REFERENCEMENT_ISOLANT[[#Headers],[Hygrométrie des locaux]])))=0,"",INDIRECT(NOM_FR&amp;ADDRESS('PR-tampon'!$E341,COLUMN(REFERENCEMENT_ISOLANT[[#Headers],[Hygrométrie des locaux]]))))))</f>
        <v/>
      </c>
      <c r="N378" s="3" t="str">
        <f ca="1">IF('PR-tampon'!$E341="","",IF('PR-tampon'!$E341=0,"",IF(INDIRECT(NOM_FR&amp;ADDRESS('PR-tampon'!$E341,COLUMN(REFERENCEMENT_ISOLANT[[#Headers],[classement locaux au sens 20.1 P3]])))=0,"",INDIRECT(NOM_FR&amp;ADDRESS('PR-tampon'!$E341,COLUMN(REFERENCEMENT_ISOLANT[[#Headers],[classement locaux au sens 20.1 P3]]))))))</f>
        <v/>
      </c>
      <c r="O378" s="3" t="str">
        <f ca="1">IF('PR-tampon'!$E341="","",IF('PR-tampon'!$E341=0,"",IF(INDIRECT(NOM_FR&amp;ADDRESS('PR-tampon'!$E341,COLUMN(REFERENCEMENT_ISOLANT[[#Headers],[Climat max]])))=0,"",INDIRECT(NOM_FR&amp;ADDRESS('PR-tampon'!$E341,COLUMN(REFERENCEMENT_ISOLANT[[#Headers],[Climat max]]))))))</f>
        <v/>
      </c>
      <c r="P378" s="3" t="str">
        <f ca="1">IF('PR-tampon'!$E341="","",IF('PR-tampon'!$E341=0,"",IF(INDIRECT(NOM_FR&amp;ADDRESS('PR-tampon'!$E341,COLUMN(REFERENCEMENT_ISOLANT[[#Headers],[Locaux climatisés ou raffraichis]])))=0,"",INDIRECT(NOM_FR&amp;ADDRESS('PR-tampon'!$E341,COLUMN(REFERENCEMENT_ISOLANT[[#Headers],[Locaux climatisés ou raffraichis]]))))))</f>
        <v/>
      </c>
    </row>
    <row r="379" spans="1:16" ht="130.19999999999999" customHeight="1" x14ac:dyDescent="0.3">
      <c r="A379" s="3" t="e">
        <v>#VALUE!</v>
      </c>
      <c r="B379" s="86" t="str">
        <f ca="1">IF('PR-tampon'!$E342="","",IF('PR-tampon'!$E342=0,"",IF(INDIRECT(NOM_FR&amp;ADDRESS('PR-tampon'!$E342,COLUMN(REFERENCEMENT_ISOLANT[[#Headers],[DATE REFERENCEMENT]])))=0,"",INDIRECT(NOM_FR&amp;ADDRESS('PR-tampon'!$E342,COLUMN(REFERENCEMENT_ISOLANT[[#Headers],[DATE REFERENCEMENT]]))))))</f>
        <v/>
      </c>
      <c r="C379" s="86" t="str">
        <f ca="1">IF('PR-tampon'!$E342="","",IF('PR-tampon'!$E342=0,"",IF(INDIRECT(NOM_FR&amp;ADDRESS('PR-tampon'!$E342,COLUMN(REFERENCEMENT_ISOLANT[[#Headers],[TYPE DE PROCEDE]])))=0,"",INDIRECT(NOM_FR&amp;ADDRESS('PR-tampon'!$E342,COLUMN(REFERENCEMENT_ISOLANT[[#Headers],[TYPE DE PROCEDE]]))))))</f>
        <v/>
      </c>
      <c r="D379" s="86" t="str">
        <f ca="1">IF('PR-tampon'!$E342="","",IF('PR-tampon'!$E342=0,"",IF(INDIRECT(NOM_FR&amp;ADDRESS('PR-tampon'!$E342,COLUMN(REFERENCEMENT_ISOLANT[[#Headers],[MATIERE]])))=0,"",INDIRECT(NOM_FR&amp;ADDRESS('PR-tampon'!$E342,COLUMN(REFERENCEMENT_ISOLANT[[#Headers],[MATIERE]]))))))</f>
        <v/>
      </c>
      <c r="E379" s="3" t="str">
        <f ca="1">IF('PR-tampon'!$E342="","",IF('PR-tampon'!$E342=0,"",IF(INDIRECT(NOM_FR&amp;ADDRESS('PR-tampon'!$E342,COLUMN(REFERENCEMENT_ISOLANT[[#Headers],[NOM COMMERCIAL DU PROCEDE]])))=0,"",INDIRECT(NOM_FR&amp;ADDRESS('PR-tampon'!$E342,COLUMN(REFERENCEMENT_ISOLANT[[#Headers],[NOM COMMERCIAL DU PROCEDE]]))))))</f>
        <v/>
      </c>
      <c r="F379" s="3" t="str">
        <f ca="1">IF('PR-tampon'!$E342="","",IF('PR-tampon'!$E342=0,"",IF(INDIRECT(NOM_FR&amp;ADDRESS('PR-tampon'!$E342,COLUMN(REFERENCEMENT_ISOLANT[[#Headers],[FABRICANT / TITULAIRE / DISTRIBUTEUR]])))=0,"",INDIRECT(NOM_FR&amp;ADDRESS('PR-tampon'!$E342,COLUMN(REFERENCEMENT_ISOLANT[[#Headers],[FABRICANT / TITULAIRE / DISTRIBUTEUR]]))))))</f>
        <v/>
      </c>
      <c r="G379" s="3" t="str">
        <f ca="1">IF('PR-tampon'!$E342="","",IF('PR-tampon'!$E342=0,"",IF(INDIRECT(NOM_FR&amp;ADDRESS('PR-tampon'!$E342,COLUMN(REFERENCEMENT_ISOLANT[[#Headers],[TYPE DE DOCUMENT DE REFERENCE]])))=0,"",INDIRECT(NOM_FR&amp;ADDRESS('PR-tampon'!$E342,COLUMN(REFERENCEMENT_ISOLANT[[#Headers],[TYPE DE DOCUMENT DE REFERENCE]]))))))</f>
        <v/>
      </c>
      <c r="H379" s="3" t="str">
        <f ca="1">IF('PR-tampon'!$E342="","",IF('PR-tampon'!$E342=0,"",IF(INDIRECT(NOM_FR&amp;ADDRESS('PR-tampon'!$E342,COLUMN(REFERENCEMENT_ISOLANT[[#Headers],[REF]])))=0,"",INDIRECT(NOM_FR&amp;ADDRESS('PR-tampon'!$E342,COLUMN(REFERENCEMENT_ISOLANT[[#Headers],[REF]]))))))</f>
        <v/>
      </c>
      <c r="I379" s="80" t="str">
        <f ca="1">IF('PR-tampon'!$E342="","",IF('PR-tampon'!$E342=0,"",IF(INDIRECT(NOM_FR&amp;ADDRESS('PR-tampon'!$E342,COLUMN(REFERENCEMENT_ISOLANT[[#Headers],[AVIS LIMITE AU / VALIDITE]])))=0,"",INDIRECT(NOM_FR&amp;ADDRESS('PR-tampon'!$E342,COLUMN(REFERENCEMENT_ISOLANT[[#Headers],[AVIS LIMITE AU / VALIDITE]]))))))</f>
        <v/>
      </c>
      <c r="J379" s="3" t="str">
        <f ca="1">IF('PR-tampon'!$E342="","",IF('PR-tampon'!$E342=0,"",IF(INDIRECT(NOM_FR&amp;ADDRESS('PR-tampon'!$E342,COLUMN(REFERENCEMENT_ISOLANT[[#Headers],[TC/TNC
dans le domaine d''emploi visé]])))=0,"",INDIRECT(NOM_FR&amp;ADDRESS('PR-tampon'!$E342,COLUMN(REFERENCEMENT_ISOLANT[[#Headers],[TC/TNC
dans le domaine d''emploi visé]]))))))</f>
        <v/>
      </c>
      <c r="K379" s="110" t="str">
        <f ca="1">IF('PR-tampon'!$E342="","",IF('PR-tampon'!$E342=0,"",IF(INDIRECT(NOM_FR&amp;ADDRESS('PR-tampon'!$E342,COLUMN(REFERENCEMENT_ISOLANT[[#Headers],[SYNTHESE DES APPLICATIONS VISEES]])))=0,"",INDIRECT(NOM_FR&amp;ADDRESS('PR-tampon'!$E342,COLUMN(REFERENCEMENT_ISOLANT[[#Headers],[SYNTHESE DES APPLICATIONS VISEES]]))))))</f>
        <v/>
      </c>
      <c r="L379" s="82" t="str">
        <f ca="1">IF('PR-tampon'!$E342="","",IF('PR-tampon'!$E342=0,"",IF(INDIRECT(NOM_FR&amp;ADDRESS('PR-tampon'!$E342,COLUMN(REFERENCEMENT_ISOLANT[[#Headers],[CONCATENATION DES OBSERVATIONS]])))=0,"",INDIRECT(NOM_FR&amp;ADDRESS('PR-tampon'!$E342,COLUMN(REFERENCEMENT_ISOLANT[[#Headers],[CONCATENATION DES OBSERVATIONS]]))))))</f>
        <v/>
      </c>
      <c r="M379" s="3" t="str">
        <f ca="1">IF('PR-tampon'!$E342="","",IF('PR-tampon'!$E342=0,"",IF(INDIRECT(NOM_FR&amp;ADDRESS('PR-tampon'!$E342,COLUMN(REFERENCEMENT_ISOLANT[[#Headers],[Hygrométrie des locaux]])))=0,"",INDIRECT(NOM_FR&amp;ADDRESS('PR-tampon'!$E342,COLUMN(REFERENCEMENT_ISOLANT[[#Headers],[Hygrométrie des locaux]]))))))</f>
        <v/>
      </c>
      <c r="N379" s="3" t="str">
        <f ca="1">IF('PR-tampon'!$E342="","",IF('PR-tampon'!$E342=0,"",IF(INDIRECT(NOM_FR&amp;ADDRESS('PR-tampon'!$E342,COLUMN(REFERENCEMENT_ISOLANT[[#Headers],[classement locaux au sens 20.1 P3]])))=0,"",INDIRECT(NOM_FR&amp;ADDRESS('PR-tampon'!$E342,COLUMN(REFERENCEMENT_ISOLANT[[#Headers],[classement locaux au sens 20.1 P3]]))))))</f>
        <v/>
      </c>
      <c r="O379" s="3" t="str">
        <f ca="1">IF('PR-tampon'!$E342="","",IF('PR-tampon'!$E342=0,"",IF(INDIRECT(NOM_FR&amp;ADDRESS('PR-tampon'!$E342,COLUMN(REFERENCEMENT_ISOLANT[[#Headers],[Climat max]])))=0,"",INDIRECT(NOM_FR&amp;ADDRESS('PR-tampon'!$E342,COLUMN(REFERENCEMENT_ISOLANT[[#Headers],[Climat max]]))))))</f>
        <v/>
      </c>
      <c r="P379" s="3" t="str">
        <f ca="1">IF('PR-tampon'!$E342="","",IF('PR-tampon'!$E342=0,"",IF(INDIRECT(NOM_FR&amp;ADDRESS('PR-tampon'!$E342,COLUMN(REFERENCEMENT_ISOLANT[[#Headers],[Locaux climatisés ou raffraichis]])))=0,"",INDIRECT(NOM_FR&amp;ADDRESS('PR-tampon'!$E342,COLUMN(REFERENCEMENT_ISOLANT[[#Headers],[Locaux climatisés ou raffraichis]]))))))</f>
        <v/>
      </c>
    </row>
    <row r="380" spans="1:16" ht="130.19999999999999" customHeight="1" x14ac:dyDescent="0.3">
      <c r="A380" s="3" t="e">
        <v>#VALUE!</v>
      </c>
      <c r="B380" s="86" t="str">
        <f ca="1">IF('PR-tampon'!$E343="","",IF('PR-tampon'!$E343=0,"",IF(INDIRECT(NOM_FR&amp;ADDRESS('PR-tampon'!$E343,COLUMN(REFERENCEMENT_ISOLANT[[#Headers],[DATE REFERENCEMENT]])))=0,"",INDIRECT(NOM_FR&amp;ADDRESS('PR-tampon'!$E343,COLUMN(REFERENCEMENT_ISOLANT[[#Headers],[DATE REFERENCEMENT]]))))))</f>
        <v/>
      </c>
      <c r="C380" s="86" t="str">
        <f ca="1">IF('PR-tampon'!$E343="","",IF('PR-tampon'!$E343=0,"",IF(INDIRECT(NOM_FR&amp;ADDRESS('PR-tampon'!$E343,COLUMN(REFERENCEMENT_ISOLANT[[#Headers],[TYPE DE PROCEDE]])))=0,"",INDIRECT(NOM_FR&amp;ADDRESS('PR-tampon'!$E343,COLUMN(REFERENCEMENT_ISOLANT[[#Headers],[TYPE DE PROCEDE]]))))))</f>
        <v/>
      </c>
      <c r="D380" s="86" t="str">
        <f ca="1">IF('PR-tampon'!$E343="","",IF('PR-tampon'!$E343=0,"",IF(INDIRECT(NOM_FR&amp;ADDRESS('PR-tampon'!$E343,COLUMN(REFERENCEMENT_ISOLANT[[#Headers],[MATIERE]])))=0,"",INDIRECT(NOM_FR&amp;ADDRESS('PR-tampon'!$E343,COLUMN(REFERENCEMENT_ISOLANT[[#Headers],[MATIERE]]))))))</f>
        <v/>
      </c>
      <c r="E380" s="3" t="str">
        <f ca="1">IF('PR-tampon'!$E343="","",IF('PR-tampon'!$E343=0,"",IF(INDIRECT(NOM_FR&amp;ADDRESS('PR-tampon'!$E343,COLUMN(REFERENCEMENT_ISOLANT[[#Headers],[NOM COMMERCIAL DU PROCEDE]])))=0,"",INDIRECT(NOM_FR&amp;ADDRESS('PR-tampon'!$E343,COLUMN(REFERENCEMENT_ISOLANT[[#Headers],[NOM COMMERCIAL DU PROCEDE]]))))))</f>
        <v/>
      </c>
      <c r="F380" s="3" t="str">
        <f ca="1">IF('PR-tampon'!$E343="","",IF('PR-tampon'!$E343=0,"",IF(INDIRECT(NOM_FR&amp;ADDRESS('PR-tampon'!$E343,COLUMN(REFERENCEMENT_ISOLANT[[#Headers],[FABRICANT / TITULAIRE / DISTRIBUTEUR]])))=0,"",INDIRECT(NOM_FR&amp;ADDRESS('PR-tampon'!$E343,COLUMN(REFERENCEMENT_ISOLANT[[#Headers],[FABRICANT / TITULAIRE / DISTRIBUTEUR]]))))))</f>
        <v/>
      </c>
      <c r="G380" s="3" t="str">
        <f ca="1">IF('PR-tampon'!$E343="","",IF('PR-tampon'!$E343=0,"",IF(INDIRECT(NOM_FR&amp;ADDRESS('PR-tampon'!$E343,COLUMN(REFERENCEMENT_ISOLANT[[#Headers],[TYPE DE DOCUMENT DE REFERENCE]])))=0,"",INDIRECT(NOM_FR&amp;ADDRESS('PR-tampon'!$E343,COLUMN(REFERENCEMENT_ISOLANT[[#Headers],[TYPE DE DOCUMENT DE REFERENCE]]))))))</f>
        <v/>
      </c>
      <c r="H380" s="3" t="str">
        <f ca="1">IF('PR-tampon'!$E343="","",IF('PR-tampon'!$E343=0,"",IF(INDIRECT(NOM_FR&amp;ADDRESS('PR-tampon'!$E343,COLUMN(REFERENCEMENT_ISOLANT[[#Headers],[REF]])))=0,"",INDIRECT(NOM_FR&amp;ADDRESS('PR-tampon'!$E343,COLUMN(REFERENCEMENT_ISOLANT[[#Headers],[REF]]))))))</f>
        <v/>
      </c>
      <c r="I380" s="80" t="str">
        <f ca="1">IF('PR-tampon'!$E343="","",IF('PR-tampon'!$E343=0,"",IF(INDIRECT(NOM_FR&amp;ADDRESS('PR-tampon'!$E343,COLUMN(REFERENCEMENT_ISOLANT[[#Headers],[AVIS LIMITE AU / VALIDITE]])))=0,"",INDIRECT(NOM_FR&amp;ADDRESS('PR-tampon'!$E343,COLUMN(REFERENCEMENT_ISOLANT[[#Headers],[AVIS LIMITE AU / VALIDITE]]))))))</f>
        <v/>
      </c>
      <c r="J380" s="3" t="str">
        <f ca="1">IF('PR-tampon'!$E343="","",IF('PR-tampon'!$E343=0,"",IF(INDIRECT(NOM_FR&amp;ADDRESS('PR-tampon'!$E343,COLUMN(REFERENCEMENT_ISOLANT[[#Headers],[TC/TNC
dans le domaine d''emploi visé]])))=0,"",INDIRECT(NOM_FR&amp;ADDRESS('PR-tampon'!$E343,COLUMN(REFERENCEMENT_ISOLANT[[#Headers],[TC/TNC
dans le domaine d''emploi visé]]))))))</f>
        <v/>
      </c>
      <c r="K380" s="110" t="str">
        <f ca="1">IF('PR-tampon'!$E343="","",IF('PR-tampon'!$E343=0,"",IF(INDIRECT(NOM_FR&amp;ADDRESS('PR-tampon'!$E343,COLUMN(REFERENCEMENT_ISOLANT[[#Headers],[SYNTHESE DES APPLICATIONS VISEES]])))=0,"",INDIRECT(NOM_FR&amp;ADDRESS('PR-tampon'!$E343,COLUMN(REFERENCEMENT_ISOLANT[[#Headers],[SYNTHESE DES APPLICATIONS VISEES]]))))))</f>
        <v/>
      </c>
      <c r="L380" s="82" t="str">
        <f ca="1">IF('PR-tampon'!$E343="","",IF('PR-tampon'!$E343=0,"",IF(INDIRECT(NOM_FR&amp;ADDRESS('PR-tampon'!$E343,COLUMN(REFERENCEMENT_ISOLANT[[#Headers],[CONCATENATION DES OBSERVATIONS]])))=0,"",INDIRECT(NOM_FR&amp;ADDRESS('PR-tampon'!$E343,COLUMN(REFERENCEMENT_ISOLANT[[#Headers],[CONCATENATION DES OBSERVATIONS]]))))))</f>
        <v/>
      </c>
      <c r="M380" s="3" t="str">
        <f ca="1">IF('PR-tampon'!$E343="","",IF('PR-tampon'!$E343=0,"",IF(INDIRECT(NOM_FR&amp;ADDRESS('PR-tampon'!$E343,COLUMN(REFERENCEMENT_ISOLANT[[#Headers],[Hygrométrie des locaux]])))=0,"",INDIRECT(NOM_FR&amp;ADDRESS('PR-tampon'!$E343,COLUMN(REFERENCEMENT_ISOLANT[[#Headers],[Hygrométrie des locaux]]))))))</f>
        <v/>
      </c>
      <c r="N380" s="3" t="str">
        <f ca="1">IF('PR-tampon'!$E343="","",IF('PR-tampon'!$E343=0,"",IF(INDIRECT(NOM_FR&amp;ADDRESS('PR-tampon'!$E343,COLUMN(REFERENCEMENT_ISOLANT[[#Headers],[classement locaux au sens 20.1 P3]])))=0,"",INDIRECT(NOM_FR&amp;ADDRESS('PR-tampon'!$E343,COLUMN(REFERENCEMENT_ISOLANT[[#Headers],[classement locaux au sens 20.1 P3]]))))))</f>
        <v/>
      </c>
      <c r="O380" s="3" t="str">
        <f ca="1">IF('PR-tampon'!$E343="","",IF('PR-tampon'!$E343=0,"",IF(INDIRECT(NOM_FR&amp;ADDRESS('PR-tampon'!$E343,COLUMN(REFERENCEMENT_ISOLANT[[#Headers],[Climat max]])))=0,"",INDIRECT(NOM_FR&amp;ADDRESS('PR-tampon'!$E343,COLUMN(REFERENCEMENT_ISOLANT[[#Headers],[Climat max]]))))))</f>
        <v/>
      </c>
      <c r="P380" s="3" t="str">
        <f ca="1">IF('PR-tampon'!$E343="","",IF('PR-tampon'!$E343=0,"",IF(INDIRECT(NOM_FR&amp;ADDRESS('PR-tampon'!$E343,COLUMN(REFERENCEMENT_ISOLANT[[#Headers],[Locaux climatisés ou raffraichis]])))=0,"",INDIRECT(NOM_FR&amp;ADDRESS('PR-tampon'!$E343,COLUMN(REFERENCEMENT_ISOLANT[[#Headers],[Locaux climatisés ou raffraichis]]))))))</f>
        <v/>
      </c>
    </row>
    <row r="381" spans="1:16" ht="130.19999999999999" customHeight="1" x14ac:dyDescent="0.3">
      <c r="A381" s="3" t="e">
        <v>#VALUE!</v>
      </c>
      <c r="B381" s="86" t="str">
        <f ca="1">IF('PR-tampon'!$E344="","",IF('PR-tampon'!$E344=0,"",IF(INDIRECT(NOM_FR&amp;ADDRESS('PR-tampon'!$E344,COLUMN(REFERENCEMENT_ISOLANT[[#Headers],[DATE REFERENCEMENT]])))=0,"",INDIRECT(NOM_FR&amp;ADDRESS('PR-tampon'!$E344,COLUMN(REFERENCEMENT_ISOLANT[[#Headers],[DATE REFERENCEMENT]]))))))</f>
        <v/>
      </c>
      <c r="C381" s="86" t="str">
        <f ca="1">IF('PR-tampon'!$E344="","",IF('PR-tampon'!$E344=0,"",IF(INDIRECT(NOM_FR&amp;ADDRESS('PR-tampon'!$E344,COLUMN(REFERENCEMENT_ISOLANT[[#Headers],[TYPE DE PROCEDE]])))=0,"",INDIRECT(NOM_FR&amp;ADDRESS('PR-tampon'!$E344,COLUMN(REFERENCEMENT_ISOLANT[[#Headers],[TYPE DE PROCEDE]]))))))</f>
        <v/>
      </c>
      <c r="D381" s="86" t="str">
        <f ca="1">IF('PR-tampon'!$E344="","",IF('PR-tampon'!$E344=0,"",IF(INDIRECT(NOM_FR&amp;ADDRESS('PR-tampon'!$E344,COLUMN(REFERENCEMENT_ISOLANT[[#Headers],[MATIERE]])))=0,"",INDIRECT(NOM_FR&amp;ADDRESS('PR-tampon'!$E344,COLUMN(REFERENCEMENT_ISOLANT[[#Headers],[MATIERE]]))))))</f>
        <v/>
      </c>
      <c r="E381" s="3" t="str">
        <f ca="1">IF('PR-tampon'!$E344="","",IF('PR-tampon'!$E344=0,"",IF(INDIRECT(NOM_FR&amp;ADDRESS('PR-tampon'!$E344,COLUMN(REFERENCEMENT_ISOLANT[[#Headers],[NOM COMMERCIAL DU PROCEDE]])))=0,"",INDIRECT(NOM_FR&amp;ADDRESS('PR-tampon'!$E344,COLUMN(REFERENCEMENT_ISOLANT[[#Headers],[NOM COMMERCIAL DU PROCEDE]]))))))</f>
        <v/>
      </c>
      <c r="F381" s="3" t="str">
        <f ca="1">IF('PR-tampon'!$E344="","",IF('PR-tampon'!$E344=0,"",IF(INDIRECT(NOM_FR&amp;ADDRESS('PR-tampon'!$E344,COLUMN(REFERENCEMENT_ISOLANT[[#Headers],[FABRICANT / TITULAIRE / DISTRIBUTEUR]])))=0,"",INDIRECT(NOM_FR&amp;ADDRESS('PR-tampon'!$E344,COLUMN(REFERENCEMENT_ISOLANT[[#Headers],[FABRICANT / TITULAIRE / DISTRIBUTEUR]]))))))</f>
        <v/>
      </c>
      <c r="G381" s="3" t="str">
        <f ca="1">IF('PR-tampon'!$E344="","",IF('PR-tampon'!$E344=0,"",IF(INDIRECT(NOM_FR&amp;ADDRESS('PR-tampon'!$E344,COLUMN(REFERENCEMENT_ISOLANT[[#Headers],[TYPE DE DOCUMENT DE REFERENCE]])))=0,"",INDIRECT(NOM_FR&amp;ADDRESS('PR-tampon'!$E344,COLUMN(REFERENCEMENT_ISOLANT[[#Headers],[TYPE DE DOCUMENT DE REFERENCE]]))))))</f>
        <v/>
      </c>
      <c r="H381" s="3" t="str">
        <f ca="1">IF('PR-tampon'!$E344="","",IF('PR-tampon'!$E344=0,"",IF(INDIRECT(NOM_FR&amp;ADDRESS('PR-tampon'!$E344,COLUMN(REFERENCEMENT_ISOLANT[[#Headers],[REF]])))=0,"",INDIRECT(NOM_FR&amp;ADDRESS('PR-tampon'!$E344,COLUMN(REFERENCEMENT_ISOLANT[[#Headers],[REF]]))))))</f>
        <v/>
      </c>
      <c r="I381" s="80" t="str">
        <f ca="1">IF('PR-tampon'!$E344="","",IF('PR-tampon'!$E344=0,"",IF(INDIRECT(NOM_FR&amp;ADDRESS('PR-tampon'!$E344,COLUMN(REFERENCEMENT_ISOLANT[[#Headers],[AVIS LIMITE AU / VALIDITE]])))=0,"",INDIRECT(NOM_FR&amp;ADDRESS('PR-tampon'!$E344,COLUMN(REFERENCEMENT_ISOLANT[[#Headers],[AVIS LIMITE AU / VALIDITE]]))))))</f>
        <v/>
      </c>
      <c r="J381" s="3" t="str">
        <f ca="1">IF('PR-tampon'!$E344="","",IF('PR-tampon'!$E344=0,"",IF(INDIRECT(NOM_FR&amp;ADDRESS('PR-tampon'!$E344,COLUMN(REFERENCEMENT_ISOLANT[[#Headers],[TC/TNC
dans le domaine d''emploi visé]])))=0,"",INDIRECT(NOM_FR&amp;ADDRESS('PR-tampon'!$E344,COLUMN(REFERENCEMENT_ISOLANT[[#Headers],[TC/TNC
dans le domaine d''emploi visé]]))))))</f>
        <v/>
      </c>
      <c r="K381" s="110" t="str">
        <f ca="1">IF('PR-tampon'!$E344="","",IF('PR-tampon'!$E344=0,"",IF(INDIRECT(NOM_FR&amp;ADDRESS('PR-tampon'!$E344,COLUMN(REFERENCEMENT_ISOLANT[[#Headers],[SYNTHESE DES APPLICATIONS VISEES]])))=0,"",INDIRECT(NOM_FR&amp;ADDRESS('PR-tampon'!$E344,COLUMN(REFERENCEMENT_ISOLANT[[#Headers],[SYNTHESE DES APPLICATIONS VISEES]]))))))</f>
        <v/>
      </c>
      <c r="L381" s="82" t="str">
        <f ca="1">IF('PR-tampon'!$E344="","",IF('PR-tampon'!$E344=0,"",IF(INDIRECT(NOM_FR&amp;ADDRESS('PR-tampon'!$E344,COLUMN(REFERENCEMENT_ISOLANT[[#Headers],[CONCATENATION DES OBSERVATIONS]])))=0,"",INDIRECT(NOM_FR&amp;ADDRESS('PR-tampon'!$E344,COLUMN(REFERENCEMENT_ISOLANT[[#Headers],[CONCATENATION DES OBSERVATIONS]]))))))</f>
        <v/>
      </c>
      <c r="M381" s="3" t="str">
        <f ca="1">IF('PR-tampon'!$E344="","",IF('PR-tampon'!$E344=0,"",IF(INDIRECT(NOM_FR&amp;ADDRESS('PR-tampon'!$E344,COLUMN(REFERENCEMENT_ISOLANT[[#Headers],[Hygrométrie des locaux]])))=0,"",INDIRECT(NOM_FR&amp;ADDRESS('PR-tampon'!$E344,COLUMN(REFERENCEMENT_ISOLANT[[#Headers],[Hygrométrie des locaux]]))))))</f>
        <v/>
      </c>
      <c r="N381" s="3" t="str">
        <f ca="1">IF('PR-tampon'!$E344="","",IF('PR-tampon'!$E344=0,"",IF(INDIRECT(NOM_FR&amp;ADDRESS('PR-tampon'!$E344,COLUMN(REFERENCEMENT_ISOLANT[[#Headers],[classement locaux au sens 20.1 P3]])))=0,"",INDIRECT(NOM_FR&amp;ADDRESS('PR-tampon'!$E344,COLUMN(REFERENCEMENT_ISOLANT[[#Headers],[classement locaux au sens 20.1 P3]]))))))</f>
        <v/>
      </c>
      <c r="O381" s="3" t="str">
        <f ca="1">IF('PR-tampon'!$E344="","",IF('PR-tampon'!$E344=0,"",IF(INDIRECT(NOM_FR&amp;ADDRESS('PR-tampon'!$E344,COLUMN(REFERENCEMENT_ISOLANT[[#Headers],[Climat max]])))=0,"",INDIRECT(NOM_FR&amp;ADDRESS('PR-tampon'!$E344,COLUMN(REFERENCEMENT_ISOLANT[[#Headers],[Climat max]]))))))</f>
        <v/>
      </c>
      <c r="P381" s="3" t="str">
        <f ca="1">IF('PR-tampon'!$E344="","",IF('PR-tampon'!$E344=0,"",IF(INDIRECT(NOM_FR&amp;ADDRESS('PR-tampon'!$E344,COLUMN(REFERENCEMENT_ISOLANT[[#Headers],[Locaux climatisés ou raffraichis]])))=0,"",INDIRECT(NOM_FR&amp;ADDRESS('PR-tampon'!$E344,COLUMN(REFERENCEMENT_ISOLANT[[#Headers],[Locaux climatisés ou raffraichis]]))))))</f>
        <v/>
      </c>
    </row>
    <row r="382" spans="1:16" ht="130.19999999999999" customHeight="1" x14ac:dyDescent="0.3">
      <c r="A382" s="3" t="e">
        <v>#VALUE!</v>
      </c>
      <c r="B382" s="86" t="str">
        <f ca="1">IF('PR-tampon'!$E345="","",IF('PR-tampon'!$E345=0,"",IF(INDIRECT(NOM_FR&amp;ADDRESS('PR-tampon'!$E345,COLUMN(REFERENCEMENT_ISOLANT[[#Headers],[DATE REFERENCEMENT]])))=0,"",INDIRECT(NOM_FR&amp;ADDRESS('PR-tampon'!$E345,COLUMN(REFERENCEMENT_ISOLANT[[#Headers],[DATE REFERENCEMENT]]))))))</f>
        <v/>
      </c>
      <c r="C382" s="86" t="str">
        <f ca="1">IF('PR-tampon'!$E345="","",IF('PR-tampon'!$E345=0,"",IF(INDIRECT(NOM_FR&amp;ADDRESS('PR-tampon'!$E345,COLUMN(REFERENCEMENT_ISOLANT[[#Headers],[TYPE DE PROCEDE]])))=0,"",INDIRECT(NOM_FR&amp;ADDRESS('PR-tampon'!$E345,COLUMN(REFERENCEMENT_ISOLANT[[#Headers],[TYPE DE PROCEDE]]))))))</f>
        <v/>
      </c>
      <c r="D382" s="86" t="str">
        <f ca="1">IF('PR-tampon'!$E345="","",IF('PR-tampon'!$E345=0,"",IF(INDIRECT(NOM_FR&amp;ADDRESS('PR-tampon'!$E345,COLUMN(REFERENCEMENT_ISOLANT[[#Headers],[MATIERE]])))=0,"",INDIRECT(NOM_FR&amp;ADDRESS('PR-tampon'!$E345,COLUMN(REFERENCEMENT_ISOLANT[[#Headers],[MATIERE]]))))))</f>
        <v/>
      </c>
      <c r="E382" s="3" t="str">
        <f ca="1">IF('PR-tampon'!$E345="","",IF('PR-tampon'!$E345=0,"",IF(INDIRECT(NOM_FR&amp;ADDRESS('PR-tampon'!$E345,COLUMN(REFERENCEMENT_ISOLANT[[#Headers],[NOM COMMERCIAL DU PROCEDE]])))=0,"",INDIRECT(NOM_FR&amp;ADDRESS('PR-tampon'!$E345,COLUMN(REFERENCEMENT_ISOLANT[[#Headers],[NOM COMMERCIAL DU PROCEDE]]))))))</f>
        <v/>
      </c>
      <c r="F382" s="3" t="str">
        <f ca="1">IF('PR-tampon'!$E345="","",IF('PR-tampon'!$E345=0,"",IF(INDIRECT(NOM_FR&amp;ADDRESS('PR-tampon'!$E345,COLUMN(REFERENCEMENT_ISOLANT[[#Headers],[FABRICANT / TITULAIRE / DISTRIBUTEUR]])))=0,"",INDIRECT(NOM_FR&amp;ADDRESS('PR-tampon'!$E345,COLUMN(REFERENCEMENT_ISOLANT[[#Headers],[FABRICANT / TITULAIRE / DISTRIBUTEUR]]))))))</f>
        <v/>
      </c>
      <c r="G382" s="3" t="str">
        <f ca="1">IF('PR-tampon'!$E345="","",IF('PR-tampon'!$E345=0,"",IF(INDIRECT(NOM_FR&amp;ADDRESS('PR-tampon'!$E345,COLUMN(REFERENCEMENT_ISOLANT[[#Headers],[TYPE DE DOCUMENT DE REFERENCE]])))=0,"",INDIRECT(NOM_FR&amp;ADDRESS('PR-tampon'!$E345,COLUMN(REFERENCEMENT_ISOLANT[[#Headers],[TYPE DE DOCUMENT DE REFERENCE]]))))))</f>
        <v/>
      </c>
      <c r="H382" s="3" t="str">
        <f ca="1">IF('PR-tampon'!$E345="","",IF('PR-tampon'!$E345=0,"",IF(INDIRECT(NOM_FR&amp;ADDRESS('PR-tampon'!$E345,COLUMN(REFERENCEMENT_ISOLANT[[#Headers],[REF]])))=0,"",INDIRECT(NOM_FR&amp;ADDRESS('PR-tampon'!$E345,COLUMN(REFERENCEMENT_ISOLANT[[#Headers],[REF]]))))))</f>
        <v/>
      </c>
      <c r="I382" s="80" t="str">
        <f ca="1">IF('PR-tampon'!$E345="","",IF('PR-tampon'!$E345=0,"",IF(INDIRECT(NOM_FR&amp;ADDRESS('PR-tampon'!$E345,COLUMN(REFERENCEMENT_ISOLANT[[#Headers],[AVIS LIMITE AU / VALIDITE]])))=0,"",INDIRECT(NOM_FR&amp;ADDRESS('PR-tampon'!$E345,COLUMN(REFERENCEMENT_ISOLANT[[#Headers],[AVIS LIMITE AU / VALIDITE]]))))))</f>
        <v/>
      </c>
      <c r="J382" s="3" t="str">
        <f ca="1">IF('PR-tampon'!$E345="","",IF('PR-tampon'!$E345=0,"",IF(INDIRECT(NOM_FR&amp;ADDRESS('PR-tampon'!$E345,COLUMN(REFERENCEMENT_ISOLANT[[#Headers],[TC/TNC
dans le domaine d''emploi visé]])))=0,"",INDIRECT(NOM_FR&amp;ADDRESS('PR-tampon'!$E345,COLUMN(REFERENCEMENT_ISOLANT[[#Headers],[TC/TNC
dans le domaine d''emploi visé]]))))))</f>
        <v/>
      </c>
      <c r="K382" s="110" t="str">
        <f ca="1">IF('PR-tampon'!$E345="","",IF('PR-tampon'!$E345=0,"",IF(INDIRECT(NOM_FR&amp;ADDRESS('PR-tampon'!$E345,COLUMN(REFERENCEMENT_ISOLANT[[#Headers],[SYNTHESE DES APPLICATIONS VISEES]])))=0,"",INDIRECT(NOM_FR&amp;ADDRESS('PR-tampon'!$E345,COLUMN(REFERENCEMENT_ISOLANT[[#Headers],[SYNTHESE DES APPLICATIONS VISEES]]))))))</f>
        <v/>
      </c>
      <c r="L382" s="82" t="str">
        <f ca="1">IF('PR-tampon'!$E345="","",IF('PR-tampon'!$E345=0,"",IF(INDIRECT(NOM_FR&amp;ADDRESS('PR-tampon'!$E345,COLUMN(REFERENCEMENT_ISOLANT[[#Headers],[CONCATENATION DES OBSERVATIONS]])))=0,"",INDIRECT(NOM_FR&amp;ADDRESS('PR-tampon'!$E345,COLUMN(REFERENCEMENT_ISOLANT[[#Headers],[CONCATENATION DES OBSERVATIONS]]))))))</f>
        <v/>
      </c>
      <c r="M382" s="3" t="str">
        <f ca="1">IF('PR-tampon'!$E345="","",IF('PR-tampon'!$E345=0,"",IF(INDIRECT(NOM_FR&amp;ADDRESS('PR-tampon'!$E345,COLUMN(REFERENCEMENT_ISOLANT[[#Headers],[Hygrométrie des locaux]])))=0,"",INDIRECT(NOM_FR&amp;ADDRESS('PR-tampon'!$E345,COLUMN(REFERENCEMENT_ISOLANT[[#Headers],[Hygrométrie des locaux]]))))))</f>
        <v/>
      </c>
      <c r="N382" s="3" t="str">
        <f ca="1">IF('PR-tampon'!$E345="","",IF('PR-tampon'!$E345=0,"",IF(INDIRECT(NOM_FR&amp;ADDRESS('PR-tampon'!$E345,COLUMN(REFERENCEMENT_ISOLANT[[#Headers],[classement locaux au sens 20.1 P3]])))=0,"",INDIRECT(NOM_FR&amp;ADDRESS('PR-tampon'!$E345,COLUMN(REFERENCEMENT_ISOLANT[[#Headers],[classement locaux au sens 20.1 P3]]))))))</f>
        <v/>
      </c>
      <c r="O382" s="3" t="str">
        <f ca="1">IF('PR-tampon'!$E345="","",IF('PR-tampon'!$E345=0,"",IF(INDIRECT(NOM_FR&amp;ADDRESS('PR-tampon'!$E345,COLUMN(REFERENCEMENT_ISOLANT[[#Headers],[Climat max]])))=0,"",INDIRECT(NOM_FR&amp;ADDRESS('PR-tampon'!$E345,COLUMN(REFERENCEMENT_ISOLANT[[#Headers],[Climat max]]))))))</f>
        <v/>
      </c>
      <c r="P382" s="3" t="str">
        <f ca="1">IF('PR-tampon'!$E345="","",IF('PR-tampon'!$E345=0,"",IF(INDIRECT(NOM_FR&amp;ADDRESS('PR-tampon'!$E345,COLUMN(REFERENCEMENT_ISOLANT[[#Headers],[Locaux climatisés ou raffraichis]])))=0,"",INDIRECT(NOM_FR&amp;ADDRESS('PR-tampon'!$E345,COLUMN(REFERENCEMENT_ISOLANT[[#Headers],[Locaux climatisés ou raffraichis]]))))))</f>
        <v/>
      </c>
    </row>
    <row r="383" spans="1:16" ht="130.19999999999999" customHeight="1" x14ac:dyDescent="0.3">
      <c r="A383" s="3" t="e">
        <v>#VALUE!</v>
      </c>
      <c r="B383" s="86" t="str">
        <f ca="1">IF('PR-tampon'!$E346="","",IF('PR-tampon'!$E346=0,"",IF(INDIRECT(NOM_FR&amp;ADDRESS('PR-tampon'!$E346,COLUMN(REFERENCEMENT_ISOLANT[[#Headers],[DATE REFERENCEMENT]])))=0,"",INDIRECT(NOM_FR&amp;ADDRESS('PR-tampon'!$E346,COLUMN(REFERENCEMENT_ISOLANT[[#Headers],[DATE REFERENCEMENT]]))))))</f>
        <v/>
      </c>
      <c r="C383" s="86" t="str">
        <f ca="1">IF('PR-tampon'!$E346="","",IF('PR-tampon'!$E346=0,"",IF(INDIRECT(NOM_FR&amp;ADDRESS('PR-tampon'!$E346,COLUMN(REFERENCEMENT_ISOLANT[[#Headers],[TYPE DE PROCEDE]])))=0,"",INDIRECT(NOM_FR&amp;ADDRESS('PR-tampon'!$E346,COLUMN(REFERENCEMENT_ISOLANT[[#Headers],[TYPE DE PROCEDE]]))))))</f>
        <v/>
      </c>
      <c r="D383" s="86" t="str">
        <f ca="1">IF('PR-tampon'!$E346="","",IF('PR-tampon'!$E346=0,"",IF(INDIRECT(NOM_FR&amp;ADDRESS('PR-tampon'!$E346,COLUMN(REFERENCEMENT_ISOLANT[[#Headers],[MATIERE]])))=0,"",INDIRECT(NOM_FR&amp;ADDRESS('PR-tampon'!$E346,COLUMN(REFERENCEMENT_ISOLANT[[#Headers],[MATIERE]]))))))</f>
        <v/>
      </c>
      <c r="E383" s="3" t="str">
        <f ca="1">IF('PR-tampon'!$E346="","",IF('PR-tampon'!$E346=0,"",IF(INDIRECT(NOM_FR&amp;ADDRESS('PR-tampon'!$E346,COLUMN(REFERENCEMENT_ISOLANT[[#Headers],[NOM COMMERCIAL DU PROCEDE]])))=0,"",INDIRECT(NOM_FR&amp;ADDRESS('PR-tampon'!$E346,COLUMN(REFERENCEMENT_ISOLANT[[#Headers],[NOM COMMERCIAL DU PROCEDE]]))))))</f>
        <v/>
      </c>
      <c r="F383" s="3" t="str">
        <f ca="1">IF('PR-tampon'!$E346="","",IF('PR-tampon'!$E346=0,"",IF(INDIRECT(NOM_FR&amp;ADDRESS('PR-tampon'!$E346,COLUMN(REFERENCEMENT_ISOLANT[[#Headers],[FABRICANT / TITULAIRE / DISTRIBUTEUR]])))=0,"",INDIRECT(NOM_FR&amp;ADDRESS('PR-tampon'!$E346,COLUMN(REFERENCEMENT_ISOLANT[[#Headers],[FABRICANT / TITULAIRE / DISTRIBUTEUR]]))))))</f>
        <v/>
      </c>
      <c r="G383" s="3" t="str">
        <f ca="1">IF('PR-tampon'!$E346="","",IF('PR-tampon'!$E346=0,"",IF(INDIRECT(NOM_FR&amp;ADDRESS('PR-tampon'!$E346,COLUMN(REFERENCEMENT_ISOLANT[[#Headers],[TYPE DE DOCUMENT DE REFERENCE]])))=0,"",INDIRECT(NOM_FR&amp;ADDRESS('PR-tampon'!$E346,COLUMN(REFERENCEMENT_ISOLANT[[#Headers],[TYPE DE DOCUMENT DE REFERENCE]]))))))</f>
        <v/>
      </c>
      <c r="H383" s="3" t="str">
        <f ca="1">IF('PR-tampon'!$E346="","",IF('PR-tampon'!$E346=0,"",IF(INDIRECT(NOM_FR&amp;ADDRESS('PR-tampon'!$E346,COLUMN(REFERENCEMENT_ISOLANT[[#Headers],[REF]])))=0,"",INDIRECT(NOM_FR&amp;ADDRESS('PR-tampon'!$E346,COLUMN(REFERENCEMENT_ISOLANT[[#Headers],[REF]]))))))</f>
        <v/>
      </c>
      <c r="I383" s="80" t="str">
        <f ca="1">IF('PR-tampon'!$E346="","",IF('PR-tampon'!$E346=0,"",IF(INDIRECT(NOM_FR&amp;ADDRESS('PR-tampon'!$E346,COLUMN(REFERENCEMENT_ISOLANT[[#Headers],[AVIS LIMITE AU / VALIDITE]])))=0,"",INDIRECT(NOM_FR&amp;ADDRESS('PR-tampon'!$E346,COLUMN(REFERENCEMENT_ISOLANT[[#Headers],[AVIS LIMITE AU / VALIDITE]]))))))</f>
        <v/>
      </c>
      <c r="J383" s="3" t="str">
        <f ca="1">IF('PR-tampon'!$E346="","",IF('PR-tampon'!$E346=0,"",IF(INDIRECT(NOM_FR&amp;ADDRESS('PR-tampon'!$E346,COLUMN(REFERENCEMENT_ISOLANT[[#Headers],[TC/TNC
dans le domaine d''emploi visé]])))=0,"",INDIRECT(NOM_FR&amp;ADDRESS('PR-tampon'!$E346,COLUMN(REFERENCEMENT_ISOLANT[[#Headers],[TC/TNC
dans le domaine d''emploi visé]]))))))</f>
        <v/>
      </c>
      <c r="K383" s="110" t="str">
        <f ca="1">IF('PR-tampon'!$E346="","",IF('PR-tampon'!$E346=0,"",IF(INDIRECT(NOM_FR&amp;ADDRESS('PR-tampon'!$E346,COLUMN(REFERENCEMENT_ISOLANT[[#Headers],[SYNTHESE DES APPLICATIONS VISEES]])))=0,"",INDIRECT(NOM_FR&amp;ADDRESS('PR-tampon'!$E346,COLUMN(REFERENCEMENT_ISOLANT[[#Headers],[SYNTHESE DES APPLICATIONS VISEES]]))))))</f>
        <v/>
      </c>
      <c r="L383" s="82" t="str">
        <f ca="1">IF('PR-tampon'!$E346="","",IF('PR-tampon'!$E346=0,"",IF(INDIRECT(NOM_FR&amp;ADDRESS('PR-tampon'!$E346,COLUMN(REFERENCEMENT_ISOLANT[[#Headers],[CONCATENATION DES OBSERVATIONS]])))=0,"",INDIRECT(NOM_FR&amp;ADDRESS('PR-tampon'!$E346,COLUMN(REFERENCEMENT_ISOLANT[[#Headers],[CONCATENATION DES OBSERVATIONS]]))))))</f>
        <v/>
      </c>
      <c r="M383" s="3" t="str">
        <f ca="1">IF('PR-tampon'!$E346="","",IF('PR-tampon'!$E346=0,"",IF(INDIRECT(NOM_FR&amp;ADDRESS('PR-tampon'!$E346,COLUMN(REFERENCEMENT_ISOLANT[[#Headers],[Hygrométrie des locaux]])))=0,"",INDIRECT(NOM_FR&amp;ADDRESS('PR-tampon'!$E346,COLUMN(REFERENCEMENT_ISOLANT[[#Headers],[Hygrométrie des locaux]]))))))</f>
        <v/>
      </c>
      <c r="N383" s="3" t="str">
        <f ca="1">IF('PR-tampon'!$E346="","",IF('PR-tampon'!$E346=0,"",IF(INDIRECT(NOM_FR&amp;ADDRESS('PR-tampon'!$E346,COLUMN(REFERENCEMENT_ISOLANT[[#Headers],[classement locaux au sens 20.1 P3]])))=0,"",INDIRECT(NOM_FR&amp;ADDRESS('PR-tampon'!$E346,COLUMN(REFERENCEMENT_ISOLANT[[#Headers],[classement locaux au sens 20.1 P3]]))))))</f>
        <v/>
      </c>
      <c r="O383" s="3" t="str">
        <f ca="1">IF('PR-tampon'!$E346="","",IF('PR-tampon'!$E346=0,"",IF(INDIRECT(NOM_FR&amp;ADDRESS('PR-tampon'!$E346,COLUMN(REFERENCEMENT_ISOLANT[[#Headers],[Climat max]])))=0,"",INDIRECT(NOM_FR&amp;ADDRESS('PR-tampon'!$E346,COLUMN(REFERENCEMENT_ISOLANT[[#Headers],[Climat max]]))))))</f>
        <v/>
      </c>
      <c r="P383" s="3" t="str">
        <f ca="1">IF('PR-tampon'!$E346="","",IF('PR-tampon'!$E346=0,"",IF(INDIRECT(NOM_FR&amp;ADDRESS('PR-tampon'!$E346,COLUMN(REFERENCEMENT_ISOLANT[[#Headers],[Locaux climatisés ou raffraichis]])))=0,"",INDIRECT(NOM_FR&amp;ADDRESS('PR-tampon'!$E346,COLUMN(REFERENCEMENT_ISOLANT[[#Headers],[Locaux climatisés ou raffraichis]]))))))</f>
        <v/>
      </c>
    </row>
    <row r="384" spans="1:16" ht="130.19999999999999" customHeight="1" x14ac:dyDescent="0.3">
      <c r="A384" s="3" t="e">
        <v>#VALUE!</v>
      </c>
      <c r="B384" s="86" t="str">
        <f ca="1">IF('PR-tampon'!$E347="","",IF('PR-tampon'!$E347=0,"",IF(INDIRECT(NOM_FR&amp;ADDRESS('PR-tampon'!$E347,COLUMN(REFERENCEMENT_ISOLANT[[#Headers],[DATE REFERENCEMENT]])))=0,"",INDIRECT(NOM_FR&amp;ADDRESS('PR-tampon'!$E347,COLUMN(REFERENCEMENT_ISOLANT[[#Headers],[DATE REFERENCEMENT]]))))))</f>
        <v/>
      </c>
      <c r="C384" s="86" t="str">
        <f ca="1">IF('PR-tampon'!$E347="","",IF('PR-tampon'!$E347=0,"",IF(INDIRECT(NOM_FR&amp;ADDRESS('PR-tampon'!$E347,COLUMN(REFERENCEMENT_ISOLANT[[#Headers],[TYPE DE PROCEDE]])))=0,"",INDIRECT(NOM_FR&amp;ADDRESS('PR-tampon'!$E347,COLUMN(REFERENCEMENT_ISOLANT[[#Headers],[TYPE DE PROCEDE]]))))))</f>
        <v/>
      </c>
      <c r="D384" s="86" t="str">
        <f ca="1">IF('PR-tampon'!$E347="","",IF('PR-tampon'!$E347=0,"",IF(INDIRECT(NOM_FR&amp;ADDRESS('PR-tampon'!$E347,COLUMN(REFERENCEMENT_ISOLANT[[#Headers],[MATIERE]])))=0,"",INDIRECT(NOM_FR&amp;ADDRESS('PR-tampon'!$E347,COLUMN(REFERENCEMENT_ISOLANT[[#Headers],[MATIERE]]))))))</f>
        <v/>
      </c>
      <c r="E384" s="3" t="str">
        <f ca="1">IF('PR-tampon'!$E347="","",IF('PR-tampon'!$E347=0,"",IF(INDIRECT(NOM_FR&amp;ADDRESS('PR-tampon'!$E347,COLUMN(REFERENCEMENT_ISOLANT[[#Headers],[NOM COMMERCIAL DU PROCEDE]])))=0,"",INDIRECT(NOM_FR&amp;ADDRESS('PR-tampon'!$E347,COLUMN(REFERENCEMENT_ISOLANT[[#Headers],[NOM COMMERCIAL DU PROCEDE]]))))))</f>
        <v/>
      </c>
      <c r="F384" s="3" t="str">
        <f ca="1">IF('PR-tampon'!$E347="","",IF('PR-tampon'!$E347=0,"",IF(INDIRECT(NOM_FR&amp;ADDRESS('PR-tampon'!$E347,COLUMN(REFERENCEMENT_ISOLANT[[#Headers],[FABRICANT / TITULAIRE / DISTRIBUTEUR]])))=0,"",INDIRECT(NOM_FR&amp;ADDRESS('PR-tampon'!$E347,COLUMN(REFERENCEMENT_ISOLANT[[#Headers],[FABRICANT / TITULAIRE / DISTRIBUTEUR]]))))))</f>
        <v/>
      </c>
      <c r="G384" s="3" t="str">
        <f ca="1">IF('PR-tampon'!$E347="","",IF('PR-tampon'!$E347=0,"",IF(INDIRECT(NOM_FR&amp;ADDRESS('PR-tampon'!$E347,COLUMN(REFERENCEMENT_ISOLANT[[#Headers],[TYPE DE DOCUMENT DE REFERENCE]])))=0,"",INDIRECT(NOM_FR&amp;ADDRESS('PR-tampon'!$E347,COLUMN(REFERENCEMENT_ISOLANT[[#Headers],[TYPE DE DOCUMENT DE REFERENCE]]))))))</f>
        <v/>
      </c>
      <c r="H384" s="3" t="str">
        <f ca="1">IF('PR-tampon'!$E347="","",IF('PR-tampon'!$E347=0,"",IF(INDIRECT(NOM_FR&amp;ADDRESS('PR-tampon'!$E347,COLUMN(REFERENCEMENT_ISOLANT[[#Headers],[REF]])))=0,"",INDIRECT(NOM_FR&amp;ADDRESS('PR-tampon'!$E347,COLUMN(REFERENCEMENT_ISOLANT[[#Headers],[REF]]))))))</f>
        <v/>
      </c>
      <c r="I384" s="80" t="str">
        <f ca="1">IF('PR-tampon'!$E347="","",IF('PR-tampon'!$E347=0,"",IF(INDIRECT(NOM_FR&amp;ADDRESS('PR-tampon'!$E347,COLUMN(REFERENCEMENT_ISOLANT[[#Headers],[AVIS LIMITE AU / VALIDITE]])))=0,"",INDIRECT(NOM_FR&amp;ADDRESS('PR-tampon'!$E347,COLUMN(REFERENCEMENT_ISOLANT[[#Headers],[AVIS LIMITE AU / VALIDITE]]))))))</f>
        <v/>
      </c>
      <c r="J384" s="3" t="str">
        <f ca="1">IF('PR-tampon'!$E347="","",IF('PR-tampon'!$E347=0,"",IF(INDIRECT(NOM_FR&amp;ADDRESS('PR-tampon'!$E347,COLUMN(REFERENCEMENT_ISOLANT[[#Headers],[TC/TNC
dans le domaine d''emploi visé]])))=0,"",INDIRECT(NOM_FR&amp;ADDRESS('PR-tampon'!$E347,COLUMN(REFERENCEMENT_ISOLANT[[#Headers],[TC/TNC
dans le domaine d''emploi visé]]))))))</f>
        <v/>
      </c>
      <c r="K384" s="110" t="str">
        <f ca="1">IF('PR-tampon'!$E347="","",IF('PR-tampon'!$E347=0,"",IF(INDIRECT(NOM_FR&amp;ADDRESS('PR-tampon'!$E347,COLUMN(REFERENCEMENT_ISOLANT[[#Headers],[SYNTHESE DES APPLICATIONS VISEES]])))=0,"",INDIRECT(NOM_FR&amp;ADDRESS('PR-tampon'!$E347,COLUMN(REFERENCEMENT_ISOLANT[[#Headers],[SYNTHESE DES APPLICATIONS VISEES]]))))))</f>
        <v/>
      </c>
      <c r="L384" s="82" t="str">
        <f ca="1">IF('PR-tampon'!$E347="","",IF('PR-tampon'!$E347=0,"",IF(INDIRECT(NOM_FR&amp;ADDRESS('PR-tampon'!$E347,COLUMN(REFERENCEMENT_ISOLANT[[#Headers],[CONCATENATION DES OBSERVATIONS]])))=0,"",INDIRECT(NOM_FR&amp;ADDRESS('PR-tampon'!$E347,COLUMN(REFERENCEMENT_ISOLANT[[#Headers],[CONCATENATION DES OBSERVATIONS]]))))))</f>
        <v/>
      </c>
      <c r="M384" s="3" t="str">
        <f ca="1">IF('PR-tampon'!$E347="","",IF('PR-tampon'!$E347=0,"",IF(INDIRECT(NOM_FR&amp;ADDRESS('PR-tampon'!$E347,COLUMN(REFERENCEMENT_ISOLANT[[#Headers],[Hygrométrie des locaux]])))=0,"",INDIRECT(NOM_FR&amp;ADDRESS('PR-tampon'!$E347,COLUMN(REFERENCEMENT_ISOLANT[[#Headers],[Hygrométrie des locaux]]))))))</f>
        <v/>
      </c>
      <c r="N384" s="3" t="str">
        <f ca="1">IF('PR-tampon'!$E347="","",IF('PR-tampon'!$E347=0,"",IF(INDIRECT(NOM_FR&amp;ADDRESS('PR-tampon'!$E347,COLUMN(REFERENCEMENT_ISOLANT[[#Headers],[classement locaux au sens 20.1 P3]])))=0,"",INDIRECT(NOM_FR&amp;ADDRESS('PR-tampon'!$E347,COLUMN(REFERENCEMENT_ISOLANT[[#Headers],[classement locaux au sens 20.1 P3]]))))))</f>
        <v/>
      </c>
      <c r="O384" s="3" t="str">
        <f ca="1">IF('PR-tampon'!$E347="","",IF('PR-tampon'!$E347=0,"",IF(INDIRECT(NOM_FR&amp;ADDRESS('PR-tampon'!$E347,COLUMN(REFERENCEMENT_ISOLANT[[#Headers],[Climat max]])))=0,"",INDIRECT(NOM_FR&amp;ADDRESS('PR-tampon'!$E347,COLUMN(REFERENCEMENT_ISOLANT[[#Headers],[Climat max]]))))))</f>
        <v/>
      </c>
      <c r="P384" s="3" t="str">
        <f ca="1">IF('PR-tampon'!$E347="","",IF('PR-tampon'!$E347=0,"",IF(INDIRECT(NOM_FR&amp;ADDRESS('PR-tampon'!$E347,COLUMN(REFERENCEMENT_ISOLANT[[#Headers],[Locaux climatisés ou raffraichis]])))=0,"",INDIRECT(NOM_FR&amp;ADDRESS('PR-tampon'!$E347,COLUMN(REFERENCEMENT_ISOLANT[[#Headers],[Locaux climatisés ou raffraichis]]))))))</f>
        <v/>
      </c>
    </row>
    <row r="385" spans="1:16" ht="130.19999999999999" customHeight="1" x14ac:dyDescent="0.3">
      <c r="A385" s="3" t="e">
        <v>#VALUE!</v>
      </c>
      <c r="B385" s="86" t="str">
        <f ca="1">IF('PR-tampon'!$E348="","",IF('PR-tampon'!$E348=0,"",IF(INDIRECT(NOM_FR&amp;ADDRESS('PR-tampon'!$E348,COLUMN(REFERENCEMENT_ISOLANT[[#Headers],[DATE REFERENCEMENT]])))=0,"",INDIRECT(NOM_FR&amp;ADDRESS('PR-tampon'!$E348,COLUMN(REFERENCEMENT_ISOLANT[[#Headers],[DATE REFERENCEMENT]]))))))</f>
        <v/>
      </c>
      <c r="C385" s="86" t="str">
        <f ca="1">IF('PR-tampon'!$E348="","",IF('PR-tampon'!$E348=0,"",IF(INDIRECT(NOM_FR&amp;ADDRESS('PR-tampon'!$E348,COLUMN(REFERENCEMENT_ISOLANT[[#Headers],[TYPE DE PROCEDE]])))=0,"",INDIRECT(NOM_FR&amp;ADDRESS('PR-tampon'!$E348,COLUMN(REFERENCEMENT_ISOLANT[[#Headers],[TYPE DE PROCEDE]]))))))</f>
        <v/>
      </c>
      <c r="D385" s="86" t="str">
        <f ca="1">IF('PR-tampon'!$E348="","",IF('PR-tampon'!$E348=0,"",IF(INDIRECT(NOM_FR&amp;ADDRESS('PR-tampon'!$E348,COLUMN(REFERENCEMENT_ISOLANT[[#Headers],[MATIERE]])))=0,"",INDIRECT(NOM_FR&amp;ADDRESS('PR-tampon'!$E348,COLUMN(REFERENCEMENT_ISOLANT[[#Headers],[MATIERE]]))))))</f>
        <v/>
      </c>
      <c r="E385" s="3" t="str">
        <f ca="1">IF('PR-tampon'!$E348="","",IF('PR-tampon'!$E348=0,"",IF(INDIRECT(NOM_FR&amp;ADDRESS('PR-tampon'!$E348,COLUMN(REFERENCEMENT_ISOLANT[[#Headers],[NOM COMMERCIAL DU PROCEDE]])))=0,"",INDIRECT(NOM_FR&amp;ADDRESS('PR-tampon'!$E348,COLUMN(REFERENCEMENT_ISOLANT[[#Headers],[NOM COMMERCIAL DU PROCEDE]]))))))</f>
        <v/>
      </c>
      <c r="F385" s="3" t="str">
        <f ca="1">IF('PR-tampon'!$E348="","",IF('PR-tampon'!$E348=0,"",IF(INDIRECT(NOM_FR&amp;ADDRESS('PR-tampon'!$E348,COLUMN(REFERENCEMENT_ISOLANT[[#Headers],[FABRICANT / TITULAIRE / DISTRIBUTEUR]])))=0,"",INDIRECT(NOM_FR&amp;ADDRESS('PR-tampon'!$E348,COLUMN(REFERENCEMENT_ISOLANT[[#Headers],[FABRICANT / TITULAIRE / DISTRIBUTEUR]]))))))</f>
        <v/>
      </c>
      <c r="G385" s="3" t="str">
        <f ca="1">IF('PR-tampon'!$E348="","",IF('PR-tampon'!$E348=0,"",IF(INDIRECT(NOM_FR&amp;ADDRESS('PR-tampon'!$E348,COLUMN(REFERENCEMENT_ISOLANT[[#Headers],[TYPE DE DOCUMENT DE REFERENCE]])))=0,"",INDIRECT(NOM_FR&amp;ADDRESS('PR-tampon'!$E348,COLUMN(REFERENCEMENT_ISOLANT[[#Headers],[TYPE DE DOCUMENT DE REFERENCE]]))))))</f>
        <v/>
      </c>
      <c r="H385" s="3" t="str">
        <f ca="1">IF('PR-tampon'!$E348="","",IF('PR-tampon'!$E348=0,"",IF(INDIRECT(NOM_FR&amp;ADDRESS('PR-tampon'!$E348,COLUMN(REFERENCEMENT_ISOLANT[[#Headers],[REF]])))=0,"",INDIRECT(NOM_FR&amp;ADDRESS('PR-tampon'!$E348,COLUMN(REFERENCEMENT_ISOLANT[[#Headers],[REF]]))))))</f>
        <v/>
      </c>
      <c r="I385" s="80" t="str">
        <f ca="1">IF('PR-tampon'!$E348="","",IF('PR-tampon'!$E348=0,"",IF(INDIRECT(NOM_FR&amp;ADDRESS('PR-tampon'!$E348,COLUMN(REFERENCEMENT_ISOLANT[[#Headers],[AVIS LIMITE AU / VALIDITE]])))=0,"",INDIRECT(NOM_FR&amp;ADDRESS('PR-tampon'!$E348,COLUMN(REFERENCEMENT_ISOLANT[[#Headers],[AVIS LIMITE AU / VALIDITE]]))))))</f>
        <v/>
      </c>
      <c r="J385" s="3" t="str">
        <f ca="1">IF('PR-tampon'!$E348="","",IF('PR-tampon'!$E348=0,"",IF(INDIRECT(NOM_FR&amp;ADDRESS('PR-tampon'!$E348,COLUMN(REFERENCEMENT_ISOLANT[[#Headers],[TC/TNC
dans le domaine d''emploi visé]])))=0,"",INDIRECT(NOM_FR&amp;ADDRESS('PR-tampon'!$E348,COLUMN(REFERENCEMENT_ISOLANT[[#Headers],[TC/TNC
dans le domaine d''emploi visé]]))))))</f>
        <v/>
      </c>
      <c r="K385" s="110" t="str">
        <f ca="1">IF('PR-tampon'!$E348="","",IF('PR-tampon'!$E348=0,"",IF(INDIRECT(NOM_FR&amp;ADDRESS('PR-tampon'!$E348,COLUMN(REFERENCEMENT_ISOLANT[[#Headers],[SYNTHESE DES APPLICATIONS VISEES]])))=0,"",INDIRECT(NOM_FR&amp;ADDRESS('PR-tampon'!$E348,COLUMN(REFERENCEMENT_ISOLANT[[#Headers],[SYNTHESE DES APPLICATIONS VISEES]]))))))</f>
        <v/>
      </c>
      <c r="L385" s="82" t="str">
        <f ca="1">IF('PR-tampon'!$E348="","",IF('PR-tampon'!$E348=0,"",IF(INDIRECT(NOM_FR&amp;ADDRESS('PR-tampon'!$E348,COLUMN(REFERENCEMENT_ISOLANT[[#Headers],[CONCATENATION DES OBSERVATIONS]])))=0,"",INDIRECT(NOM_FR&amp;ADDRESS('PR-tampon'!$E348,COLUMN(REFERENCEMENT_ISOLANT[[#Headers],[CONCATENATION DES OBSERVATIONS]]))))))</f>
        <v/>
      </c>
      <c r="M385" s="3" t="str">
        <f ca="1">IF('PR-tampon'!$E348="","",IF('PR-tampon'!$E348=0,"",IF(INDIRECT(NOM_FR&amp;ADDRESS('PR-tampon'!$E348,COLUMN(REFERENCEMENT_ISOLANT[[#Headers],[Hygrométrie des locaux]])))=0,"",INDIRECT(NOM_FR&amp;ADDRESS('PR-tampon'!$E348,COLUMN(REFERENCEMENT_ISOLANT[[#Headers],[Hygrométrie des locaux]]))))))</f>
        <v/>
      </c>
      <c r="N385" s="3" t="str">
        <f ca="1">IF('PR-tampon'!$E348="","",IF('PR-tampon'!$E348=0,"",IF(INDIRECT(NOM_FR&amp;ADDRESS('PR-tampon'!$E348,COLUMN(REFERENCEMENT_ISOLANT[[#Headers],[classement locaux au sens 20.1 P3]])))=0,"",INDIRECT(NOM_FR&amp;ADDRESS('PR-tampon'!$E348,COLUMN(REFERENCEMENT_ISOLANT[[#Headers],[classement locaux au sens 20.1 P3]]))))))</f>
        <v/>
      </c>
      <c r="O385" s="3" t="str">
        <f ca="1">IF('PR-tampon'!$E348="","",IF('PR-tampon'!$E348=0,"",IF(INDIRECT(NOM_FR&amp;ADDRESS('PR-tampon'!$E348,COLUMN(REFERENCEMENT_ISOLANT[[#Headers],[Climat max]])))=0,"",INDIRECT(NOM_FR&amp;ADDRESS('PR-tampon'!$E348,COLUMN(REFERENCEMENT_ISOLANT[[#Headers],[Climat max]]))))))</f>
        <v/>
      </c>
      <c r="P385" s="3" t="str">
        <f ca="1">IF('PR-tampon'!$E348="","",IF('PR-tampon'!$E348=0,"",IF(INDIRECT(NOM_FR&amp;ADDRESS('PR-tampon'!$E348,COLUMN(REFERENCEMENT_ISOLANT[[#Headers],[Locaux climatisés ou raffraichis]])))=0,"",INDIRECT(NOM_FR&amp;ADDRESS('PR-tampon'!$E348,COLUMN(REFERENCEMENT_ISOLANT[[#Headers],[Locaux climatisés ou raffraichis]]))))))</f>
        <v/>
      </c>
    </row>
    <row r="386" spans="1:16" ht="130.19999999999999" customHeight="1" x14ac:dyDescent="0.3">
      <c r="A386" s="3" t="e">
        <v>#VALUE!</v>
      </c>
      <c r="B386" s="86" t="str">
        <f ca="1">IF('PR-tampon'!$E349="","",IF('PR-tampon'!$E349=0,"",IF(INDIRECT(NOM_FR&amp;ADDRESS('PR-tampon'!$E349,COLUMN(REFERENCEMENT_ISOLANT[[#Headers],[DATE REFERENCEMENT]])))=0,"",INDIRECT(NOM_FR&amp;ADDRESS('PR-tampon'!$E349,COLUMN(REFERENCEMENT_ISOLANT[[#Headers],[DATE REFERENCEMENT]]))))))</f>
        <v/>
      </c>
      <c r="C386" s="86" t="str">
        <f ca="1">IF('PR-tampon'!$E349="","",IF('PR-tampon'!$E349=0,"",IF(INDIRECT(NOM_FR&amp;ADDRESS('PR-tampon'!$E349,COLUMN(REFERENCEMENT_ISOLANT[[#Headers],[TYPE DE PROCEDE]])))=0,"",INDIRECT(NOM_FR&amp;ADDRESS('PR-tampon'!$E349,COLUMN(REFERENCEMENT_ISOLANT[[#Headers],[TYPE DE PROCEDE]]))))))</f>
        <v/>
      </c>
      <c r="D386" s="86" t="str">
        <f ca="1">IF('PR-tampon'!$E349="","",IF('PR-tampon'!$E349=0,"",IF(INDIRECT(NOM_FR&amp;ADDRESS('PR-tampon'!$E349,COLUMN(REFERENCEMENT_ISOLANT[[#Headers],[MATIERE]])))=0,"",INDIRECT(NOM_FR&amp;ADDRESS('PR-tampon'!$E349,COLUMN(REFERENCEMENT_ISOLANT[[#Headers],[MATIERE]]))))))</f>
        <v/>
      </c>
      <c r="E386" s="3" t="str">
        <f ca="1">IF('PR-tampon'!$E349="","",IF('PR-tampon'!$E349=0,"",IF(INDIRECT(NOM_FR&amp;ADDRESS('PR-tampon'!$E349,COLUMN(REFERENCEMENT_ISOLANT[[#Headers],[NOM COMMERCIAL DU PROCEDE]])))=0,"",INDIRECT(NOM_FR&amp;ADDRESS('PR-tampon'!$E349,COLUMN(REFERENCEMENT_ISOLANT[[#Headers],[NOM COMMERCIAL DU PROCEDE]]))))))</f>
        <v/>
      </c>
      <c r="F386" s="3" t="str">
        <f ca="1">IF('PR-tampon'!$E349="","",IF('PR-tampon'!$E349=0,"",IF(INDIRECT(NOM_FR&amp;ADDRESS('PR-tampon'!$E349,COLUMN(REFERENCEMENT_ISOLANT[[#Headers],[FABRICANT / TITULAIRE / DISTRIBUTEUR]])))=0,"",INDIRECT(NOM_FR&amp;ADDRESS('PR-tampon'!$E349,COLUMN(REFERENCEMENT_ISOLANT[[#Headers],[FABRICANT / TITULAIRE / DISTRIBUTEUR]]))))))</f>
        <v/>
      </c>
      <c r="G386" s="3" t="str">
        <f ca="1">IF('PR-tampon'!$E349="","",IF('PR-tampon'!$E349=0,"",IF(INDIRECT(NOM_FR&amp;ADDRESS('PR-tampon'!$E349,COLUMN(REFERENCEMENT_ISOLANT[[#Headers],[TYPE DE DOCUMENT DE REFERENCE]])))=0,"",INDIRECT(NOM_FR&amp;ADDRESS('PR-tampon'!$E349,COLUMN(REFERENCEMENT_ISOLANT[[#Headers],[TYPE DE DOCUMENT DE REFERENCE]]))))))</f>
        <v/>
      </c>
      <c r="H386" s="3" t="str">
        <f ca="1">IF('PR-tampon'!$E349="","",IF('PR-tampon'!$E349=0,"",IF(INDIRECT(NOM_FR&amp;ADDRESS('PR-tampon'!$E349,COLUMN(REFERENCEMENT_ISOLANT[[#Headers],[REF]])))=0,"",INDIRECT(NOM_FR&amp;ADDRESS('PR-tampon'!$E349,COLUMN(REFERENCEMENT_ISOLANT[[#Headers],[REF]]))))))</f>
        <v/>
      </c>
      <c r="I386" s="80" t="str">
        <f ca="1">IF('PR-tampon'!$E349="","",IF('PR-tampon'!$E349=0,"",IF(INDIRECT(NOM_FR&amp;ADDRESS('PR-tampon'!$E349,COLUMN(REFERENCEMENT_ISOLANT[[#Headers],[AVIS LIMITE AU / VALIDITE]])))=0,"",INDIRECT(NOM_FR&amp;ADDRESS('PR-tampon'!$E349,COLUMN(REFERENCEMENT_ISOLANT[[#Headers],[AVIS LIMITE AU / VALIDITE]]))))))</f>
        <v/>
      </c>
      <c r="J386" s="3" t="str">
        <f ca="1">IF('PR-tampon'!$E349="","",IF('PR-tampon'!$E349=0,"",IF(INDIRECT(NOM_FR&amp;ADDRESS('PR-tampon'!$E349,COLUMN(REFERENCEMENT_ISOLANT[[#Headers],[TC/TNC
dans le domaine d''emploi visé]])))=0,"",INDIRECT(NOM_FR&amp;ADDRESS('PR-tampon'!$E349,COLUMN(REFERENCEMENT_ISOLANT[[#Headers],[TC/TNC
dans le domaine d''emploi visé]]))))))</f>
        <v/>
      </c>
      <c r="K386" s="110" t="str">
        <f ca="1">IF('PR-tampon'!$E349="","",IF('PR-tampon'!$E349=0,"",IF(INDIRECT(NOM_FR&amp;ADDRESS('PR-tampon'!$E349,COLUMN(REFERENCEMENT_ISOLANT[[#Headers],[SYNTHESE DES APPLICATIONS VISEES]])))=0,"",INDIRECT(NOM_FR&amp;ADDRESS('PR-tampon'!$E349,COLUMN(REFERENCEMENT_ISOLANT[[#Headers],[SYNTHESE DES APPLICATIONS VISEES]]))))))</f>
        <v/>
      </c>
      <c r="L386" s="82" t="str">
        <f ca="1">IF('PR-tampon'!$E349="","",IF('PR-tampon'!$E349=0,"",IF(INDIRECT(NOM_FR&amp;ADDRESS('PR-tampon'!$E349,COLUMN(REFERENCEMENT_ISOLANT[[#Headers],[CONCATENATION DES OBSERVATIONS]])))=0,"",INDIRECT(NOM_FR&amp;ADDRESS('PR-tampon'!$E349,COLUMN(REFERENCEMENT_ISOLANT[[#Headers],[CONCATENATION DES OBSERVATIONS]]))))))</f>
        <v/>
      </c>
      <c r="M386" s="3" t="str">
        <f ca="1">IF('PR-tampon'!$E349="","",IF('PR-tampon'!$E349=0,"",IF(INDIRECT(NOM_FR&amp;ADDRESS('PR-tampon'!$E349,COLUMN(REFERENCEMENT_ISOLANT[[#Headers],[Hygrométrie des locaux]])))=0,"",INDIRECT(NOM_FR&amp;ADDRESS('PR-tampon'!$E349,COLUMN(REFERENCEMENT_ISOLANT[[#Headers],[Hygrométrie des locaux]]))))))</f>
        <v/>
      </c>
      <c r="N386" s="3" t="str">
        <f ca="1">IF('PR-tampon'!$E349="","",IF('PR-tampon'!$E349=0,"",IF(INDIRECT(NOM_FR&amp;ADDRESS('PR-tampon'!$E349,COLUMN(REFERENCEMENT_ISOLANT[[#Headers],[classement locaux au sens 20.1 P3]])))=0,"",INDIRECT(NOM_FR&amp;ADDRESS('PR-tampon'!$E349,COLUMN(REFERENCEMENT_ISOLANT[[#Headers],[classement locaux au sens 20.1 P3]]))))))</f>
        <v/>
      </c>
      <c r="O386" s="3" t="str">
        <f ca="1">IF('PR-tampon'!$E349="","",IF('PR-tampon'!$E349=0,"",IF(INDIRECT(NOM_FR&amp;ADDRESS('PR-tampon'!$E349,COLUMN(REFERENCEMENT_ISOLANT[[#Headers],[Climat max]])))=0,"",INDIRECT(NOM_FR&amp;ADDRESS('PR-tampon'!$E349,COLUMN(REFERENCEMENT_ISOLANT[[#Headers],[Climat max]]))))))</f>
        <v/>
      </c>
      <c r="P386" s="3" t="str">
        <f ca="1">IF('PR-tampon'!$E349="","",IF('PR-tampon'!$E349=0,"",IF(INDIRECT(NOM_FR&amp;ADDRESS('PR-tampon'!$E349,COLUMN(REFERENCEMENT_ISOLANT[[#Headers],[Locaux climatisés ou raffraichis]])))=0,"",INDIRECT(NOM_FR&amp;ADDRESS('PR-tampon'!$E349,COLUMN(REFERENCEMENT_ISOLANT[[#Headers],[Locaux climatisés ou raffraichis]]))))))</f>
        <v/>
      </c>
    </row>
    <row r="387" spans="1:16" ht="130.19999999999999" customHeight="1" x14ac:dyDescent="0.3">
      <c r="A387" s="3" t="e">
        <v>#VALUE!</v>
      </c>
      <c r="B387" s="86" t="str">
        <f ca="1">IF('PR-tampon'!$E350="","",IF('PR-tampon'!$E350=0,"",IF(INDIRECT(NOM_FR&amp;ADDRESS('PR-tampon'!$E350,COLUMN(REFERENCEMENT_ISOLANT[[#Headers],[DATE REFERENCEMENT]])))=0,"",INDIRECT(NOM_FR&amp;ADDRESS('PR-tampon'!$E350,COLUMN(REFERENCEMENT_ISOLANT[[#Headers],[DATE REFERENCEMENT]]))))))</f>
        <v/>
      </c>
      <c r="C387" s="86" t="str">
        <f ca="1">IF('PR-tampon'!$E350="","",IF('PR-tampon'!$E350=0,"",IF(INDIRECT(NOM_FR&amp;ADDRESS('PR-tampon'!$E350,COLUMN(REFERENCEMENT_ISOLANT[[#Headers],[TYPE DE PROCEDE]])))=0,"",INDIRECT(NOM_FR&amp;ADDRESS('PR-tampon'!$E350,COLUMN(REFERENCEMENT_ISOLANT[[#Headers],[TYPE DE PROCEDE]]))))))</f>
        <v/>
      </c>
      <c r="D387" s="86" t="str">
        <f ca="1">IF('PR-tampon'!$E350="","",IF('PR-tampon'!$E350=0,"",IF(INDIRECT(NOM_FR&amp;ADDRESS('PR-tampon'!$E350,COLUMN(REFERENCEMENT_ISOLANT[[#Headers],[MATIERE]])))=0,"",INDIRECT(NOM_FR&amp;ADDRESS('PR-tampon'!$E350,COLUMN(REFERENCEMENT_ISOLANT[[#Headers],[MATIERE]]))))))</f>
        <v/>
      </c>
      <c r="E387" s="3" t="str">
        <f ca="1">IF('PR-tampon'!$E350="","",IF('PR-tampon'!$E350=0,"",IF(INDIRECT(NOM_FR&amp;ADDRESS('PR-tampon'!$E350,COLUMN(REFERENCEMENT_ISOLANT[[#Headers],[NOM COMMERCIAL DU PROCEDE]])))=0,"",INDIRECT(NOM_FR&amp;ADDRESS('PR-tampon'!$E350,COLUMN(REFERENCEMENT_ISOLANT[[#Headers],[NOM COMMERCIAL DU PROCEDE]]))))))</f>
        <v/>
      </c>
      <c r="F387" s="3" t="str">
        <f ca="1">IF('PR-tampon'!$E350="","",IF('PR-tampon'!$E350=0,"",IF(INDIRECT(NOM_FR&amp;ADDRESS('PR-tampon'!$E350,COLUMN(REFERENCEMENT_ISOLANT[[#Headers],[FABRICANT / TITULAIRE / DISTRIBUTEUR]])))=0,"",INDIRECT(NOM_FR&amp;ADDRESS('PR-tampon'!$E350,COLUMN(REFERENCEMENT_ISOLANT[[#Headers],[FABRICANT / TITULAIRE / DISTRIBUTEUR]]))))))</f>
        <v/>
      </c>
      <c r="G387" s="3" t="str">
        <f ca="1">IF('PR-tampon'!$E350="","",IF('PR-tampon'!$E350=0,"",IF(INDIRECT(NOM_FR&amp;ADDRESS('PR-tampon'!$E350,COLUMN(REFERENCEMENT_ISOLANT[[#Headers],[TYPE DE DOCUMENT DE REFERENCE]])))=0,"",INDIRECT(NOM_FR&amp;ADDRESS('PR-tampon'!$E350,COLUMN(REFERENCEMENT_ISOLANT[[#Headers],[TYPE DE DOCUMENT DE REFERENCE]]))))))</f>
        <v/>
      </c>
      <c r="H387" s="3" t="str">
        <f ca="1">IF('PR-tampon'!$E350="","",IF('PR-tampon'!$E350=0,"",IF(INDIRECT(NOM_FR&amp;ADDRESS('PR-tampon'!$E350,COLUMN(REFERENCEMENT_ISOLANT[[#Headers],[REF]])))=0,"",INDIRECT(NOM_FR&amp;ADDRESS('PR-tampon'!$E350,COLUMN(REFERENCEMENT_ISOLANT[[#Headers],[REF]]))))))</f>
        <v/>
      </c>
      <c r="I387" s="80" t="str">
        <f ca="1">IF('PR-tampon'!$E350="","",IF('PR-tampon'!$E350=0,"",IF(INDIRECT(NOM_FR&amp;ADDRESS('PR-tampon'!$E350,COLUMN(REFERENCEMENT_ISOLANT[[#Headers],[AVIS LIMITE AU / VALIDITE]])))=0,"",INDIRECT(NOM_FR&amp;ADDRESS('PR-tampon'!$E350,COLUMN(REFERENCEMENT_ISOLANT[[#Headers],[AVIS LIMITE AU / VALIDITE]]))))))</f>
        <v/>
      </c>
      <c r="J387" s="3" t="str">
        <f ca="1">IF('PR-tampon'!$E350="","",IF('PR-tampon'!$E350=0,"",IF(INDIRECT(NOM_FR&amp;ADDRESS('PR-tampon'!$E350,COLUMN(REFERENCEMENT_ISOLANT[[#Headers],[TC/TNC
dans le domaine d''emploi visé]])))=0,"",INDIRECT(NOM_FR&amp;ADDRESS('PR-tampon'!$E350,COLUMN(REFERENCEMENT_ISOLANT[[#Headers],[TC/TNC
dans le domaine d''emploi visé]]))))))</f>
        <v/>
      </c>
      <c r="K387" s="110" t="str">
        <f ca="1">IF('PR-tampon'!$E350="","",IF('PR-tampon'!$E350=0,"",IF(INDIRECT(NOM_FR&amp;ADDRESS('PR-tampon'!$E350,COLUMN(REFERENCEMENT_ISOLANT[[#Headers],[SYNTHESE DES APPLICATIONS VISEES]])))=0,"",INDIRECT(NOM_FR&amp;ADDRESS('PR-tampon'!$E350,COLUMN(REFERENCEMENT_ISOLANT[[#Headers],[SYNTHESE DES APPLICATIONS VISEES]]))))))</f>
        <v/>
      </c>
      <c r="L387" s="82" t="str">
        <f ca="1">IF('PR-tampon'!$E350="","",IF('PR-tampon'!$E350=0,"",IF(INDIRECT(NOM_FR&amp;ADDRESS('PR-tampon'!$E350,COLUMN(REFERENCEMENT_ISOLANT[[#Headers],[CONCATENATION DES OBSERVATIONS]])))=0,"",INDIRECT(NOM_FR&amp;ADDRESS('PR-tampon'!$E350,COLUMN(REFERENCEMENT_ISOLANT[[#Headers],[CONCATENATION DES OBSERVATIONS]]))))))</f>
        <v/>
      </c>
      <c r="M387" s="3" t="str">
        <f ca="1">IF('PR-tampon'!$E350="","",IF('PR-tampon'!$E350=0,"",IF(INDIRECT(NOM_FR&amp;ADDRESS('PR-tampon'!$E350,COLUMN(REFERENCEMENT_ISOLANT[[#Headers],[Hygrométrie des locaux]])))=0,"",INDIRECT(NOM_FR&amp;ADDRESS('PR-tampon'!$E350,COLUMN(REFERENCEMENT_ISOLANT[[#Headers],[Hygrométrie des locaux]]))))))</f>
        <v/>
      </c>
      <c r="N387" s="3" t="str">
        <f ca="1">IF('PR-tampon'!$E350="","",IF('PR-tampon'!$E350=0,"",IF(INDIRECT(NOM_FR&amp;ADDRESS('PR-tampon'!$E350,COLUMN(REFERENCEMENT_ISOLANT[[#Headers],[classement locaux au sens 20.1 P3]])))=0,"",INDIRECT(NOM_FR&amp;ADDRESS('PR-tampon'!$E350,COLUMN(REFERENCEMENT_ISOLANT[[#Headers],[classement locaux au sens 20.1 P3]]))))))</f>
        <v/>
      </c>
      <c r="O387" s="3" t="str">
        <f ca="1">IF('PR-tampon'!$E350="","",IF('PR-tampon'!$E350=0,"",IF(INDIRECT(NOM_FR&amp;ADDRESS('PR-tampon'!$E350,COLUMN(REFERENCEMENT_ISOLANT[[#Headers],[Climat max]])))=0,"",INDIRECT(NOM_FR&amp;ADDRESS('PR-tampon'!$E350,COLUMN(REFERENCEMENT_ISOLANT[[#Headers],[Climat max]]))))))</f>
        <v/>
      </c>
      <c r="P387" s="3" t="str">
        <f ca="1">IF('PR-tampon'!$E350="","",IF('PR-tampon'!$E350=0,"",IF(INDIRECT(NOM_FR&amp;ADDRESS('PR-tampon'!$E350,COLUMN(REFERENCEMENT_ISOLANT[[#Headers],[Locaux climatisés ou raffraichis]])))=0,"",INDIRECT(NOM_FR&amp;ADDRESS('PR-tampon'!$E350,COLUMN(REFERENCEMENT_ISOLANT[[#Headers],[Locaux climatisés ou raffraichis]]))))))</f>
        <v/>
      </c>
    </row>
    <row r="388" spans="1:16" ht="130.19999999999999" customHeight="1" x14ac:dyDescent="0.3">
      <c r="A388" s="3" t="e">
        <v>#VALUE!</v>
      </c>
      <c r="B388" s="86" t="str">
        <f ca="1">IF('PR-tampon'!$E351="","",IF('PR-tampon'!$E351=0,"",IF(INDIRECT(NOM_FR&amp;ADDRESS('PR-tampon'!$E351,COLUMN(REFERENCEMENT_ISOLANT[[#Headers],[DATE REFERENCEMENT]])))=0,"",INDIRECT(NOM_FR&amp;ADDRESS('PR-tampon'!$E351,COLUMN(REFERENCEMENT_ISOLANT[[#Headers],[DATE REFERENCEMENT]]))))))</f>
        <v/>
      </c>
      <c r="C388" s="86" t="str">
        <f ca="1">IF('PR-tampon'!$E351="","",IF('PR-tampon'!$E351=0,"",IF(INDIRECT(NOM_FR&amp;ADDRESS('PR-tampon'!$E351,COLUMN(REFERENCEMENT_ISOLANT[[#Headers],[TYPE DE PROCEDE]])))=0,"",INDIRECT(NOM_FR&amp;ADDRESS('PR-tampon'!$E351,COLUMN(REFERENCEMENT_ISOLANT[[#Headers],[TYPE DE PROCEDE]]))))))</f>
        <v/>
      </c>
      <c r="D388" s="86" t="str">
        <f ca="1">IF('PR-tampon'!$E351="","",IF('PR-tampon'!$E351=0,"",IF(INDIRECT(NOM_FR&amp;ADDRESS('PR-tampon'!$E351,COLUMN(REFERENCEMENT_ISOLANT[[#Headers],[MATIERE]])))=0,"",INDIRECT(NOM_FR&amp;ADDRESS('PR-tampon'!$E351,COLUMN(REFERENCEMENT_ISOLANT[[#Headers],[MATIERE]]))))))</f>
        <v/>
      </c>
      <c r="E388" s="3" t="str">
        <f ca="1">IF('PR-tampon'!$E351="","",IF('PR-tampon'!$E351=0,"",IF(INDIRECT(NOM_FR&amp;ADDRESS('PR-tampon'!$E351,COLUMN(REFERENCEMENT_ISOLANT[[#Headers],[NOM COMMERCIAL DU PROCEDE]])))=0,"",INDIRECT(NOM_FR&amp;ADDRESS('PR-tampon'!$E351,COLUMN(REFERENCEMENT_ISOLANT[[#Headers],[NOM COMMERCIAL DU PROCEDE]]))))))</f>
        <v/>
      </c>
      <c r="F388" s="3" t="str">
        <f ca="1">IF('PR-tampon'!$E351="","",IF('PR-tampon'!$E351=0,"",IF(INDIRECT(NOM_FR&amp;ADDRESS('PR-tampon'!$E351,COLUMN(REFERENCEMENT_ISOLANT[[#Headers],[FABRICANT / TITULAIRE / DISTRIBUTEUR]])))=0,"",INDIRECT(NOM_FR&amp;ADDRESS('PR-tampon'!$E351,COLUMN(REFERENCEMENT_ISOLANT[[#Headers],[FABRICANT / TITULAIRE / DISTRIBUTEUR]]))))))</f>
        <v/>
      </c>
      <c r="G388" s="3" t="str">
        <f ca="1">IF('PR-tampon'!$E351="","",IF('PR-tampon'!$E351=0,"",IF(INDIRECT(NOM_FR&amp;ADDRESS('PR-tampon'!$E351,COLUMN(REFERENCEMENT_ISOLANT[[#Headers],[TYPE DE DOCUMENT DE REFERENCE]])))=0,"",INDIRECT(NOM_FR&amp;ADDRESS('PR-tampon'!$E351,COLUMN(REFERENCEMENT_ISOLANT[[#Headers],[TYPE DE DOCUMENT DE REFERENCE]]))))))</f>
        <v/>
      </c>
      <c r="H388" s="3" t="str">
        <f ca="1">IF('PR-tampon'!$E351="","",IF('PR-tampon'!$E351=0,"",IF(INDIRECT(NOM_FR&amp;ADDRESS('PR-tampon'!$E351,COLUMN(REFERENCEMENT_ISOLANT[[#Headers],[REF]])))=0,"",INDIRECT(NOM_FR&amp;ADDRESS('PR-tampon'!$E351,COLUMN(REFERENCEMENT_ISOLANT[[#Headers],[REF]]))))))</f>
        <v/>
      </c>
      <c r="I388" s="80" t="str">
        <f ca="1">IF('PR-tampon'!$E351="","",IF('PR-tampon'!$E351=0,"",IF(INDIRECT(NOM_FR&amp;ADDRESS('PR-tampon'!$E351,COLUMN(REFERENCEMENT_ISOLANT[[#Headers],[AVIS LIMITE AU / VALIDITE]])))=0,"",INDIRECT(NOM_FR&amp;ADDRESS('PR-tampon'!$E351,COLUMN(REFERENCEMENT_ISOLANT[[#Headers],[AVIS LIMITE AU / VALIDITE]]))))))</f>
        <v/>
      </c>
      <c r="J388" s="3" t="str">
        <f ca="1">IF('PR-tampon'!$E351="","",IF('PR-tampon'!$E351=0,"",IF(INDIRECT(NOM_FR&amp;ADDRESS('PR-tampon'!$E351,COLUMN(REFERENCEMENT_ISOLANT[[#Headers],[TC/TNC
dans le domaine d''emploi visé]])))=0,"",INDIRECT(NOM_FR&amp;ADDRESS('PR-tampon'!$E351,COLUMN(REFERENCEMENT_ISOLANT[[#Headers],[TC/TNC
dans le domaine d''emploi visé]]))))))</f>
        <v/>
      </c>
      <c r="K388" s="110" t="str">
        <f ca="1">IF('PR-tampon'!$E351="","",IF('PR-tampon'!$E351=0,"",IF(INDIRECT(NOM_FR&amp;ADDRESS('PR-tampon'!$E351,COLUMN(REFERENCEMENT_ISOLANT[[#Headers],[SYNTHESE DES APPLICATIONS VISEES]])))=0,"",INDIRECT(NOM_FR&amp;ADDRESS('PR-tampon'!$E351,COLUMN(REFERENCEMENT_ISOLANT[[#Headers],[SYNTHESE DES APPLICATIONS VISEES]]))))))</f>
        <v/>
      </c>
      <c r="L388" s="82" t="str">
        <f ca="1">IF('PR-tampon'!$E351="","",IF('PR-tampon'!$E351=0,"",IF(INDIRECT(NOM_FR&amp;ADDRESS('PR-tampon'!$E351,COLUMN(REFERENCEMENT_ISOLANT[[#Headers],[CONCATENATION DES OBSERVATIONS]])))=0,"",INDIRECT(NOM_FR&amp;ADDRESS('PR-tampon'!$E351,COLUMN(REFERENCEMENT_ISOLANT[[#Headers],[CONCATENATION DES OBSERVATIONS]]))))))</f>
        <v/>
      </c>
      <c r="M388" s="3" t="str">
        <f ca="1">IF('PR-tampon'!$E351="","",IF('PR-tampon'!$E351=0,"",IF(INDIRECT(NOM_FR&amp;ADDRESS('PR-tampon'!$E351,COLUMN(REFERENCEMENT_ISOLANT[[#Headers],[Hygrométrie des locaux]])))=0,"",INDIRECT(NOM_FR&amp;ADDRESS('PR-tampon'!$E351,COLUMN(REFERENCEMENT_ISOLANT[[#Headers],[Hygrométrie des locaux]]))))))</f>
        <v/>
      </c>
      <c r="N388" s="3" t="str">
        <f ca="1">IF('PR-tampon'!$E351="","",IF('PR-tampon'!$E351=0,"",IF(INDIRECT(NOM_FR&amp;ADDRESS('PR-tampon'!$E351,COLUMN(REFERENCEMENT_ISOLANT[[#Headers],[classement locaux au sens 20.1 P3]])))=0,"",INDIRECT(NOM_FR&amp;ADDRESS('PR-tampon'!$E351,COLUMN(REFERENCEMENT_ISOLANT[[#Headers],[classement locaux au sens 20.1 P3]]))))))</f>
        <v/>
      </c>
      <c r="O388" s="3" t="str">
        <f ca="1">IF('PR-tampon'!$E351="","",IF('PR-tampon'!$E351=0,"",IF(INDIRECT(NOM_FR&amp;ADDRESS('PR-tampon'!$E351,COLUMN(REFERENCEMENT_ISOLANT[[#Headers],[Climat max]])))=0,"",INDIRECT(NOM_FR&amp;ADDRESS('PR-tampon'!$E351,COLUMN(REFERENCEMENT_ISOLANT[[#Headers],[Climat max]]))))))</f>
        <v/>
      </c>
      <c r="P388" s="3" t="str">
        <f ca="1">IF('PR-tampon'!$E351="","",IF('PR-tampon'!$E351=0,"",IF(INDIRECT(NOM_FR&amp;ADDRESS('PR-tampon'!$E351,COLUMN(REFERENCEMENT_ISOLANT[[#Headers],[Locaux climatisés ou raffraichis]])))=0,"",INDIRECT(NOM_FR&amp;ADDRESS('PR-tampon'!$E351,COLUMN(REFERENCEMENT_ISOLANT[[#Headers],[Locaux climatisés ou raffraichis]]))))))</f>
        <v/>
      </c>
    </row>
    <row r="389" spans="1:16" ht="130.19999999999999" customHeight="1" x14ac:dyDescent="0.3">
      <c r="A389" s="3" t="e">
        <v>#VALUE!</v>
      </c>
      <c r="B389" s="86" t="str">
        <f ca="1">IF('PR-tampon'!$E352="","",IF('PR-tampon'!$E352=0,"",IF(INDIRECT(NOM_FR&amp;ADDRESS('PR-tampon'!$E352,COLUMN(REFERENCEMENT_ISOLANT[[#Headers],[DATE REFERENCEMENT]])))=0,"",INDIRECT(NOM_FR&amp;ADDRESS('PR-tampon'!$E352,COLUMN(REFERENCEMENT_ISOLANT[[#Headers],[DATE REFERENCEMENT]]))))))</f>
        <v/>
      </c>
      <c r="C389" s="86" t="str">
        <f ca="1">IF('PR-tampon'!$E352="","",IF('PR-tampon'!$E352=0,"",IF(INDIRECT(NOM_FR&amp;ADDRESS('PR-tampon'!$E352,COLUMN(REFERENCEMENT_ISOLANT[[#Headers],[TYPE DE PROCEDE]])))=0,"",INDIRECT(NOM_FR&amp;ADDRESS('PR-tampon'!$E352,COLUMN(REFERENCEMENT_ISOLANT[[#Headers],[TYPE DE PROCEDE]]))))))</f>
        <v/>
      </c>
      <c r="D389" s="86" t="str">
        <f ca="1">IF('PR-tampon'!$E352="","",IF('PR-tampon'!$E352=0,"",IF(INDIRECT(NOM_FR&amp;ADDRESS('PR-tampon'!$E352,COLUMN(REFERENCEMENT_ISOLANT[[#Headers],[MATIERE]])))=0,"",INDIRECT(NOM_FR&amp;ADDRESS('PR-tampon'!$E352,COLUMN(REFERENCEMENT_ISOLANT[[#Headers],[MATIERE]]))))))</f>
        <v/>
      </c>
      <c r="E389" s="3" t="str">
        <f ca="1">IF('PR-tampon'!$E352="","",IF('PR-tampon'!$E352=0,"",IF(INDIRECT(NOM_FR&amp;ADDRESS('PR-tampon'!$E352,COLUMN(REFERENCEMENT_ISOLANT[[#Headers],[NOM COMMERCIAL DU PROCEDE]])))=0,"",INDIRECT(NOM_FR&amp;ADDRESS('PR-tampon'!$E352,COLUMN(REFERENCEMENT_ISOLANT[[#Headers],[NOM COMMERCIAL DU PROCEDE]]))))))</f>
        <v/>
      </c>
      <c r="F389" s="3" t="str">
        <f ca="1">IF('PR-tampon'!$E352="","",IF('PR-tampon'!$E352=0,"",IF(INDIRECT(NOM_FR&amp;ADDRESS('PR-tampon'!$E352,COLUMN(REFERENCEMENT_ISOLANT[[#Headers],[FABRICANT / TITULAIRE / DISTRIBUTEUR]])))=0,"",INDIRECT(NOM_FR&amp;ADDRESS('PR-tampon'!$E352,COLUMN(REFERENCEMENT_ISOLANT[[#Headers],[FABRICANT / TITULAIRE / DISTRIBUTEUR]]))))))</f>
        <v/>
      </c>
      <c r="G389" s="3" t="str">
        <f ca="1">IF('PR-tampon'!$E352="","",IF('PR-tampon'!$E352=0,"",IF(INDIRECT(NOM_FR&amp;ADDRESS('PR-tampon'!$E352,COLUMN(REFERENCEMENT_ISOLANT[[#Headers],[TYPE DE DOCUMENT DE REFERENCE]])))=0,"",INDIRECT(NOM_FR&amp;ADDRESS('PR-tampon'!$E352,COLUMN(REFERENCEMENT_ISOLANT[[#Headers],[TYPE DE DOCUMENT DE REFERENCE]]))))))</f>
        <v/>
      </c>
      <c r="H389" s="3" t="str">
        <f ca="1">IF('PR-tampon'!$E352="","",IF('PR-tampon'!$E352=0,"",IF(INDIRECT(NOM_FR&amp;ADDRESS('PR-tampon'!$E352,COLUMN(REFERENCEMENT_ISOLANT[[#Headers],[REF]])))=0,"",INDIRECT(NOM_FR&amp;ADDRESS('PR-tampon'!$E352,COLUMN(REFERENCEMENT_ISOLANT[[#Headers],[REF]]))))))</f>
        <v/>
      </c>
      <c r="I389" s="80" t="str">
        <f ca="1">IF('PR-tampon'!$E352="","",IF('PR-tampon'!$E352=0,"",IF(INDIRECT(NOM_FR&amp;ADDRESS('PR-tampon'!$E352,COLUMN(REFERENCEMENT_ISOLANT[[#Headers],[AVIS LIMITE AU / VALIDITE]])))=0,"",INDIRECT(NOM_FR&amp;ADDRESS('PR-tampon'!$E352,COLUMN(REFERENCEMENT_ISOLANT[[#Headers],[AVIS LIMITE AU / VALIDITE]]))))))</f>
        <v/>
      </c>
      <c r="J389" s="3" t="str">
        <f ca="1">IF('PR-tampon'!$E352="","",IF('PR-tampon'!$E352=0,"",IF(INDIRECT(NOM_FR&amp;ADDRESS('PR-tampon'!$E352,COLUMN(REFERENCEMENT_ISOLANT[[#Headers],[TC/TNC
dans le domaine d''emploi visé]])))=0,"",INDIRECT(NOM_FR&amp;ADDRESS('PR-tampon'!$E352,COLUMN(REFERENCEMENT_ISOLANT[[#Headers],[TC/TNC
dans le domaine d''emploi visé]]))))))</f>
        <v/>
      </c>
      <c r="K389" s="110" t="str">
        <f ca="1">IF('PR-tampon'!$E352="","",IF('PR-tampon'!$E352=0,"",IF(INDIRECT(NOM_FR&amp;ADDRESS('PR-tampon'!$E352,COLUMN(REFERENCEMENT_ISOLANT[[#Headers],[SYNTHESE DES APPLICATIONS VISEES]])))=0,"",INDIRECT(NOM_FR&amp;ADDRESS('PR-tampon'!$E352,COLUMN(REFERENCEMENT_ISOLANT[[#Headers],[SYNTHESE DES APPLICATIONS VISEES]]))))))</f>
        <v/>
      </c>
      <c r="L389" s="82" t="str">
        <f ca="1">IF('PR-tampon'!$E352="","",IF('PR-tampon'!$E352=0,"",IF(INDIRECT(NOM_FR&amp;ADDRESS('PR-tampon'!$E352,COLUMN(REFERENCEMENT_ISOLANT[[#Headers],[CONCATENATION DES OBSERVATIONS]])))=0,"",INDIRECT(NOM_FR&amp;ADDRESS('PR-tampon'!$E352,COLUMN(REFERENCEMENT_ISOLANT[[#Headers],[CONCATENATION DES OBSERVATIONS]]))))))</f>
        <v/>
      </c>
      <c r="M389" s="3" t="str">
        <f ca="1">IF('PR-tampon'!$E352="","",IF('PR-tampon'!$E352=0,"",IF(INDIRECT(NOM_FR&amp;ADDRESS('PR-tampon'!$E352,COLUMN(REFERENCEMENT_ISOLANT[[#Headers],[Hygrométrie des locaux]])))=0,"",INDIRECT(NOM_FR&amp;ADDRESS('PR-tampon'!$E352,COLUMN(REFERENCEMENT_ISOLANT[[#Headers],[Hygrométrie des locaux]]))))))</f>
        <v/>
      </c>
      <c r="N389" s="3" t="str">
        <f ca="1">IF('PR-tampon'!$E352="","",IF('PR-tampon'!$E352=0,"",IF(INDIRECT(NOM_FR&amp;ADDRESS('PR-tampon'!$E352,COLUMN(REFERENCEMENT_ISOLANT[[#Headers],[classement locaux au sens 20.1 P3]])))=0,"",INDIRECT(NOM_FR&amp;ADDRESS('PR-tampon'!$E352,COLUMN(REFERENCEMENT_ISOLANT[[#Headers],[classement locaux au sens 20.1 P3]]))))))</f>
        <v/>
      </c>
      <c r="O389" s="3" t="str">
        <f ca="1">IF('PR-tampon'!$E352="","",IF('PR-tampon'!$E352=0,"",IF(INDIRECT(NOM_FR&amp;ADDRESS('PR-tampon'!$E352,COLUMN(REFERENCEMENT_ISOLANT[[#Headers],[Climat max]])))=0,"",INDIRECT(NOM_FR&amp;ADDRESS('PR-tampon'!$E352,COLUMN(REFERENCEMENT_ISOLANT[[#Headers],[Climat max]]))))))</f>
        <v/>
      </c>
      <c r="P389" s="3" t="str">
        <f ca="1">IF('PR-tampon'!$E352="","",IF('PR-tampon'!$E352=0,"",IF(INDIRECT(NOM_FR&amp;ADDRESS('PR-tampon'!$E352,COLUMN(REFERENCEMENT_ISOLANT[[#Headers],[Locaux climatisés ou raffraichis]])))=0,"",INDIRECT(NOM_FR&amp;ADDRESS('PR-tampon'!$E352,COLUMN(REFERENCEMENT_ISOLANT[[#Headers],[Locaux climatisés ou raffraichis]]))))))</f>
        <v/>
      </c>
    </row>
    <row r="390" spans="1:16" ht="130.19999999999999" customHeight="1" x14ac:dyDescent="0.3">
      <c r="A390" s="3" t="e">
        <v>#VALUE!</v>
      </c>
      <c r="B390" s="86" t="str">
        <f ca="1">IF('PR-tampon'!$E353="","",IF('PR-tampon'!$E353=0,"",IF(INDIRECT(NOM_FR&amp;ADDRESS('PR-tampon'!$E353,COLUMN(REFERENCEMENT_ISOLANT[[#Headers],[DATE REFERENCEMENT]])))=0,"",INDIRECT(NOM_FR&amp;ADDRESS('PR-tampon'!$E353,COLUMN(REFERENCEMENT_ISOLANT[[#Headers],[DATE REFERENCEMENT]]))))))</f>
        <v/>
      </c>
      <c r="C390" s="86" t="str">
        <f ca="1">IF('PR-tampon'!$E353="","",IF('PR-tampon'!$E353=0,"",IF(INDIRECT(NOM_FR&amp;ADDRESS('PR-tampon'!$E353,COLUMN(REFERENCEMENT_ISOLANT[[#Headers],[TYPE DE PROCEDE]])))=0,"",INDIRECT(NOM_FR&amp;ADDRESS('PR-tampon'!$E353,COLUMN(REFERENCEMENT_ISOLANT[[#Headers],[TYPE DE PROCEDE]]))))))</f>
        <v/>
      </c>
      <c r="D390" s="86" t="str">
        <f ca="1">IF('PR-tampon'!$E353="","",IF('PR-tampon'!$E353=0,"",IF(INDIRECT(NOM_FR&amp;ADDRESS('PR-tampon'!$E353,COLUMN(REFERENCEMENT_ISOLANT[[#Headers],[MATIERE]])))=0,"",INDIRECT(NOM_FR&amp;ADDRESS('PR-tampon'!$E353,COLUMN(REFERENCEMENT_ISOLANT[[#Headers],[MATIERE]]))))))</f>
        <v/>
      </c>
      <c r="E390" s="3" t="str">
        <f ca="1">IF('PR-tampon'!$E353="","",IF('PR-tampon'!$E353=0,"",IF(INDIRECT(NOM_FR&amp;ADDRESS('PR-tampon'!$E353,COLUMN(REFERENCEMENT_ISOLANT[[#Headers],[NOM COMMERCIAL DU PROCEDE]])))=0,"",INDIRECT(NOM_FR&amp;ADDRESS('PR-tampon'!$E353,COLUMN(REFERENCEMENT_ISOLANT[[#Headers],[NOM COMMERCIAL DU PROCEDE]]))))))</f>
        <v/>
      </c>
      <c r="F390" s="3" t="str">
        <f ca="1">IF('PR-tampon'!$E353="","",IF('PR-tampon'!$E353=0,"",IF(INDIRECT(NOM_FR&amp;ADDRESS('PR-tampon'!$E353,COLUMN(REFERENCEMENT_ISOLANT[[#Headers],[FABRICANT / TITULAIRE / DISTRIBUTEUR]])))=0,"",INDIRECT(NOM_FR&amp;ADDRESS('PR-tampon'!$E353,COLUMN(REFERENCEMENT_ISOLANT[[#Headers],[FABRICANT / TITULAIRE / DISTRIBUTEUR]]))))))</f>
        <v/>
      </c>
      <c r="G390" s="3" t="str">
        <f ca="1">IF('PR-tampon'!$E353="","",IF('PR-tampon'!$E353=0,"",IF(INDIRECT(NOM_FR&amp;ADDRESS('PR-tampon'!$E353,COLUMN(REFERENCEMENT_ISOLANT[[#Headers],[TYPE DE DOCUMENT DE REFERENCE]])))=0,"",INDIRECT(NOM_FR&amp;ADDRESS('PR-tampon'!$E353,COLUMN(REFERENCEMENT_ISOLANT[[#Headers],[TYPE DE DOCUMENT DE REFERENCE]]))))))</f>
        <v/>
      </c>
      <c r="H390" s="3" t="str">
        <f ca="1">IF('PR-tampon'!$E353="","",IF('PR-tampon'!$E353=0,"",IF(INDIRECT(NOM_FR&amp;ADDRESS('PR-tampon'!$E353,COLUMN(REFERENCEMENT_ISOLANT[[#Headers],[REF]])))=0,"",INDIRECT(NOM_FR&amp;ADDRESS('PR-tampon'!$E353,COLUMN(REFERENCEMENT_ISOLANT[[#Headers],[REF]]))))))</f>
        <v/>
      </c>
      <c r="I390" s="80" t="str">
        <f ca="1">IF('PR-tampon'!$E353="","",IF('PR-tampon'!$E353=0,"",IF(INDIRECT(NOM_FR&amp;ADDRESS('PR-tampon'!$E353,COLUMN(REFERENCEMENT_ISOLANT[[#Headers],[AVIS LIMITE AU / VALIDITE]])))=0,"",INDIRECT(NOM_FR&amp;ADDRESS('PR-tampon'!$E353,COLUMN(REFERENCEMENT_ISOLANT[[#Headers],[AVIS LIMITE AU / VALIDITE]]))))))</f>
        <v/>
      </c>
      <c r="J390" s="3" t="str">
        <f ca="1">IF('PR-tampon'!$E353="","",IF('PR-tampon'!$E353=0,"",IF(INDIRECT(NOM_FR&amp;ADDRESS('PR-tampon'!$E353,COLUMN(REFERENCEMENT_ISOLANT[[#Headers],[TC/TNC
dans le domaine d''emploi visé]])))=0,"",INDIRECT(NOM_FR&amp;ADDRESS('PR-tampon'!$E353,COLUMN(REFERENCEMENT_ISOLANT[[#Headers],[TC/TNC
dans le domaine d''emploi visé]]))))))</f>
        <v/>
      </c>
      <c r="K390" s="110" t="str">
        <f ca="1">IF('PR-tampon'!$E353="","",IF('PR-tampon'!$E353=0,"",IF(INDIRECT(NOM_FR&amp;ADDRESS('PR-tampon'!$E353,COLUMN(REFERENCEMENT_ISOLANT[[#Headers],[SYNTHESE DES APPLICATIONS VISEES]])))=0,"",INDIRECT(NOM_FR&amp;ADDRESS('PR-tampon'!$E353,COLUMN(REFERENCEMENT_ISOLANT[[#Headers],[SYNTHESE DES APPLICATIONS VISEES]]))))))</f>
        <v/>
      </c>
      <c r="L390" s="82" t="str">
        <f ca="1">IF('PR-tampon'!$E353="","",IF('PR-tampon'!$E353=0,"",IF(INDIRECT(NOM_FR&amp;ADDRESS('PR-tampon'!$E353,COLUMN(REFERENCEMENT_ISOLANT[[#Headers],[CONCATENATION DES OBSERVATIONS]])))=0,"",INDIRECT(NOM_FR&amp;ADDRESS('PR-tampon'!$E353,COLUMN(REFERENCEMENT_ISOLANT[[#Headers],[CONCATENATION DES OBSERVATIONS]]))))))</f>
        <v/>
      </c>
      <c r="M390" s="3" t="str">
        <f ca="1">IF('PR-tampon'!$E353="","",IF('PR-tampon'!$E353=0,"",IF(INDIRECT(NOM_FR&amp;ADDRESS('PR-tampon'!$E353,COLUMN(REFERENCEMENT_ISOLANT[[#Headers],[Hygrométrie des locaux]])))=0,"",INDIRECT(NOM_FR&amp;ADDRESS('PR-tampon'!$E353,COLUMN(REFERENCEMENT_ISOLANT[[#Headers],[Hygrométrie des locaux]]))))))</f>
        <v/>
      </c>
      <c r="N390" s="3" t="str">
        <f ca="1">IF('PR-tampon'!$E353="","",IF('PR-tampon'!$E353=0,"",IF(INDIRECT(NOM_FR&amp;ADDRESS('PR-tampon'!$E353,COLUMN(REFERENCEMENT_ISOLANT[[#Headers],[classement locaux au sens 20.1 P3]])))=0,"",INDIRECT(NOM_FR&amp;ADDRESS('PR-tampon'!$E353,COLUMN(REFERENCEMENT_ISOLANT[[#Headers],[classement locaux au sens 20.1 P3]]))))))</f>
        <v/>
      </c>
      <c r="O390" s="3" t="str">
        <f ca="1">IF('PR-tampon'!$E353="","",IF('PR-tampon'!$E353=0,"",IF(INDIRECT(NOM_FR&amp;ADDRESS('PR-tampon'!$E353,COLUMN(REFERENCEMENT_ISOLANT[[#Headers],[Climat max]])))=0,"",INDIRECT(NOM_FR&amp;ADDRESS('PR-tampon'!$E353,COLUMN(REFERENCEMENT_ISOLANT[[#Headers],[Climat max]]))))))</f>
        <v/>
      </c>
      <c r="P390" s="3" t="str">
        <f ca="1">IF('PR-tampon'!$E353="","",IF('PR-tampon'!$E353=0,"",IF(INDIRECT(NOM_FR&amp;ADDRESS('PR-tampon'!$E353,COLUMN(REFERENCEMENT_ISOLANT[[#Headers],[Locaux climatisés ou raffraichis]])))=0,"",INDIRECT(NOM_FR&amp;ADDRESS('PR-tampon'!$E353,COLUMN(REFERENCEMENT_ISOLANT[[#Headers],[Locaux climatisés ou raffraichis]]))))))</f>
        <v/>
      </c>
    </row>
    <row r="391" spans="1:16" ht="130.19999999999999" customHeight="1" x14ac:dyDescent="0.3">
      <c r="A391" s="3" t="e">
        <v>#VALUE!</v>
      </c>
      <c r="B391" s="86" t="str">
        <f ca="1">IF('PR-tampon'!$E354="","",IF('PR-tampon'!$E354=0,"",IF(INDIRECT(NOM_FR&amp;ADDRESS('PR-tampon'!$E354,COLUMN(REFERENCEMENT_ISOLANT[[#Headers],[DATE REFERENCEMENT]])))=0,"",INDIRECT(NOM_FR&amp;ADDRESS('PR-tampon'!$E354,COLUMN(REFERENCEMENT_ISOLANT[[#Headers],[DATE REFERENCEMENT]]))))))</f>
        <v/>
      </c>
      <c r="C391" s="86" t="str">
        <f ca="1">IF('PR-tampon'!$E354="","",IF('PR-tampon'!$E354=0,"",IF(INDIRECT(NOM_FR&amp;ADDRESS('PR-tampon'!$E354,COLUMN(REFERENCEMENT_ISOLANT[[#Headers],[TYPE DE PROCEDE]])))=0,"",INDIRECT(NOM_FR&amp;ADDRESS('PR-tampon'!$E354,COLUMN(REFERENCEMENT_ISOLANT[[#Headers],[TYPE DE PROCEDE]]))))))</f>
        <v/>
      </c>
      <c r="D391" s="86" t="str">
        <f ca="1">IF('PR-tampon'!$E354="","",IF('PR-tampon'!$E354=0,"",IF(INDIRECT(NOM_FR&amp;ADDRESS('PR-tampon'!$E354,COLUMN(REFERENCEMENT_ISOLANT[[#Headers],[MATIERE]])))=0,"",INDIRECT(NOM_FR&amp;ADDRESS('PR-tampon'!$E354,COLUMN(REFERENCEMENT_ISOLANT[[#Headers],[MATIERE]]))))))</f>
        <v/>
      </c>
      <c r="E391" s="3" t="str">
        <f ca="1">IF('PR-tampon'!$E354="","",IF('PR-tampon'!$E354=0,"",IF(INDIRECT(NOM_FR&amp;ADDRESS('PR-tampon'!$E354,COLUMN(REFERENCEMENT_ISOLANT[[#Headers],[NOM COMMERCIAL DU PROCEDE]])))=0,"",INDIRECT(NOM_FR&amp;ADDRESS('PR-tampon'!$E354,COLUMN(REFERENCEMENT_ISOLANT[[#Headers],[NOM COMMERCIAL DU PROCEDE]]))))))</f>
        <v/>
      </c>
      <c r="F391" s="3" t="str">
        <f ca="1">IF('PR-tampon'!$E354="","",IF('PR-tampon'!$E354=0,"",IF(INDIRECT(NOM_FR&amp;ADDRESS('PR-tampon'!$E354,COLUMN(REFERENCEMENT_ISOLANT[[#Headers],[FABRICANT / TITULAIRE / DISTRIBUTEUR]])))=0,"",INDIRECT(NOM_FR&amp;ADDRESS('PR-tampon'!$E354,COLUMN(REFERENCEMENT_ISOLANT[[#Headers],[FABRICANT / TITULAIRE / DISTRIBUTEUR]]))))))</f>
        <v/>
      </c>
      <c r="G391" s="3" t="str">
        <f ca="1">IF('PR-tampon'!$E354="","",IF('PR-tampon'!$E354=0,"",IF(INDIRECT(NOM_FR&amp;ADDRESS('PR-tampon'!$E354,COLUMN(REFERENCEMENT_ISOLANT[[#Headers],[TYPE DE DOCUMENT DE REFERENCE]])))=0,"",INDIRECT(NOM_FR&amp;ADDRESS('PR-tampon'!$E354,COLUMN(REFERENCEMENT_ISOLANT[[#Headers],[TYPE DE DOCUMENT DE REFERENCE]]))))))</f>
        <v/>
      </c>
      <c r="H391" s="3" t="str">
        <f ca="1">IF('PR-tampon'!$E354="","",IF('PR-tampon'!$E354=0,"",IF(INDIRECT(NOM_FR&amp;ADDRESS('PR-tampon'!$E354,COLUMN(REFERENCEMENT_ISOLANT[[#Headers],[REF]])))=0,"",INDIRECT(NOM_FR&amp;ADDRESS('PR-tampon'!$E354,COLUMN(REFERENCEMENT_ISOLANT[[#Headers],[REF]]))))))</f>
        <v/>
      </c>
      <c r="I391" s="80" t="str">
        <f ca="1">IF('PR-tampon'!$E354="","",IF('PR-tampon'!$E354=0,"",IF(INDIRECT(NOM_FR&amp;ADDRESS('PR-tampon'!$E354,COLUMN(REFERENCEMENT_ISOLANT[[#Headers],[AVIS LIMITE AU / VALIDITE]])))=0,"",INDIRECT(NOM_FR&amp;ADDRESS('PR-tampon'!$E354,COLUMN(REFERENCEMENT_ISOLANT[[#Headers],[AVIS LIMITE AU / VALIDITE]]))))))</f>
        <v/>
      </c>
      <c r="J391" s="3" t="str">
        <f ca="1">IF('PR-tampon'!$E354="","",IF('PR-tampon'!$E354=0,"",IF(INDIRECT(NOM_FR&amp;ADDRESS('PR-tampon'!$E354,COLUMN(REFERENCEMENT_ISOLANT[[#Headers],[TC/TNC
dans le domaine d''emploi visé]])))=0,"",INDIRECT(NOM_FR&amp;ADDRESS('PR-tampon'!$E354,COLUMN(REFERENCEMENT_ISOLANT[[#Headers],[TC/TNC
dans le domaine d''emploi visé]]))))))</f>
        <v/>
      </c>
      <c r="K391" s="110" t="str">
        <f ca="1">IF('PR-tampon'!$E354="","",IF('PR-tampon'!$E354=0,"",IF(INDIRECT(NOM_FR&amp;ADDRESS('PR-tampon'!$E354,COLUMN(REFERENCEMENT_ISOLANT[[#Headers],[SYNTHESE DES APPLICATIONS VISEES]])))=0,"",INDIRECT(NOM_FR&amp;ADDRESS('PR-tampon'!$E354,COLUMN(REFERENCEMENT_ISOLANT[[#Headers],[SYNTHESE DES APPLICATIONS VISEES]]))))))</f>
        <v/>
      </c>
      <c r="L391" s="82" t="str">
        <f ca="1">IF('PR-tampon'!$E354="","",IF('PR-tampon'!$E354=0,"",IF(INDIRECT(NOM_FR&amp;ADDRESS('PR-tampon'!$E354,COLUMN(REFERENCEMENT_ISOLANT[[#Headers],[CONCATENATION DES OBSERVATIONS]])))=0,"",INDIRECT(NOM_FR&amp;ADDRESS('PR-tampon'!$E354,COLUMN(REFERENCEMENT_ISOLANT[[#Headers],[CONCATENATION DES OBSERVATIONS]]))))))</f>
        <v/>
      </c>
      <c r="M391" s="3" t="str">
        <f ca="1">IF('PR-tampon'!$E354="","",IF('PR-tampon'!$E354=0,"",IF(INDIRECT(NOM_FR&amp;ADDRESS('PR-tampon'!$E354,COLUMN(REFERENCEMENT_ISOLANT[[#Headers],[Hygrométrie des locaux]])))=0,"",INDIRECT(NOM_FR&amp;ADDRESS('PR-tampon'!$E354,COLUMN(REFERENCEMENT_ISOLANT[[#Headers],[Hygrométrie des locaux]]))))))</f>
        <v/>
      </c>
      <c r="N391" s="3" t="str">
        <f ca="1">IF('PR-tampon'!$E354="","",IF('PR-tampon'!$E354=0,"",IF(INDIRECT(NOM_FR&amp;ADDRESS('PR-tampon'!$E354,COLUMN(REFERENCEMENT_ISOLANT[[#Headers],[classement locaux au sens 20.1 P3]])))=0,"",INDIRECT(NOM_FR&amp;ADDRESS('PR-tampon'!$E354,COLUMN(REFERENCEMENT_ISOLANT[[#Headers],[classement locaux au sens 20.1 P3]]))))))</f>
        <v/>
      </c>
      <c r="O391" s="3" t="str">
        <f ca="1">IF('PR-tampon'!$E354="","",IF('PR-tampon'!$E354=0,"",IF(INDIRECT(NOM_FR&amp;ADDRESS('PR-tampon'!$E354,COLUMN(REFERENCEMENT_ISOLANT[[#Headers],[Climat max]])))=0,"",INDIRECT(NOM_FR&amp;ADDRESS('PR-tampon'!$E354,COLUMN(REFERENCEMENT_ISOLANT[[#Headers],[Climat max]]))))))</f>
        <v/>
      </c>
      <c r="P391" s="3" t="str">
        <f ca="1">IF('PR-tampon'!$E354="","",IF('PR-tampon'!$E354=0,"",IF(INDIRECT(NOM_FR&amp;ADDRESS('PR-tampon'!$E354,COLUMN(REFERENCEMENT_ISOLANT[[#Headers],[Locaux climatisés ou raffraichis]])))=0,"",INDIRECT(NOM_FR&amp;ADDRESS('PR-tampon'!$E354,COLUMN(REFERENCEMENT_ISOLANT[[#Headers],[Locaux climatisés ou raffraichis]]))))))</f>
        <v/>
      </c>
    </row>
    <row r="392" spans="1:16" ht="130.19999999999999" customHeight="1" x14ac:dyDescent="0.3">
      <c r="A392" s="3" t="e">
        <v>#VALUE!</v>
      </c>
      <c r="B392" s="86" t="str">
        <f ca="1">IF('PR-tampon'!$E355="","",IF('PR-tampon'!$E355=0,"",IF(INDIRECT(NOM_FR&amp;ADDRESS('PR-tampon'!$E355,COLUMN(REFERENCEMENT_ISOLANT[[#Headers],[DATE REFERENCEMENT]])))=0,"",INDIRECT(NOM_FR&amp;ADDRESS('PR-tampon'!$E355,COLUMN(REFERENCEMENT_ISOLANT[[#Headers],[DATE REFERENCEMENT]]))))))</f>
        <v/>
      </c>
      <c r="C392" s="86" t="str">
        <f ca="1">IF('PR-tampon'!$E355="","",IF('PR-tampon'!$E355=0,"",IF(INDIRECT(NOM_FR&amp;ADDRESS('PR-tampon'!$E355,COLUMN(REFERENCEMENT_ISOLANT[[#Headers],[TYPE DE PROCEDE]])))=0,"",INDIRECT(NOM_FR&amp;ADDRESS('PR-tampon'!$E355,COLUMN(REFERENCEMENT_ISOLANT[[#Headers],[TYPE DE PROCEDE]]))))))</f>
        <v/>
      </c>
      <c r="D392" s="86" t="str">
        <f ca="1">IF('PR-tampon'!$E355="","",IF('PR-tampon'!$E355=0,"",IF(INDIRECT(NOM_FR&amp;ADDRESS('PR-tampon'!$E355,COLUMN(REFERENCEMENT_ISOLANT[[#Headers],[MATIERE]])))=0,"",INDIRECT(NOM_FR&amp;ADDRESS('PR-tampon'!$E355,COLUMN(REFERENCEMENT_ISOLANT[[#Headers],[MATIERE]]))))))</f>
        <v/>
      </c>
      <c r="E392" s="3" t="str">
        <f ca="1">IF('PR-tampon'!$E355="","",IF('PR-tampon'!$E355=0,"",IF(INDIRECT(NOM_FR&amp;ADDRESS('PR-tampon'!$E355,COLUMN(REFERENCEMENT_ISOLANT[[#Headers],[NOM COMMERCIAL DU PROCEDE]])))=0,"",INDIRECT(NOM_FR&amp;ADDRESS('PR-tampon'!$E355,COLUMN(REFERENCEMENT_ISOLANT[[#Headers],[NOM COMMERCIAL DU PROCEDE]]))))))</f>
        <v/>
      </c>
      <c r="F392" s="3" t="str">
        <f ca="1">IF('PR-tampon'!$E355="","",IF('PR-tampon'!$E355=0,"",IF(INDIRECT(NOM_FR&amp;ADDRESS('PR-tampon'!$E355,COLUMN(REFERENCEMENT_ISOLANT[[#Headers],[FABRICANT / TITULAIRE / DISTRIBUTEUR]])))=0,"",INDIRECT(NOM_FR&amp;ADDRESS('PR-tampon'!$E355,COLUMN(REFERENCEMENT_ISOLANT[[#Headers],[FABRICANT / TITULAIRE / DISTRIBUTEUR]]))))))</f>
        <v/>
      </c>
      <c r="G392" s="3" t="str">
        <f ca="1">IF('PR-tampon'!$E355="","",IF('PR-tampon'!$E355=0,"",IF(INDIRECT(NOM_FR&amp;ADDRESS('PR-tampon'!$E355,COLUMN(REFERENCEMENT_ISOLANT[[#Headers],[TYPE DE DOCUMENT DE REFERENCE]])))=0,"",INDIRECT(NOM_FR&amp;ADDRESS('PR-tampon'!$E355,COLUMN(REFERENCEMENT_ISOLANT[[#Headers],[TYPE DE DOCUMENT DE REFERENCE]]))))))</f>
        <v/>
      </c>
      <c r="H392" s="3" t="str">
        <f ca="1">IF('PR-tampon'!$E355="","",IF('PR-tampon'!$E355=0,"",IF(INDIRECT(NOM_FR&amp;ADDRESS('PR-tampon'!$E355,COLUMN(REFERENCEMENT_ISOLANT[[#Headers],[REF]])))=0,"",INDIRECT(NOM_FR&amp;ADDRESS('PR-tampon'!$E355,COLUMN(REFERENCEMENT_ISOLANT[[#Headers],[REF]]))))))</f>
        <v/>
      </c>
      <c r="I392" s="80" t="str">
        <f ca="1">IF('PR-tampon'!$E355="","",IF('PR-tampon'!$E355=0,"",IF(INDIRECT(NOM_FR&amp;ADDRESS('PR-tampon'!$E355,COLUMN(REFERENCEMENT_ISOLANT[[#Headers],[AVIS LIMITE AU / VALIDITE]])))=0,"",INDIRECT(NOM_FR&amp;ADDRESS('PR-tampon'!$E355,COLUMN(REFERENCEMENT_ISOLANT[[#Headers],[AVIS LIMITE AU / VALIDITE]]))))))</f>
        <v/>
      </c>
      <c r="J392" s="3" t="str">
        <f ca="1">IF('PR-tampon'!$E355="","",IF('PR-tampon'!$E355=0,"",IF(INDIRECT(NOM_FR&amp;ADDRESS('PR-tampon'!$E355,COLUMN(REFERENCEMENT_ISOLANT[[#Headers],[TC/TNC
dans le domaine d''emploi visé]])))=0,"",INDIRECT(NOM_FR&amp;ADDRESS('PR-tampon'!$E355,COLUMN(REFERENCEMENT_ISOLANT[[#Headers],[TC/TNC
dans le domaine d''emploi visé]]))))))</f>
        <v/>
      </c>
      <c r="K392" s="110" t="str">
        <f ca="1">IF('PR-tampon'!$E355="","",IF('PR-tampon'!$E355=0,"",IF(INDIRECT(NOM_FR&amp;ADDRESS('PR-tampon'!$E355,COLUMN(REFERENCEMENT_ISOLANT[[#Headers],[SYNTHESE DES APPLICATIONS VISEES]])))=0,"",INDIRECT(NOM_FR&amp;ADDRESS('PR-tampon'!$E355,COLUMN(REFERENCEMENT_ISOLANT[[#Headers],[SYNTHESE DES APPLICATIONS VISEES]]))))))</f>
        <v/>
      </c>
      <c r="L392" s="82" t="str">
        <f ca="1">IF('PR-tampon'!$E355="","",IF('PR-tampon'!$E355=0,"",IF(INDIRECT(NOM_FR&amp;ADDRESS('PR-tampon'!$E355,COLUMN(REFERENCEMENT_ISOLANT[[#Headers],[CONCATENATION DES OBSERVATIONS]])))=0,"",INDIRECT(NOM_FR&amp;ADDRESS('PR-tampon'!$E355,COLUMN(REFERENCEMENT_ISOLANT[[#Headers],[CONCATENATION DES OBSERVATIONS]]))))))</f>
        <v/>
      </c>
      <c r="M392" s="3" t="str">
        <f ca="1">IF('PR-tampon'!$E355="","",IF('PR-tampon'!$E355=0,"",IF(INDIRECT(NOM_FR&amp;ADDRESS('PR-tampon'!$E355,COLUMN(REFERENCEMENT_ISOLANT[[#Headers],[Hygrométrie des locaux]])))=0,"",INDIRECT(NOM_FR&amp;ADDRESS('PR-tampon'!$E355,COLUMN(REFERENCEMENT_ISOLANT[[#Headers],[Hygrométrie des locaux]]))))))</f>
        <v/>
      </c>
      <c r="N392" s="3" t="str">
        <f ca="1">IF('PR-tampon'!$E355="","",IF('PR-tampon'!$E355=0,"",IF(INDIRECT(NOM_FR&amp;ADDRESS('PR-tampon'!$E355,COLUMN(REFERENCEMENT_ISOLANT[[#Headers],[classement locaux au sens 20.1 P3]])))=0,"",INDIRECT(NOM_FR&amp;ADDRESS('PR-tampon'!$E355,COLUMN(REFERENCEMENT_ISOLANT[[#Headers],[classement locaux au sens 20.1 P3]]))))))</f>
        <v/>
      </c>
      <c r="O392" s="3" t="str">
        <f ca="1">IF('PR-tampon'!$E355="","",IF('PR-tampon'!$E355=0,"",IF(INDIRECT(NOM_FR&amp;ADDRESS('PR-tampon'!$E355,COLUMN(REFERENCEMENT_ISOLANT[[#Headers],[Climat max]])))=0,"",INDIRECT(NOM_FR&amp;ADDRESS('PR-tampon'!$E355,COLUMN(REFERENCEMENT_ISOLANT[[#Headers],[Climat max]]))))))</f>
        <v/>
      </c>
      <c r="P392" s="3" t="str">
        <f ca="1">IF('PR-tampon'!$E355="","",IF('PR-tampon'!$E355=0,"",IF(INDIRECT(NOM_FR&amp;ADDRESS('PR-tampon'!$E355,COLUMN(REFERENCEMENT_ISOLANT[[#Headers],[Locaux climatisés ou raffraichis]])))=0,"",INDIRECT(NOM_FR&amp;ADDRESS('PR-tampon'!$E355,COLUMN(REFERENCEMENT_ISOLANT[[#Headers],[Locaux climatisés ou raffraichis]]))))))</f>
        <v/>
      </c>
    </row>
    <row r="393" spans="1:16" ht="130.19999999999999" customHeight="1" x14ac:dyDescent="0.3">
      <c r="A393" s="3" t="e">
        <v>#VALUE!</v>
      </c>
      <c r="B393" s="86" t="str">
        <f ca="1">IF('PR-tampon'!$E356="","",IF('PR-tampon'!$E356=0,"",IF(INDIRECT(NOM_FR&amp;ADDRESS('PR-tampon'!$E356,COLUMN(REFERENCEMENT_ISOLANT[[#Headers],[DATE REFERENCEMENT]])))=0,"",INDIRECT(NOM_FR&amp;ADDRESS('PR-tampon'!$E356,COLUMN(REFERENCEMENT_ISOLANT[[#Headers],[DATE REFERENCEMENT]]))))))</f>
        <v/>
      </c>
      <c r="C393" s="86" t="str">
        <f ca="1">IF('PR-tampon'!$E356="","",IF('PR-tampon'!$E356=0,"",IF(INDIRECT(NOM_FR&amp;ADDRESS('PR-tampon'!$E356,COLUMN(REFERENCEMENT_ISOLANT[[#Headers],[TYPE DE PROCEDE]])))=0,"",INDIRECT(NOM_FR&amp;ADDRESS('PR-tampon'!$E356,COLUMN(REFERENCEMENT_ISOLANT[[#Headers],[TYPE DE PROCEDE]]))))))</f>
        <v/>
      </c>
      <c r="D393" s="86" t="str">
        <f ca="1">IF('PR-tampon'!$E356="","",IF('PR-tampon'!$E356=0,"",IF(INDIRECT(NOM_FR&amp;ADDRESS('PR-tampon'!$E356,COLUMN(REFERENCEMENT_ISOLANT[[#Headers],[MATIERE]])))=0,"",INDIRECT(NOM_FR&amp;ADDRESS('PR-tampon'!$E356,COLUMN(REFERENCEMENT_ISOLANT[[#Headers],[MATIERE]]))))))</f>
        <v/>
      </c>
      <c r="E393" s="3" t="str">
        <f ca="1">IF('PR-tampon'!$E356="","",IF('PR-tampon'!$E356=0,"",IF(INDIRECT(NOM_FR&amp;ADDRESS('PR-tampon'!$E356,COLUMN(REFERENCEMENT_ISOLANT[[#Headers],[NOM COMMERCIAL DU PROCEDE]])))=0,"",INDIRECT(NOM_FR&amp;ADDRESS('PR-tampon'!$E356,COLUMN(REFERENCEMENT_ISOLANT[[#Headers],[NOM COMMERCIAL DU PROCEDE]]))))))</f>
        <v/>
      </c>
      <c r="F393" s="3" t="str">
        <f ca="1">IF('PR-tampon'!$E356="","",IF('PR-tampon'!$E356=0,"",IF(INDIRECT(NOM_FR&amp;ADDRESS('PR-tampon'!$E356,COLUMN(REFERENCEMENT_ISOLANT[[#Headers],[FABRICANT / TITULAIRE / DISTRIBUTEUR]])))=0,"",INDIRECT(NOM_FR&amp;ADDRESS('PR-tampon'!$E356,COLUMN(REFERENCEMENT_ISOLANT[[#Headers],[FABRICANT / TITULAIRE / DISTRIBUTEUR]]))))))</f>
        <v/>
      </c>
      <c r="G393" s="3" t="str">
        <f ca="1">IF('PR-tampon'!$E356="","",IF('PR-tampon'!$E356=0,"",IF(INDIRECT(NOM_FR&amp;ADDRESS('PR-tampon'!$E356,COLUMN(REFERENCEMENT_ISOLANT[[#Headers],[TYPE DE DOCUMENT DE REFERENCE]])))=0,"",INDIRECT(NOM_FR&amp;ADDRESS('PR-tampon'!$E356,COLUMN(REFERENCEMENT_ISOLANT[[#Headers],[TYPE DE DOCUMENT DE REFERENCE]]))))))</f>
        <v/>
      </c>
      <c r="H393" s="3" t="str">
        <f ca="1">IF('PR-tampon'!$E356="","",IF('PR-tampon'!$E356=0,"",IF(INDIRECT(NOM_FR&amp;ADDRESS('PR-tampon'!$E356,COLUMN(REFERENCEMENT_ISOLANT[[#Headers],[REF]])))=0,"",INDIRECT(NOM_FR&amp;ADDRESS('PR-tampon'!$E356,COLUMN(REFERENCEMENT_ISOLANT[[#Headers],[REF]]))))))</f>
        <v/>
      </c>
      <c r="I393" s="80" t="str">
        <f ca="1">IF('PR-tampon'!$E356="","",IF('PR-tampon'!$E356=0,"",IF(INDIRECT(NOM_FR&amp;ADDRESS('PR-tampon'!$E356,COLUMN(REFERENCEMENT_ISOLANT[[#Headers],[AVIS LIMITE AU / VALIDITE]])))=0,"",INDIRECT(NOM_FR&amp;ADDRESS('PR-tampon'!$E356,COLUMN(REFERENCEMENT_ISOLANT[[#Headers],[AVIS LIMITE AU / VALIDITE]]))))))</f>
        <v/>
      </c>
      <c r="J393" s="3" t="str">
        <f ca="1">IF('PR-tampon'!$E356="","",IF('PR-tampon'!$E356=0,"",IF(INDIRECT(NOM_FR&amp;ADDRESS('PR-tampon'!$E356,COLUMN(REFERENCEMENT_ISOLANT[[#Headers],[TC/TNC
dans le domaine d''emploi visé]])))=0,"",INDIRECT(NOM_FR&amp;ADDRESS('PR-tampon'!$E356,COLUMN(REFERENCEMENT_ISOLANT[[#Headers],[TC/TNC
dans le domaine d''emploi visé]]))))))</f>
        <v/>
      </c>
      <c r="K393" s="110" t="str">
        <f ca="1">IF('PR-tampon'!$E356="","",IF('PR-tampon'!$E356=0,"",IF(INDIRECT(NOM_FR&amp;ADDRESS('PR-tampon'!$E356,COLUMN(REFERENCEMENT_ISOLANT[[#Headers],[SYNTHESE DES APPLICATIONS VISEES]])))=0,"",INDIRECT(NOM_FR&amp;ADDRESS('PR-tampon'!$E356,COLUMN(REFERENCEMENT_ISOLANT[[#Headers],[SYNTHESE DES APPLICATIONS VISEES]]))))))</f>
        <v/>
      </c>
      <c r="L393" s="82" t="str">
        <f ca="1">IF('PR-tampon'!$E356="","",IF('PR-tampon'!$E356=0,"",IF(INDIRECT(NOM_FR&amp;ADDRESS('PR-tampon'!$E356,COLUMN(REFERENCEMENT_ISOLANT[[#Headers],[CONCATENATION DES OBSERVATIONS]])))=0,"",INDIRECT(NOM_FR&amp;ADDRESS('PR-tampon'!$E356,COLUMN(REFERENCEMENT_ISOLANT[[#Headers],[CONCATENATION DES OBSERVATIONS]]))))))</f>
        <v/>
      </c>
      <c r="M393" s="3" t="str">
        <f ca="1">IF('PR-tampon'!$E356="","",IF('PR-tampon'!$E356=0,"",IF(INDIRECT(NOM_FR&amp;ADDRESS('PR-tampon'!$E356,COLUMN(REFERENCEMENT_ISOLANT[[#Headers],[Hygrométrie des locaux]])))=0,"",INDIRECT(NOM_FR&amp;ADDRESS('PR-tampon'!$E356,COLUMN(REFERENCEMENT_ISOLANT[[#Headers],[Hygrométrie des locaux]]))))))</f>
        <v/>
      </c>
      <c r="N393" s="3" t="str">
        <f ca="1">IF('PR-tampon'!$E356="","",IF('PR-tampon'!$E356=0,"",IF(INDIRECT(NOM_FR&amp;ADDRESS('PR-tampon'!$E356,COLUMN(REFERENCEMENT_ISOLANT[[#Headers],[classement locaux au sens 20.1 P3]])))=0,"",INDIRECT(NOM_FR&amp;ADDRESS('PR-tampon'!$E356,COLUMN(REFERENCEMENT_ISOLANT[[#Headers],[classement locaux au sens 20.1 P3]]))))))</f>
        <v/>
      </c>
      <c r="O393" s="3" t="str">
        <f ca="1">IF('PR-tampon'!$E356="","",IF('PR-tampon'!$E356=0,"",IF(INDIRECT(NOM_FR&amp;ADDRESS('PR-tampon'!$E356,COLUMN(REFERENCEMENT_ISOLANT[[#Headers],[Climat max]])))=0,"",INDIRECT(NOM_FR&amp;ADDRESS('PR-tampon'!$E356,COLUMN(REFERENCEMENT_ISOLANT[[#Headers],[Climat max]]))))))</f>
        <v/>
      </c>
      <c r="P393" s="3" t="str">
        <f ca="1">IF('PR-tampon'!$E356="","",IF('PR-tampon'!$E356=0,"",IF(INDIRECT(NOM_FR&amp;ADDRESS('PR-tampon'!$E356,COLUMN(REFERENCEMENT_ISOLANT[[#Headers],[Locaux climatisés ou raffraichis]])))=0,"",INDIRECT(NOM_FR&amp;ADDRESS('PR-tampon'!$E356,COLUMN(REFERENCEMENT_ISOLANT[[#Headers],[Locaux climatisés ou raffraichis]]))))))</f>
        <v/>
      </c>
    </row>
    <row r="394" spans="1:16" ht="130.19999999999999" customHeight="1" x14ac:dyDescent="0.3">
      <c r="A394" s="3" t="e">
        <v>#VALUE!</v>
      </c>
      <c r="B394" s="86" t="str">
        <f ca="1">IF('PR-tampon'!$E357="","",IF('PR-tampon'!$E357=0,"",IF(INDIRECT(NOM_FR&amp;ADDRESS('PR-tampon'!$E357,COLUMN(REFERENCEMENT_ISOLANT[[#Headers],[DATE REFERENCEMENT]])))=0,"",INDIRECT(NOM_FR&amp;ADDRESS('PR-tampon'!$E357,COLUMN(REFERENCEMENT_ISOLANT[[#Headers],[DATE REFERENCEMENT]]))))))</f>
        <v/>
      </c>
      <c r="C394" s="86" t="str">
        <f ca="1">IF('PR-tampon'!$E357="","",IF('PR-tampon'!$E357=0,"",IF(INDIRECT(NOM_FR&amp;ADDRESS('PR-tampon'!$E357,COLUMN(REFERENCEMENT_ISOLANT[[#Headers],[TYPE DE PROCEDE]])))=0,"",INDIRECT(NOM_FR&amp;ADDRESS('PR-tampon'!$E357,COLUMN(REFERENCEMENT_ISOLANT[[#Headers],[TYPE DE PROCEDE]]))))))</f>
        <v/>
      </c>
      <c r="D394" s="86" t="str">
        <f ca="1">IF('PR-tampon'!$E357="","",IF('PR-tampon'!$E357=0,"",IF(INDIRECT(NOM_FR&amp;ADDRESS('PR-tampon'!$E357,COLUMN(REFERENCEMENT_ISOLANT[[#Headers],[MATIERE]])))=0,"",INDIRECT(NOM_FR&amp;ADDRESS('PR-tampon'!$E357,COLUMN(REFERENCEMENT_ISOLANT[[#Headers],[MATIERE]]))))))</f>
        <v/>
      </c>
      <c r="E394" s="3" t="str">
        <f ca="1">IF('PR-tampon'!$E357="","",IF('PR-tampon'!$E357=0,"",IF(INDIRECT(NOM_FR&amp;ADDRESS('PR-tampon'!$E357,COLUMN(REFERENCEMENT_ISOLANT[[#Headers],[NOM COMMERCIAL DU PROCEDE]])))=0,"",INDIRECT(NOM_FR&amp;ADDRESS('PR-tampon'!$E357,COLUMN(REFERENCEMENT_ISOLANT[[#Headers],[NOM COMMERCIAL DU PROCEDE]]))))))</f>
        <v/>
      </c>
      <c r="F394" s="3" t="str">
        <f ca="1">IF('PR-tampon'!$E357="","",IF('PR-tampon'!$E357=0,"",IF(INDIRECT(NOM_FR&amp;ADDRESS('PR-tampon'!$E357,COLUMN(REFERENCEMENT_ISOLANT[[#Headers],[FABRICANT / TITULAIRE / DISTRIBUTEUR]])))=0,"",INDIRECT(NOM_FR&amp;ADDRESS('PR-tampon'!$E357,COLUMN(REFERENCEMENT_ISOLANT[[#Headers],[FABRICANT / TITULAIRE / DISTRIBUTEUR]]))))))</f>
        <v/>
      </c>
      <c r="G394" s="3" t="str">
        <f ca="1">IF('PR-tampon'!$E357="","",IF('PR-tampon'!$E357=0,"",IF(INDIRECT(NOM_FR&amp;ADDRESS('PR-tampon'!$E357,COLUMN(REFERENCEMENT_ISOLANT[[#Headers],[TYPE DE DOCUMENT DE REFERENCE]])))=0,"",INDIRECT(NOM_FR&amp;ADDRESS('PR-tampon'!$E357,COLUMN(REFERENCEMENT_ISOLANT[[#Headers],[TYPE DE DOCUMENT DE REFERENCE]]))))))</f>
        <v/>
      </c>
      <c r="H394" s="3" t="str">
        <f ca="1">IF('PR-tampon'!$E357="","",IF('PR-tampon'!$E357=0,"",IF(INDIRECT(NOM_FR&amp;ADDRESS('PR-tampon'!$E357,COLUMN(REFERENCEMENT_ISOLANT[[#Headers],[REF]])))=0,"",INDIRECT(NOM_FR&amp;ADDRESS('PR-tampon'!$E357,COLUMN(REFERENCEMENT_ISOLANT[[#Headers],[REF]]))))))</f>
        <v/>
      </c>
      <c r="I394" s="80" t="str">
        <f ca="1">IF('PR-tampon'!$E357="","",IF('PR-tampon'!$E357=0,"",IF(INDIRECT(NOM_FR&amp;ADDRESS('PR-tampon'!$E357,COLUMN(REFERENCEMENT_ISOLANT[[#Headers],[AVIS LIMITE AU / VALIDITE]])))=0,"",INDIRECT(NOM_FR&amp;ADDRESS('PR-tampon'!$E357,COLUMN(REFERENCEMENT_ISOLANT[[#Headers],[AVIS LIMITE AU / VALIDITE]]))))))</f>
        <v/>
      </c>
      <c r="J394" s="3" t="str">
        <f ca="1">IF('PR-tampon'!$E357="","",IF('PR-tampon'!$E357=0,"",IF(INDIRECT(NOM_FR&amp;ADDRESS('PR-tampon'!$E357,COLUMN(REFERENCEMENT_ISOLANT[[#Headers],[TC/TNC
dans le domaine d''emploi visé]])))=0,"",INDIRECT(NOM_FR&amp;ADDRESS('PR-tampon'!$E357,COLUMN(REFERENCEMENT_ISOLANT[[#Headers],[TC/TNC
dans le domaine d''emploi visé]]))))))</f>
        <v/>
      </c>
      <c r="K394" s="110" t="str">
        <f ca="1">IF('PR-tampon'!$E357="","",IF('PR-tampon'!$E357=0,"",IF(INDIRECT(NOM_FR&amp;ADDRESS('PR-tampon'!$E357,COLUMN(REFERENCEMENT_ISOLANT[[#Headers],[SYNTHESE DES APPLICATIONS VISEES]])))=0,"",INDIRECT(NOM_FR&amp;ADDRESS('PR-tampon'!$E357,COLUMN(REFERENCEMENT_ISOLANT[[#Headers],[SYNTHESE DES APPLICATIONS VISEES]]))))))</f>
        <v/>
      </c>
      <c r="L394" s="82" t="str">
        <f ca="1">IF('PR-tampon'!$E357="","",IF('PR-tampon'!$E357=0,"",IF(INDIRECT(NOM_FR&amp;ADDRESS('PR-tampon'!$E357,COLUMN(REFERENCEMENT_ISOLANT[[#Headers],[CONCATENATION DES OBSERVATIONS]])))=0,"",INDIRECT(NOM_FR&amp;ADDRESS('PR-tampon'!$E357,COLUMN(REFERENCEMENT_ISOLANT[[#Headers],[CONCATENATION DES OBSERVATIONS]]))))))</f>
        <v/>
      </c>
      <c r="M394" s="3" t="str">
        <f ca="1">IF('PR-tampon'!$E357="","",IF('PR-tampon'!$E357=0,"",IF(INDIRECT(NOM_FR&amp;ADDRESS('PR-tampon'!$E357,COLUMN(REFERENCEMENT_ISOLANT[[#Headers],[Hygrométrie des locaux]])))=0,"",INDIRECT(NOM_FR&amp;ADDRESS('PR-tampon'!$E357,COLUMN(REFERENCEMENT_ISOLANT[[#Headers],[Hygrométrie des locaux]]))))))</f>
        <v/>
      </c>
      <c r="N394" s="3" t="str">
        <f ca="1">IF('PR-tampon'!$E357="","",IF('PR-tampon'!$E357=0,"",IF(INDIRECT(NOM_FR&amp;ADDRESS('PR-tampon'!$E357,COLUMN(REFERENCEMENT_ISOLANT[[#Headers],[classement locaux au sens 20.1 P3]])))=0,"",INDIRECT(NOM_FR&amp;ADDRESS('PR-tampon'!$E357,COLUMN(REFERENCEMENT_ISOLANT[[#Headers],[classement locaux au sens 20.1 P3]]))))))</f>
        <v/>
      </c>
      <c r="O394" s="3" t="str">
        <f ca="1">IF('PR-tampon'!$E357="","",IF('PR-tampon'!$E357=0,"",IF(INDIRECT(NOM_FR&amp;ADDRESS('PR-tampon'!$E357,COLUMN(REFERENCEMENT_ISOLANT[[#Headers],[Climat max]])))=0,"",INDIRECT(NOM_FR&amp;ADDRESS('PR-tampon'!$E357,COLUMN(REFERENCEMENT_ISOLANT[[#Headers],[Climat max]]))))))</f>
        <v/>
      </c>
      <c r="P394" s="3" t="str">
        <f ca="1">IF('PR-tampon'!$E357="","",IF('PR-tampon'!$E357=0,"",IF(INDIRECT(NOM_FR&amp;ADDRESS('PR-tampon'!$E357,COLUMN(REFERENCEMENT_ISOLANT[[#Headers],[Locaux climatisés ou raffraichis]])))=0,"",INDIRECT(NOM_FR&amp;ADDRESS('PR-tampon'!$E357,COLUMN(REFERENCEMENT_ISOLANT[[#Headers],[Locaux climatisés ou raffraichis]]))))))</f>
        <v/>
      </c>
    </row>
    <row r="395" spans="1:16" ht="130.19999999999999" customHeight="1" x14ac:dyDescent="0.3">
      <c r="A395" s="3" t="e">
        <v>#VALUE!</v>
      </c>
      <c r="B395" s="86" t="str">
        <f ca="1">IF('PR-tampon'!$E358="","",IF('PR-tampon'!$E358=0,"",IF(INDIRECT(NOM_FR&amp;ADDRESS('PR-tampon'!$E358,COLUMN(REFERENCEMENT_ISOLANT[[#Headers],[DATE REFERENCEMENT]])))=0,"",INDIRECT(NOM_FR&amp;ADDRESS('PR-tampon'!$E358,COLUMN(REFERENCEMENT_ISOLANT[[#Headers],[DATE REFERENCEMENT]]))))))</f>
        <v/>
      </c>
      <c r="C395" s="86" t="str">
        <f ca="1">IF('PR-tampon'!$E358="","",IF('PR-tampon'!$E358=0,"",IF(INDIRECT(NOM_FR&amp;ADDRESS('PR-tampon'!$E358,COLUMN(REFERENCEMENT_ISOLANT[[#Headers],[TYPE DE PROCEDE]])))=0,"",INDIRECT(NOM_FR&amp;ADDRESS('PR-tampon'!$E358,COLUMN(REFERENCEMENT_ISOLANT[[#Headers],[TYPE DE PROCEDE]]))))))</f>
        <v/>
      </c>
      <c r="D395" s="86" t="str">
        <f ca="1">IF('PR-tampon'!$E358="","",IF('PR-tampon'!$E358=0,"",IF(INDIRECT(NOM_FR&amp;ADDRESS('PR-tampon'!$E358,COLUMN(REFERENCEMENT_ISOLANT[[#Headers],[MATIERE]])))=0,"",INDIRECT(NOM_FR&amp;ADDRESS('PR-tampon'!$E358,COLUMN(REFERENCEMENT_ISOLANT[[#Headers],[MATIERE]]))))))</f>
        <v/>
      </c>
      <c r="E395" s="3" t="str">
        <f ca="1">IF('PR-tampon'!$E358="","",IF('PR-tampon'!$E358=0,"",IF(INDIRECT(NOM_FR&amp;ADDRESS('PR-tampon'!$E358,COLUMN(REFERENCEMENT_ISOLANT[[#Headers],[NOM COMMERCIAL DU PROCEDE]])))=0,"",INDIRECT(NOM_FR&amp;ADDRESS('PR-tampon'!$E358,COLUMN(REFERENCEMENT_ISOLANT[[#Headers],[NOM COMMERCIAL DU PROCEDE]]))))))</f>
        <v/>
      </c>
      <c r="F395" s="3" t="str">
        <f ca="1">IF('PR-tampon'!$E358="","",IF('PR-tampon'!$E358=0,"",IF(INDIRECT(NOM_FR&amp;ADDRESS('PR-tampon'!$E358,COLUMN(REFERENCEMENT_ISOLANT[[#Headers],[FABRICANT / TITULAIRE / DISTRIBUTEUR]])))=0,"",INDIRECT(NOM_FR&amp;ADDRESS('PR-tampon'!$E358,COLUMN(REFERENCEMENT_ISOLANT[[#Headers],[FABRICANT / TITULAIRE / DISTRIBUTEUR]]))))))</f>
        <v/>
      </c>
      <c r="G395" s="3" t="str">
        <f ca="1">IF('PR-tampon'!$E358="","",IF('PR-tampon'!$E358=0,"",IF(INDIRECT(NOM_FR&amp;ADDRESS('PR-tampon'!$E358,COLUMN(REFERENCEMENT_ISOLANT[[#Headers],[TYPE DE DOCUMENT DE REFERENCE]])))=0,"",INDIRECT(NOM_FR&amp;ADDRESS('PR-tampon'!$E358,COLUMN(REFERENCEMENT_ISOLANT[[#Headers],[TYPE DE DOCUMENT DE REFERENCE]]))))))</f>
        <v/>
      </c>
      <c r="H395" s="3" t="str">
        <f ca="1">IF('PR-tampon'!$E358="","",IF('PR-tampon'!$E358=0,"",IF(INDIRECT(NOM_FR&amp;ADDRESS('PR-tampon'!$E358,COLUMN(REFERENCEMENT_ISOLANT[[#Headers],[REF]])))=0,"",INDIRECT(NOM_FR&amp;ADDRESS('PR-tampon'!$E358,COLUMN(REFERENCEMENT_ISOLANT[[#Headers],[REF]]))))))</f>
        <v/>
      </c>
      <c r="I395" s="80" t="str">
        <f ca="1">IF('PR-tampon'!$E358="","",IF('PR-tampon'!$E358=0,"",IF(INDIRECT(NOM_FR&amp;ADDRESS('PR-tampon'!$E358,COLUMN(REFERENCEMENT_ISOLANT[[#Headers],[AVIS LIMITE AU / VALIDITE]])))=0,"",INDIRECT(NOM_FR&amp;ADDRESS('PR-tampon'!$E358,COLUMN(REFERENCEMENT_ISOLANT[[#Headers],[AVIS LIMITE AU / VALIDITE]]))))))</f>
        <v/>
      </c>
      <c r="J395" s="3" t="str">
        <f ca="1">IF('PR-tampon'!$E358="","",IF('PR-tampon'!$E358=0,"",IF(INDIRECT(NOM_FR&amp;ADDRESS('PR-tampon'!$E358,COLUMN(REFERENCEMENT_ISOLANT[[#Headers],[TC/TNC
dans le domaine d''emploi visé]])))=0,"",INDIRECT(NOM_FR&amp;ADDRESS('PR-tampon'!$E358,COLUMN(REFERENCEMENT_ISOLANT[[#Headers],[TC/TNC
dans le domaine d''emploi visé]]))))))</f>
        <v/>
      </c>
      <c r="K395" s="110" t="str">
        <f ca="1">IF('PR-tampon'!$E358="","",IF('PR-tampon'!$E358=0,"",IF(INDIRECT(NOM_FR&amp;ADDRESS('PR-tampon'!$E358,COLUMN(REFERENCEMENT_ISOLANT[[#Headers],[SYNTHESE DES APPLICATIONS VISEES]])))=0,"",INDIRECT(NOM_FR&amp;ADDRESS('PR-tampon'!$E358,COLUMN(REFERENCEMENT_ISOLANT[[#Headers],[SYNTHESE DES APPLICATIONS VISEES]]))))))</f>
        <v/>
      </c>
      <c r="L395" s="82" t="str">
        <f ca="1">IF('PR-tampon'!$E358="","",IF('PR-tampon'!$E358=0,"",IF(INDIRECT(NOM_FR&amp;ADDRESS('PR-tampon'!$E358,COLUMN(REFERENCEMENT_ISOLANT[[#Headers],[CONCATENATION DES OBSERVATIONS]])))=0,"",INDIRECT(NOM_FR&amp;ADDRESS('PR-tampon'!$E358,COLUMN(REFERENCEMENT_ISOLANT[[#Headers],[CONCATENATION DES OBSERVATIONS]]))))))</f>
        <v/>
      </c>
      <c r="M395" s="3" t="str">
        <f ca="1">IF('PR-tampon'!$E358="","",IF('PR-tampon'!$E358=0,"",IF(INDIRECT(NOM_FR&amp;ADDRESS('PR-tampon'!$E358,COLUMN(REFERENCEMENT_ISOLANT[[#Headers],[Hygrométrie des locaux]])))=0,"",INDIRECT(NOM_FR&amp;ADDRESS('PR-tampon'!$E358,COLUMN(REFERENCEMENT_ISOLANT[[#Headers],[Hygrométrie des locaux]]))))))</f>
        <v/>
      </c>
      <c r="N395" s="3" t="str">
        <f ca="1">IF('PR-tampon'!$E358="","",IF('PR-tampon'!$E358=0,"",IF(INDIRECT(NOM_FR&amp;ADDRESS('PR-tampon'!$E358,COLUMN(REFERENCEMENT_ISOLANT[[#Headers],[classement locaux au sens 20.1 P3]])))=0,"",INDIRECT(NOM_FR&amp;ADDRESS('PR-tampon'!$E358,COLUMN(REFERENCEMENT_ISOLANT[[#Headers],[classement locaux au sens 20.1 P3]]))))))</f>
        <v/>
      </c>
      <c r="O395" s="3" t="str">
        <f ca="1">IF('PR-tampon'!$E358="","",IF('PR-tampon'!$E358=0,"",IF(INDIRECT(NOM_FR&amp;ADDRESS('PR-tampon'!$E358,COLUMN(REFERENCEMENT_ISOLANT[[#Headers],[Climat max]])))=0,"",INDIRECT(NOM_FR&amp;ADDRESS('PR-tampon'!$E358,COLUMN(REFERENCEMENT_ISOLANT[[#Headers],[Climat max]]))))))</f>
        <v/>
      </c>
      <c r="P395" s="3" t="str">
        <f ca="1">IF('PR-tampon'!$E358="","",IF('PR-tampon'!$E358=0,"",IF(INDIRECT(NOM_FR&amp;ADDRESS('PR-tampon'!$E358,COLUMN(REFERENCEMENT_ISOLANT[[#Headers],[Locaux climatisés ou raffraichis]])))=0,"",INDIRECT(NOM_FR&amp;ADDRESS('PR-tampon'!$E358,COLUMN(REFERENCEMENT_ISOLANT[[#Headers],[Locaux climatisés ou raffraichis]]))))))</f>
        <v/>
      </c>
    </row>
    <row r="396" spans="1:16" ht="130.19999999999999" customHeight="1" x14ac:dyDescent="0.3">
      <c r="A396" s="3" t="e">
        <v>#VALUE!</v>
      </c>
      <c r="B396" s="86" t="str">
        <f ca="1">IF('PR-tampon'!$E359="","",IF('PR-tampon'!$E359=0,"",IF(INDIRECT(NOM_FR&amp;ADDRESS('PR-tampon'!$E359,COLUMN(REFERENCEMENT_ISOLANT[[#Headers],[DATE REFERENCEMENT]])))=0,"",INDIRECT(NOM_FR&amp;ADDRESS('PR-tampon'!$E359,COLUMN(REFERENCEMENT_ISOLANT[[#Headers],[DATE REFERENCEMENT]]))))))</f>
        <v/>
      </c>
      <c r="C396" s="86" t="str">
        <f ca="1">IF('PR-tampon'!$E359="","",IF('PR-tampon'!$E359=0,"",IF(INDIRECT(NOM_FR&amp;ADDRESS('PR-tampon'!$E359,COLUMN(REFERENCEMENT_ISOLANT[[#Headers],[TYPE DE PROCEDE]])))=0,"",INDIRECT(NOM_FR&amp;ADDRESS('PR-tampon'!$E359,COLUMN(REFERENCEMENT_ISOLANT[[#Headers],[TYPE DE PROCEDE]]))))))</f>
        <v/>
      </c>
      <c r="D396" s="86" t="str">
        <f ca="1">IF('PR-tampon'!$E359="","",IF('PR-tampon'!$E359=0,"",IF(INDIRECT(NOM_FR&amp;ADDRESS('PR-tampon'!$E359,COLUMN(REFERENCEMENT_ISOLANT[[#Headers],[MATIERE]])))=0,"",INDIRECT(NOM_FR&amp;ADDRESS('PR-tampon'!$E359,COLUMN(REFERENCEMENT_ISOLANT[[#Headers],[MATIERE]]))))))</f>
        <v/>
      </c>
      <c r="E396" s="3" t="str">
        <f ca="1">IF('PR-tampon'!$E359="","",IF('PR-tampon'!$E359=0,"",IF(INDIRECT(NOM_FR&amp;ADDRESS('PR-tampon'!$E359,COLUMN(REFERENCEMENT_ISOLANT[[#Headers],[NOM COMMERCIAL DU PROCEDE]])))=0,"",INDIRECT(NOM_FR&amp;ADDRESS('PR-tampon'!$E359,COLUMN(REFERENCEMENT_ISOLANT[[#Headers],[NOM COMMERCIAL DU PROCEDE]]))))))</f>
        <v/>
      </c>
      <c r="F396" s="3" t="str">
        <f ca="1">IF('PR-tampon'!$E359="","",IF('PR-tampon'!$E359=0,"",IF(INDIRECT(NOM_FR&amp;ADDRESS('PR-tampon'!$E359,COLUMN(REFERENCEMENT_ISOLANT[[#Headers],[FABRICANT / TITULAIRE / DISTRIBUTEUR]])))=0,"",INDIRECT(NOM_FR&amp;ADDRESS('PR-tampon'!$E359,COLUMN(REFERENCEMENT_ISOLANT[[#Headers],[FABRICANT / TITULAIRE / DISTRIBUTEUR]]))))))</f>
        <v/>
      </c>
      <c r="G396" s="3" t="str">
        <f ca="1">IF('PR-tampon'!$E359="","",IF('PR-tampon'!$E359=0,"",IF(INDIRECT(NOM_FR&amp;ADDRESS('PR-tampon'!$E359,COLUMN(REFERENCEMENT_ISOLANT[[#Headers],[TYPE DE DOCUMENT DE REFERENCE]])))=0,"",INDIRECT(NOM_FR&amp;ADDRESS('PR-tampon'!$E359,COLUMN(REFERENCEMENT_ISOLANT[[#Headers],[TYPE DE DOCUMENT DE REFERENCE]]))))))</f>
        <v/>
      </c>
      <c r="H396" s="3" t="str">
        <f ca="1">IF('PR-tampon'!$E359="","",IF('PR-tampon'!$E359=0,"",IF(INDIRECT(NOM_FR&amp;ADDRESS('PR-tampon'!$E359,COLUMN(REFERENCEMENT_ISOLANT[[#Headers],[REF]])))=0,"",INDIRECT(NOM_FR&amp;ADDRESS('PR-tampon'!$E359,COLUMN(REFERENCEMENT_ISOLANT[[#Headers],[REF]]))))))</f>
        <v/>
      </c>
      <c r="I396" s="80" t="str">
        <f ca="1">IF('PR-tampon'!$E359="","",IF('PR-tampon'!$E359=0,"",IF(INDIRECT(NOM_FR&amp;ADDRESS('PR-tampon'!$E359,COLUMN(REFERENCEMENT_ISOLANT[[#Headers],[AVIS LIMITE AU / VALIDITE]])))=0,"",INDIRECT(NOM_FR&amp;ADDRESS('PR-tampon'!$E359,COLUMN(REFERENCEMENT_ISOLANT[[#Headers],[AVIS LIMITE AU / VALIDITE]]))))))</f>
        <v/>
      </c>
      <c r="J396" s="3" t="str">
        <f ca="1">IF('PR-tampon'!$E359="","",IF('PR-tampon'!$E359=0,"",IF(INDIRECT(NOM_FR&amp;ADDRESS('PR-tampon'!$E359,COLUMN(REFERENCEMENT_ISOLANT[[#Headers],[TC/TNC
dans le domaine d''emploi visé]])))=0,"",INDIRECT(NOM_FR&amp;ADDRESS('PR-tampon'!$E359,COLUMN(REFERENCEMENT_ISOLANT[[#Headers],[TC/TNC
dans le domaine d''emploi visé]]))))))</f>
        <v/>
      </c>
      <c r="K396" s="110" t="str">
        <f ca="1">IF('PR-tampon'!$E359="","",IF('PR-tampon'!$E359=0,"",IF(INDIRECT(NOM_FR&amp;ADDRESS('PR-tampon'!$E359,COLUMN(REFERENCEMENT_ISOLANT[[#Headers],[SYNTHESE DES APPLICATIONS VISEES]])))=0,"",INDIRECT(NOM_FR&amp;ADDRESS('PR-tampon'!$E359,COLUMN(REFERENCEMENT_ISOLANT[[#Headers],[SYNTHESE DES APPLICATIONS VISEES]]))))))</f>
        <v/>
      </c>
      <c r="L396" s="82" t="str">
        <f ca="1">IF('PR-tampon'!$E359="","",IF('PR-tampon'!$E359=0,"",IF(INDIRECT(NOM_FR&amp;ADDRESS('PR-tampon'!$E359,COLUMN(REFERENCEMENT_ISOLANT[[#Headers],[CONCATENATION DES OBSERVATIONS]])))=0,"",INDIRECT(NOM_FR&amp;ADDRESS('PR-tampon'!$E359,COLUMN(REFERENCEMENT_ISOLANT[[#Headers],[CONCATENATION DES OBSERVATIONS]]))))))</f>
        <v/>
      </c>
      <c r="M396" s="3" t="str">
        <f ca="1">IF('PR-tampon'!$E359="","",IF('PR-tampon'!$E359=0,"",IF(INDIRECT(NOM_FR&amp;ADDRESS('PR-tampon'!$E359,COLUMN(REFERENCEMENT_ISOLANT[[#Headers],[Hygrométrie des locaux]])))=0,"",INDIRECT(NOM_FR&amp;ADDRESS('PR-tampon'!$E359,COLUMN(REFERENCEMENT_ISOLANT[[#Headers],[Hygrométrie des locaux]]))))))</f>
        <v/>
      </c>
      <c r="N396" s="3" t="str">
        <f ca="1">IF('PR-tampon'!$E359="","",IF('PR-tampon'!$E359=0,"",IF(INDIRECT(NOM_FR&amp;ADDRESS('PR-tampon'!$E359,COLUMN(REFERENCEMENT_ISOLANT[[#Headers],[classement locaux au sens 20.1 P3]])))=0,"",INDIRECT(NOM_FR&amp;ADDRESS('PR-tampon'!$E359,COLUMN(REFERENCEMENT_ISOLANT[[#Headers],[classement locaux au sens 20.1 P3]]))))))</f>
        <v/>
      </c>
      <c r="O396" s="3" t="str">
        <f ca="1">IF('PR-tampon'!$E359="","",IF('PR-tampon'!$E359=0,"",IF(INDIRECT(NOM_FR&amp;ADDRESS('PR-tampon'!$E359,COLUMN(REFERENCEMENT_ISOLANT[[#Headers],[Climat max]])))=0,"",INDIRECT(NOM_FR&amp;ADDRESS('PR-tampon'!$E359,COLUMN(REFERENCEMENT_ISOLANT[[#Headers],[Climat max]]))))))</f>
        <v/>
      </c>
      <c r="P396" s="3" t="str">
        <f ca="1">IF('PR-tampon'!$E359="","",IF('PR-tampon'!$E359=0,"",IF(INDIRECT(NOM_FR&amp;ADDRESS('PR-tampon'!$E359,COLUMN(REFERENCEMENT_ISOLANT[[#Headers],[Locaux climatisés ou raffraichis]])))=0,"",INDIRECT(NOM_FR&amp;ADDRESS('PR-tampon'!$E359,COLUMN(REFERENCEMENT_ISOLANT[[#Headers],[Locaux climatisés ou raffraichis]]))))))</f>
        <v/>
      </c>
    </row>
    <row r="397" spans="1:16" ht="130.19999999999999" customHeight="1" x14ac:dyDescent="0.3">
      <c r="A397" s="3" t="e">
        <v>#VALUE!</v>
      </c>
      <c r="B397" s="86" t="str">
        <f ca="1">IF('PR-tampon'!$E360="","",IF('PR-tampon'!$E360=0,"",IF(INDIRECT(NOM_FR&amp;ADDRESS('PR-tampon'!$E360,COLUMN(REFERENCEMENT_ISOLANT[[#Headers],[DATE REFERENCEMENT]])))=0,"",INDIRECT(NOM_FR&amp;ADDRESS('PR-tampon'!$E360,COLUMN(REFERENCEMENT_ISOLANT[[#Headers],[DATE REFERENCEMENT]]))))))</f>
        <v/>
      </c>
      <c r="C397" s="86" t="str">
        <f ca="1">IF('PR-tampon'!$E360="","",IF('PR-tampon'!$E360=0,"",IF(INDIRECT(NOM_FR&amp;ADDRESS('PR-tampon'!$E360,COLUMN(REFERENCEMENT_ISOLANT[[#Headers],[TYPE DE PROCEDE]])))=0,"",INDIRECT(NOM_FR&amp;ADDRESS('PR-tampon'!$E360,COLUMN(REFERENCEMENT_ISOLANT[[#Headers],[TYPE DE PROCEDE]]))))))</f>
        <v/>
      </c>
      <c r="D397" s="86" t="str">
        <f ca="1">IF('PR-tampon'!$E360="","",IF('PR-tampon'!$E360=0,"",IF(INDIRECT(NOM_FR&amp;ADDRESS('PR-tampon'!$E360,COLUMN(REFERENCEMENT_ISOLANT[[#Headers],[MATIERE]])))=0,"",INDIRECT(NOM_FR&amp;ADDRESS('PR-tampon'!$E360,COLUMN(REFERENCEMENT_ISOLANT[[#Headers],[MATIERE]]))))))</f>
        <v/>
      </c>
      <c r="E397" s="3" t="str">
        <f ca="1">IF('PR-tampon'!$E360="","",IF('PR-tampon'!$E360=0,"",IF(INDIRECT(NOM_FR&amp;ADDRESS('PR-tampon'!$E360,COLUMN(REFERENCEMENT_ISOLANT[[#Headers],[NOM COMMERCIAL DU PROCEDE]])))=0,"",INDIRECT(NOM_FR&amp;ADDRESS('PR-tampon'!$E360,COLUMN(REFERENCEMENT_ISOLANT[[#Headers],[NOM COMMERCIAL DU PROCEDE]]))))))</f>
        <v/>
      </c>
      <c r="F397" s="3" t="str">
        <f ca="1">IF('PR-tampon'!$E360="","",IF('PR-tampon'!$E360=0,"",IF(INDIRECT(NOM_FR&amp;ADDRESS('PR-tampon'!$E360,COLUMN(REFERENCEMENT_ISOLANT[[#Headers],[FABRICANT / TITULAIRE / DISTRIBUTEUR]])))=0,"",INDIRECT(NOM_FR&amp;ADDRESS('PR-tampon'!$E360,COLUMN(REFERENCEMENT_ISOLANT[[#Headers],[FABRICANT / TITULAIRE / DISTRIBUTEUR]]))))))</f>
        <v/>
      </c>
      <c r="G397" s="3" t="str">
        <f ca="1">IF('PR-tampon'!$E360="","",IF('PR-tampon'!$E360=0,"",IF(INDIRECT(NOM_FR&amp;ADDRESS('PR-tampon'!$E360,COLUMN(REFERENCEMENT_ISOLANT[[#Headers],[TYPE DE DOCUMENT DE REFERENCE]])))=0,"",INDIRECT(NOM_FR&amp;ADDRESS('PR-tampon'!$E360,COLUMN(REFERENCEMENT_ISOLANT[[#Headers],[TYPE DE DOCUMENT DE REFERENCE]]))))))</f>
        <v/>
      </c>
      <c r="H397" s="3" t="str">
        <f ca="1">IF('PR-tampon'!$E360="","",IF('PR-tampon'!$E360=0,"",IF(INDIRECT(NOM_FR&amp;ADDRESS('PR-tampon'!$E360,COLUMN(REFERENCEMENT_ISOLANT[[#Headers],[REF]])))=0,"",INDIRECT(NOM_FR&amp;ADDRESS('PR-tampon'!$E360,COLUMN(REFERENCEMENT_ISOLANT[[#Headers],[REF]]))))))</f>
        <v/>
      </c>
      <c r="I397" s="80" t="str">
        <f ca="1">IF('PR-tampon'!$E360="","",IF('PR-tampon'!$E360=0,"",IF(INDIRECT(NOM_FR&amp;ADDRESS('PR-tampon'!$E360,COLUMN(REFERENCEMENT_ISOLANT[[#Headers],[AVIS LIMITE AU / VALIDITE]])))=0,"",INDIRECT(NOM_FR&amp;ADDRESS('PR-tampon'!$E360,COLUMN(REFERENCEMENT_ISOLANT[[#Headers],[AVIS LIMITE AU / VALIDITE]]))))))</f>
        <v/>
      </c>
      <c r="J397" s="3" t="str">
        <f ca="1">IF('PR-tampon'!$E360="","",IF('PR-tampon'!$E360=0,"",IF(INDIRECT(NOM_FR&amp;ADDRESS('PR-tampon'!$E360,COLUMN(REFERENCEMENT_ISOLANT[[#Headers],[TC/TNC
dans le domaine d''emploi visé]])))=0,"",INDIRECT(NOM_FR&amp;ADDRESS('PR-tampon'!$E360,COLUMN(REFERENCEMENT_ISOLANT[[#Headers],[TC/TNC
dans le domaine d''emploi visé]]))))))</f>
        <v/>
      </c>
      <c r="K397" s="110" t="str">
        <f ca="1">IF('PR-tampon'!$E360="","",IF('PR-tampon'!$E360=0,"",IF(INDIRECT(NOM_FR&amp;ADDRESS('PR-tampon'!$E360,COLUMN(REFERENCEMENT_ISOLANT[[#Headers],[SYNTHESE DES APPLICATIONS VISEES]])))=0,"",INDIRECT(NOM_FR&amp;ADDRESS('PR-tampon'!$E360,COLUMN(REFERENCEMENT_ISOLANT[[#Headers],[SYNTHESE DES APPLICATIONS VISEES]]))))))</f>
        <v/>
      </c>
      <c r="L397" s="82" t="str">
        <f ca="1">IF('PR-tampon'!$E360="","",IF('PR-tampon'!$E360=0,"",IF(INDIRECT(NOM_FR&amp;ADDRESS('PR-tampon'!$E360,COLUMN(REFERENCEMENT_ISOLANT[[#Headers],[CONCATENATION DES OBSERVATIONS]])))=0,"",INDIRECT(NOM_FR&amp;ADDRESS('PR-tampon'!$E360,COLUMN(REFERENCEMENT_ISOLANT[[#Headers],[CONCATENATION DES OBSERVATIONS]]))))))</f>
        <v/>
      </c>
      <c r="M397" s="3" t="str">
        <f ca="1">IF('PR-tampon'!$E360="","",IF('PR-tampon'!$E360=0,"",IF(INDIRECT(NOM_FR&amp;ADDRESS('PR-tampon'!$E360,COLUMN(REFERENCEMENT_ISOLANT[[#Headers],[Hygrométrie des locaux]])))=0,"",INDIRECT(NOM_FR&amp;ADDRESS('PR-tampon'!$E360,COLUMN(REFERENCEMENT_ISOLANT[[#Headers],[Hygrométrie des locaux]]))))))</f>
        <v/>
      </c>
      <c r="N397" s="3" t="str">
        <f ca="1">IF('PR-tampon'!$E360="","",IF('PR-tampon'!$E360=0,"",IF(INDIRECT(NOM_FR&amp;ADDRESS('PR-tampon'!$E360,COLUMN(REFERENCEMENT_ISOLANT[[#Headers],[classement locaux au sens 20.1 P3]])))=0,"",INDIRECT(NOM_FR&amp;ADDRESS('PR-tampon'!$E360,COLUMN(REFERENCEMENT_ISOLANT[[#Headers],[classement locaux au sens 20.1 P3]]))))))</f>
        <v/>
      </c>
      <c r="O397" s="3" t="str">
        <f ca="1">IF('PR-tampon'!$E360="","",IF('PR-tampon'!$E360=0,"",IF(INDIRECT(NOM_FR&amp;ADDRESS('PR-tampon'!$E360,COLUMN(REFERENCEMENT_ISOLANT[[#Headers],[Climat max]])))=0,"",INDIRECT(NOM_FR&amp;ADDRESS('PR-tampon'!$E360,COLUMN(REFERENCEMENT_ISOLANT[[#Headers],[Climat max]]))))))</f>
        <v/>
      </c>
      <c r="P397" s="3" t="str">
        <f ca="1">IF('PR-tampon'!$E360="","",IF('PR-tampon'!$E360=0,"",IF(INDIRECT(NOM_FR&amp;ADDRESS('PR-tampon'!$E360,COLUMN(REFERENCEMENT_ISOLANT[[#Headers],[Locaux climatisés ou raffraichis]])))=0,"",INDIRECT(NOM_FR&amp;ADDRESS('PR-tampon'!$E360,COLUMN(REFERENCEMENT_ISOLANT[[#Headers],[Locaux climatisés ou raffraichis]]))))))</f>
        <v/>
      </c>
    </row>
    <row r="398" spans="1:16" ht="130.19999999999999" customHeight="1" x14ac:dyDescent="0.3">
      <c r="A398" s="3" t="e">
        <v>#VALUE!</v>
      </c>
      <c r="B398" s="86" t="str">
        <f ca="1">IF('PR-tampon'!$E361="","",IF('PR-tampon'!$E361=0,"",IF(INDIRECT(NOM_FR&amp;ADDRESS('PR-tampon'!$E361,COLUMN(REFERENCEMENT_ISOLANT[[#Headers],[DATE REFERENCEMENT]])))=0,"",INDIRECT(NOM_FR&amp;ADDRESS('PR-tampon'!$E361,COLUMN(REFERENCEMENT_ISOLANT[[#Headers],[DATE REFERENCEMENT]]))))))</f>
        <v/>
      </c>
      <c r="C398" s="86" t="str">
        <f ca="1">IF('PR-tampon'!$E361="","",IF('PR-tampon'!$E361=0,"",IF(INDIRECT(NOM_FR&amp;ADDRESS('PR-tampon'!$E361,COLUMN(REFERENCEMENT_ISOLANT[[#Headers],[TYPE DE PROCEDE]])))=0,"",INDIRECT(NOM_FR&amp;ADDRESS('PR-tampon'!$E361,COLUMN(REFERENCEMENT_ISOLANT[[#Headers],[TYPE DE PROCEDE]]))))))</f>
        <v/>
      </c>
      <c r="D398" s="86" t="str">
        <f ca="1">IF('PR-tampon'!$E361="","",IF('PR-tampon'!$E361=0,"",IF(INDIRECT(NOM_FR&amp;ADDRESS('PR-tampon'!$E361,COLUMN(REFERENCEMENT_ISOLANT[[#Headers],[MATIERE]])))=0,"",INDIRECT(NOM_FR&amp;ADDRESS('PR-tampon'!$E361,COLUMN(REFERENCEMENT_ISOLANT[[#Headers],[MATIERE]]))))))</f>
        <v/>
      </c>
      <c r="E398" s="3" t="str">
        <f ca="1">IF('PR-tampon'!$E361="","",IF('PR-tampon'!$E361=0,"",IF(INDIRECT(NOM_FR&amp;ADDRESS('PR-tampon'!$E361,COLUMN(REFERENCEMENT_ISOLANT[[#Headers],[NOM COMMERCIAL DU PROCEDE]])))=0,"",INDIRECT(NOM_FR&amp;ADDRESS('PR-tampon'!$E361,COLUMN(REFERENCEMENT_ISOLANT[[#Headers],[NOM COMMERCIAL DU PROCEDE]]))))))</f>
        <v/>
      </c>
      <c r="F398" s="3" t="str">
        <f ca="1">IF('PR-tampon'!$E361="","",IF('PR-tampon'!$E361=0,"",IF(INDIRECT(NOM_FR&amp;ADDRESS('PR-tampon'!$E361,COLUMN(REFERENCEMENT_ISOLANT[[#Headers],[FABRICANT / TITULAIRE / DISTRIBUTEUR]])))=0,"",INDIRECT(NOM_FR&amp;ADDRESS('PR-tampon'!$E361,COLUMN(REFERENCEMENT_ISOLANT[[#Headers],[FABRICANT / TITULAIRE / DISTRIBUTEUR]]))))))</f>
        <v/>
      </c>
      <c r="G398" s="3" t="str">
        <f ca="1">IF('PR-tampon'!$E361="","",IF('PR-tampon'!$E361=0,"",IF(INDIRECT(NOM_FR&amp;ADDRESS('PR-tampon'!$E361,COLUMN(REFERENCEMENT_ISOLANT[[#Headers],[TYPE DE DOCUMENT DE REFERENCE]])))=0,"",INDIRECT(NOM_FR&amp;ADDRESS('PR-tampon'!$E361,COLUMN(REFERENCEMENT_ISOLANT[[#Headers],[TYPE DE DOCUMENT DE REFERENCE]]))))))</f>
        <v/>
      </c>
      <c r="H398" s="3" t="str">
        <f ca="1">IF('PR-tampon'!$E361="","",IF('PR-tampon'!$E361=0,"",IF(INDIRECT(NOM_FR&amp;ADDRESS('PR-tampon'!$E361,COLUMN(REFERENCEMENT_ISOLANT[[#Headers],[REF]])))=0,"",INDIRECT(NOM_FR&amp;ADDRESS('PR-tampon'!$E361,COLUMN(REFERENCEMENT_ISOLANT[[#Headers],[REF]]))))))</f>
        <v/>
      </c>
      <c r="I398" s="80" t="str">
        <f ca="1">IF('PR-tampon'!$E361="","",IF('PR-tampon'!$E361=0,"",IF(INDIRECT(NOM_FR&amp;ADDRESS('PR-tampon'!$E361,COLUMN(REFERENCEMENT_ISOLANT[[#Headers],[AVIS LIMITE AU / VALIDITE]])))=0,"",INDIRECT(NOM_FR&amp;ADDRESS('PR-tampon'!$E361,COLUMN(REFERENCEMENT_ISOLANT[[#Headers],[AVIS LIMITE AU / VALIDITE]]))))))</f>
        <v/>
      </c>
      <c r="J398" s="3" t="str">
        <f ca="1">IF('PR-tampon'!$E361="","",IF('PR-tampon'!$E361=0,"",IF(INDIRECT(NOM_FR&amp;ADDRESS('PR-tampon'!$E361,COLUMN(REFERENCEMENT_ISOLANT[[#Headers],[TC/TNC
dans le domaine d''emploi visé]])))=0,"",INDIRECT(NOM_FR&amp;ADDRESS('PR-tampon'!$E361,COLUMN(REFERENCEMENT_ISOLANT[[#Headers],[TC/TNC
dans le domaine d''emploi visé]]))))))</f>
        <v/>
      </c>
      <c r="K398" s="110" t="str">
        <f ca="1">IF('PR-tampon'!$E361="","",IF('PR-tampon'!$E361=0,"",IF(INDIRECT(NOM_FR&amp;ADDRESS('PR-tampon'!$E361,COLUMN(REFERENCEMENT_ISOLANT[[#Headers],[SYNTHESE DES APPLICATIONS VISEES]])))=0,"",INDIRECT(NOM_FR&amp;ADDRESS('PR-tampon'!$E361,COLUMN(REFERENCEMENT_ISOLANT[[#Headers],[SYNTHESE DES APPLICATIONS VISEES]]))))))</f>
        <v/>
      </c>
      <c r="L398" s="82" t="str">
        <f ca="1">IF('PR-tampon'!$E361="","",IF('PR-tampon'!$E361=0,"",IF(INDIRECT(NOM_FR&amp;ADDRESS('PR-tampon'!$E361,COLUMN(REFERENCEMENT_ISOLANT[[#Headers],[CONCATENATION DES OBSERVATIONS]])))=0,"",INDIRECT(NOM_FR&amp;ADDRESS('PR-tampon'!$E361,COLUMN(REFERENCEMENT_ISOLANT[[#Headers],[CONCATENATION DES OBSERVATIONS]]))))))</f>
        <v/>
      </c>
      <c r="M398" s="3" t="str">
        <f ca="1">IF('PR-tampon'!$E361="","",IF('PR-tampon'!$E361=0,"",IF(INDIRECT(NOM_FR&amp;ADDRESS('PR-tampon'!$E361,COLUMN(REFERENCEMENT_ISOLANT[[#Headers],[Hygrométrie des locaux]])))=0,"",INDIRECT(NOM_FR&amp;ADDRESS('PR-tampon'!$E361,COLUMN(REFERENCEMENT_ISOLANT[[#Headers],[Hygrométrie des locaux]]))))))</f>
        <v/>
      </c>
      <c r="N398" s="3" t="str">
        <f ca="1">IF('PR-tampon'!$E361="","",IF('PR-tampon'!$E361=0,"",IF(INDIRECT(NOM_FR&amp;ADDRESS('PR-tampon'!$E361,COLUMN(REFERENCEMENT_ISOLANT[[#Headers],[classement locaux au sens 20.1 P3]])))=0,"",INDIRECT(NOM_FR&amp;ADDRESS('PR-tampon'!$E361,COLUMN(REFERENCEMENT_ISOLANT[[#Headers],[classement locaux au sens 20.1 P3]]))))))</f>
        <v/>
      </c>
      <c r="O398" s="3" t="str">
        <f ca="1">IF('PR-tampon'!$E361="","",IF('PR-tampon'!$E361=0,"",IF(INDIRECT(NOM_FR&amp;ADDRESS('PR-tampon'!$E361,COLUMN(REFERENCEMENT_ISOLANT[[#Headers],[Climat max]])))=0,"",INDIRECT(NOM_FR&amp;ADDRESS('PR-tampon'!$E361,COLUMN(REFERENCEMENT_ISOLANT[[#Headers],[Climat max]]))))))</f>
        <v/>
      </c>
      <c r="P398" s="3" t="str">
        <f ca="1">IF('PR-tampon'!$E361="","",IF('PR-tampon'!$E361=0,"",IF(INDIRECT(NOM_FR&amp;ADDRESS('PR-tampon'!$E361,COLUMN(REFERENCEMENT_ISOLANT[[#Headers],[Locaux climatisés ou raffraichis]])))=0,"",INDIRECT(NOM_FR&amp;ADDRESS('PR-tampon'!$E361,COLUMN(REFERENCEMENT_ISOLANT[[#Headers],[Locaux climatisés ou raffraichis]]))))))</f>
        <v/>
      </c>
    </row>
    <row r="399" spans="1:16" ht="130.19999999999999" customHeight="1" x14ac:dyDescent="0.3">
      <c r="A399" s="3" t="e">
        <v>#VALUE!</v>
      </c>
      <c r="B399" s="86" t="str">
        <f ca="1">IF('PR-tampon'!$E362="","",IF('PR-tampon'!$E362=0,"",IF(INDIRECT(NOM_FR&amp;ADDRESS('PR-tampon'!$E362,COLUMN(REFERENCEMENT_ISOLANT[[#Headers],[DATE REFERENCEMENT]])))=0,"",INDIRECT(NOM_FR&amp;ADDRESS('PR-tampon'!$E362,COLUMN(REFERENCEMENT_ISOLANT[[#Headers],[DATE REFERENCEMENT]]))))))</f>
        <v/>
      </c>
      <c r="C399" s="86" t="str">
        <f ca="1">IF('PR-tampon'!$E362="","",IF('PR-tampon'!$E362=0,"",IF(INDIRECT(NOM_FR&amp;ADDRESS('PR-tampon'!$E362,COLUMN(REFERENCEMENT_ISOLANT[[#Headers],[TYPE DE PROCEDE]])))=0,"",INDIRECT(NOM_FR&amp;ADDRESS('PR-tampon'!$E362,COLUMN(REFERENCEMENT_ISOLANT[[#Headers],[TYPE DE PROCEDE]]))))))</f>
        <v/>
      </c>
      <c r="D399" s="86" t="str">
        <f ca="1">IF('PR-tampon'!$E362="","",IF('PR-tampon'!$E362=0,"",IF(INDIRECT(NOM_FR&amp;ADDRESS('PR-tampon'!$E362,COLUMN(REFERENCEMENT_ISOLANT[[#Headers],[MATIERE]])))=0,"",INDIRECT(NOM_FR&amp;ADDRESS('PR-tampon'!$E362,COLUMN(REFERENCEMENT_ISOLANT[[#Headers],[MATIERE]]))))))</f>
        <v/>
      </c>
      <c r="E399" s="3" t="str">
        <f ca="1">IF('PR-tampon'!$E362="","",IF('PR-tampon'!$E362=0,"",IF(INDIRECT(NOM_FR&amp;ADDRESS('PR-tampon'!$E362,COLUMN(REFERENCEMENT_ISOLANT[[#Headers],[NOM COMMERCIAL DU PROCEDE]])))=0,"",INDIRECT(NOM_FR&amp;ADDRESS('PR-tampon'!$E362,COLUMN(REFERENCEMENT_ISOLANT[[#Headers],[NOM COMMERCIAL DU PROCEDE]]))))))</f>
        <v/>
      </c>
      <c r="F399" s="3" t="str">
        <f ca="1">IF('PR-tampon'!$E362="","",IF('PR-tampon'!$E362=0,"",IF(INDIRECT(NOM_FR&amp;ADDRESS('PR-tampon'!$E362,COLUMN(REFERENCEMENT_ISOLANT[[#Headers],[FABRICANT / TITULAIRE / DISTRIBUTEUR]])))=0,"",INDIRECT(NOM_FR&amp;ADDRESS('PR-tampon'!$E362,COLUMN(REFERENCEMENT_ISOLANT[[#Headers],[FABRICANT / TITULAIRE / DISTRIBUTEUR]]))))))</f>
        <v/>
      </c>
      <c r="G399" s="3" t="str">
        <f ca="1">IF('PR-tampon'!$E362="","",IF('PR-tampon'!$E362=0,"",IF(INDIRECT(NOM_FR&amp;ADDRESS('PR-tampon'!$E362,COLUMN(REFERENCEMENT_ISOLANT[[#Headers],[TYPE DE DOCUMENT DE REFERENCE]])))=0,"",INDIRECT(NOM_FR&amp;ADDRESS('PR-tampon'!$E362,COLUMN(REFERENCEMENT_ISOLANT[[#Headers],[TYPE DE DOCUMENT DE REFERENCE]]))))))</f>
        <v/>
      </c>
      <c r="H399" s="3" t="str">
        <f ca="1">IF('PR-tampon'!$E362="","",IF('PR-tampon'!$E362=0,"",IF(INDIRECT(NOM_FR&amp;ADDRESS('PR-tampon'!$E362,COLUMN(REFERENCEMENT_ISOLANT[[#Headers],[REF]])))=0,"",INDIRECT(NOM_FR&amp;ADDRESS('PR-tampon'!$E362,COLUMN(REFERENCEMENT_ISOLANT[[#Headers],[REF]]))))))</f>
        <v/>
      </c>
      <c r="I399" s="80" t="str">
        <f ca="1">IF('PR-tampon'!$E362="","",IF('PR-tampon'!$E362=0,"",IF(INDIRECT(NOM_FR&amp;ADDRESS('PR-tampon'!$E362,COLUMN(REFERENCEMENT_ISOLANT[[#Headers],[AVIS LIMITE AU / VALIDITE]])))=0,"",INDIRECT(NOM_FR&amp;ADDRESS('PR-tampon'!$E362,COLUMN(REFERENCEMENT_ISOLANT[[#Headers],[AVIS LIMITE AU / VALIDITE]]))))))</f>
        <v/>
      </c>
      <c r="J399" s="3" t="str">
        <f ca="1">IF('PR-tampon'!$E362="","",IF('PR-tampon'!$E362=0,"",IF(INDIRECT(NOM_FR&amp;ADDRESS('PR-tampon'!$E362,COLUMN(REFERENCEMENT_ISOLANT[[#Headers],[TC/TNC
dans le domaine d''emploi visé]])))=0,"",INDIRECT(NOM_FR&amp;ADDRESS('PR-tampon'!$E362,COLUMN(REFERENCEMENT_ISOLANT[[#Headers],[TC/TNC
dans le domaine d''emploi visé]]))))))</f>
        <v/>
      </c>
      <c r="K399" s="110" t="str">
        <f ca="1">IF('PR-tampon'!$E362="","",IF('PR-tampon'!$E362=0,"",IF(INDIRECT(NOM_FR&amp;ADDRESS('PR-tampon'!$E362,COLUMN(REFERENCEMENT_ISOLANT[[#Headers],[SYNTHESE DES APPLICATIONS VISEES]])))=0,"",INDIRECT(NOM_FR&amp;ADDRESS('PR-tampon'!$E362,COLUMN(REFERENCEMENT_ISOLANT[[#Headers],[SYNTHESE DES APPLICATIONS VISEES]]))))))</f>
        <v/>
      </c>
      <c r="L399" s="82" t="str">
        <f ca="1">IF('PR-tampon'!$E362="","",IF('PR-tampon'!$E362=0,"",IF(INDIRECT(NOM_FR&amp;ADDRESS('PR-tampon'!$E362,COLUMN(REFERENCEMENT_ISOLANT[[#Headers],[CONCATENATION DES OBSERVATIONS]])))=0,"",INDIRECT(NOM_FR&amp;ADDRESS('PR-tampon'!$E362,COLUMN(REFERENCEMENT_ISOLANT[[#Headers],[CONCATENATION DES OBSERVATIONS]]))))))</f>
        <v/>
      </c>
      <c r="M399" s="3" t="str">
        <f ca="1">IF('PR-tampon'!$E362="","",IF('PR-tampon'!$E362=0,"",IF(INDIRECT(NOM_FR&amp;ADDRESS('PR-tampon'!$E362,COLUMN(REFERENCEMENT_ISOLANT[[#Headers],[Hygrométrie des locaux]])))=0,"",INDIRECT(NOM_FR&amp;ADDRESS('PR-tampon'!$E362,COLUMN(REFERENCEMENT_ISOLANT[[#Headers],[Hygrométrie des locaux]]))))))</f>
        <v/>
      </c>
      <c r="N399" s="3" t="str">
        <f ca="1">IF('PR-tampon'!$E362="","",IF('PR-tampon'!$E362=0,"",IF(INDIRECT(NOM_FR&amp;ADDRESS('PR-tampon'!$E362,COLUMN(REFERENCEMENT_ISOLANT[[#Headers],[classement locaux au sens 20.1 P3]])))=0,"",INDIRECT(NOM_FR&amp;ADDRESS('PR-tampon'!$E362,COLUMN(REFERENCEMENT_ISOLANT[[#Headers],[classement locaux au sens 20.1 P3]]))))))</f>
        <v/>
      </c>
      <c r="O399" s="3" t="str">
        <f ca="1">IF('PR-tampon'!$E362="","",IF('PR-tampon'!$E362=0,"",IF(INDIRECT(NOM_FR&amp;ADDRESS('PR-tampon'!$E362,COLUMN(REFERENCEMENT_ISOLANT[[#Headers],[Climat max]])))=0,"",INDIRECT(NOM_FR&amp;ADDRESS('PR-tampon'!$E362,COLUMN(REFERENCEMENT_ISOLANT[[#Headers],[Climat max]]))))))</f>
        <v/>
      </c>
      <c r="P399" s="3" t="str">
        <f ca="1">IF('PR-tampon'!$E362="","",IF('PR-tampon'!$E362=0,"",IF(INDIRECT(NOM_FR&amp;ADDRESS('PR-tampon'!$E362,COLUMN(REFERENCEMENT_ISOLANT[[#Headers],[Locaux climatisés ou raffraichis]])))=0,"",INDIRECT(NOM_FR&amp;ADDRESS('PR-tampon'!$E362,COLUMN(REFERENCEMENT_ISOLANT[[#Headers],[Locaux climatisés ou raffraichis]]))))))</f>
        <v/>
      </c>
    </row>
    <row r="400" spans="1:16" ht="130.19999999999999" customHeight="1" x14ac:dyDescent="0.3">
      <c r="A400" s="3" t="e">
        <v>#VALUE!</v>
      </c>
      <c r="B400" s="86" t="str">
        <f ca="1">IF('PR-tampon'!$E363="","",IF('PR-tampon'!$E363=0,"",IF(INDIRECT(NOM_FR&amp;ADDRESS('PR-tampon'!$E363,COLUMN(REFERENCEMENT_ISOLANT[[#Headers],[DATE REFERENCEMENT]])))=0,"",INDIRECT(NOM_FR&amp;ADDRESS('PR-tampon'!$E363,COLUMN(REFERENCEMENT_ISOLANT[[#Headers],[DATE REFERENCEMENT]]))))))</f>
        <v/>
      </c>
      <c r="C400" s="86" t="str">
        <f ca="1">IF('PR-tampon'!$E363="","",IF('PR-tampon'!$E363=0,"",IF(INDIRECT(NOM_FR&amp;ADDRESS('PR-tampon'!$E363,COLUMN(REFERENCEMENT_ISOLANT[[#Headers],[TYPE DE PROCEDE]])))=0,"",INDIRECT(NOM_FR&amp;ADDRESS('PR-tampon'!$E363,COLUMN(REFERENCEMENT_ISOLANT[[#Headers],[TYPE DE PROCEDE]]))))))</f>
        <v/>
      </c>
      <c r="D400" s="86" t="str">
        <f ca="1">IF('PR-tampon'!$E363="","",IF('PR-tampon'!$E363=0,"",IF(INDIRECT(NOM_FR&amp;ADDRESS('PR-tampon'!$E363,COLUMN(REFERENCEMENT_ISOLANT[[#Headers],[MATIERE]])))=0,"",INDIRECT(NOM_FR&amp;ADDRESS('PR-tampon'!$E363,COLUMN(REFERENCEMENT_ISOLANT[[#Headers],[MATIERE]]))))))</f>
        <v/>
      </c>
      <c r="E400" s="3" t="str">
        <f ca="1">IF('PR-tampon'!$E363="","",IF('PR-tampon'!$E363=0,"",IF(INDIRECT(NOM_FR&amp;ADDRESS('PR-tampon'!$E363,COLUMN(REFERENCEMENT_ISOLANT[[#Headers],[NOM COMMERCIAL DU PROCEDE]])))=0,"",INDIRECT(NOM_FR&amp;ADDRESS('PR-tampon'!$E363,COLUMN(REFERENCEMENT_ISOLANT[[#Headers],[NOM COMMERCIAL DU PROCEDE]]))))))</f>
        <v/>
      </c>
      <c r="F400" s="3" t="str">
        <f ca="1">IF('PR-tampon'!$E363="","",IF('PR-tampon'!$E363=0,"",IF(INDIRECT(NOM_FR&amp;ADDRESS('PR-tampon'!$E363,COLUMN(REFERENCEMENT_ISOLANT[[#Headers],[FABRICANT / TITULAIRE / DISTRIBUTEUR]])))=0,"",INDIRECT(NOM_FR&amp;ADDRESS('PR-tampon'!$E363,COLUMN(REFERENCEMENT_ISOLANT[[#Headers],[FABRICANT / TITULAIRE / DISTRIBUTEUR]]))))))</f>
        <v/>
      </c>
      <c r="G400" s="3" t="str">
        <f ca="1">IF('PR-tampon'!$E363="","",IF('PR-tampon'!$E363=0,"",IF(INDIRECT(NOM_FR&amp;ADDRESS('PR-tampon'!$E363,COLUMN(REFERENCEMENT_ISOLANT[[#Headers],[TYPE DE DOCUMENT DE REFERENCE]])))=0,"",INDIRECT(NOM_FR&amp;ADDRESS('PR-tampon'!$E363,COLUMN(REFERENCEMENT_ISOLANT[[#Headers],[TYPE DE DOCUMENT DE REFERENCE]]))))))</f>
        <v/>
      </c>
      <c r="H400" s="3" t="str">
        <f ca="1">IF('PR-tampon'!$E363="","",IF('PR-tampon'!$E363=0,"",IF(INDIRECT(NOM_FR&amp;ADDRESS('PR-tampon'!$E363,COLUMN(REFERENCEMENT_ISOLANT[[#Headers],[REF]])))=0,"",INDIRECT(NOM_FR&amp;ADDRESS('PR-tampon'!$E363,COLUMN(REFERENCEMENT_ISOLANT[[#Headers],[REF]]))))))</f>
        <v/>
      </c>
      <c r="I400" s="80" t="str">
        <f ca="1">IF('PR-tampon'!$E363="","",IF('PR-tampon'!$E363=0,"",IF(INDIRECT(NOM_FR&amp;ADDRESS('PR-tampon'!$E363,COLUMN(REFERENCEMENT_ISOLANT[[#Headers],[AVIS LIMITE AU / VALIDITE]])))=0,"",INDIRECT(NOM_FR&amp;ADDRESS('PR-tampon'!$E363,COLUMN(REFERENCEMENT_ISOLANT[[#Headers],[AVIS LIMITE AU / VALIDITE]]))))))</f>
        <v/>
      </c>
      <c r="J400" s="3" t="str">
        <f ca="1">IF('PR-tampon'!$E363="","",IF('PR-tampon'!$E363=0,"",IF(INDIRECT(NOM_FR&amp;ADDRESS('PR-tampon'!$E363,COLUMN(REFERENCEMENT_ISOLANT[[#Headers],[TC/TNC
dans le domaine d''emploi visé]])))=0,"",INDIRECT(NOM_FR&amp;ADDRESS('PR-tampon'!$E363,COLUMN(REFERENCEMENT_ISOLANT[[#Headers],[TC/TNC
dans le domaine d''emploi visé]]))))))</f>
        <v/>
      </c>
      <c r="K400" s="110" t="str">
        <f ca="1">IF('PR-tampon'!$E363="","",IF('PR-tampon'!$E363=0,"",IF(INDIRECT(NOM_FR&amp;ADDRESS('PR-tampon'!$E363,COLUMN(REFERENCEMENT_ISOLANT[[#Headers],[SYNTHESE DES APPLICATIONS VISEES]])))=0,"",INDIRECT(NOM_FR&amp;ADDRESS('PR-tampon'!$E363,COLUMN(REFERENCEMENT_ISOLANT[[#Headers],[SYNTHESE DES APPLICATIONS VISEES]]))))))</f>
        <v/>
      </c>
      <c r="L400" s="82" t="str">
        <f ca="1">IF('PR-tampon'!$E363="","",IF('PR-tampon'!$E363=0,"",IF(INDIRECT(NOM_FR&amp;ADDRESS('PR-tampon'!$E363,COLUMN(REFERENCEMENT_ISOLANT[[#Headers],[CONCATENATION DES OBSERVATIONS]])))=0,"",INDIRECT(NOM_FR&amp;ADDRESS('PR-tampon'!$E363,COLUMN(REFERENCEMENT_ISOLANT[[#Headers],[CONCATENATION DES OBSERVATIONS]]))))))</f>
        <v/>
      </c>
      <c r="M400" s="3" t="str">
        <f ca="1">IF('PR-tampon'!$E363="","",IF('PR-tampon'!$E363=0,"",IF(INDIRECT(NOM_FR&amp;ADDRESS('PR-tampon'!$E363,COLUMN(REFERENCEMENT_ISOLANT[[#Headers],[Hygrométrie des locaux]])))=0,"",INDIRECT(NOM_FR&amp;ADDRESS('PR-tampon'!$E363,COLUMN(REFERENCEMENT_ISOLANT[[#Headers],[Hygrométrie des locaux]]))))))</f>
        <v/>
      </c>
      <c r="N400" s="3" t="str">
        <f ca="1">IF('PR-tampon'!$E363="","",IF('PR-tampon'!$E363=0,"",IF(INDIRECT(NOM_FR&amp;ADDRESS('PR-tampon'!$E363,COLUMN(REFERENCEMENT_ISOLANT[[#Headers],[classement locaux au sens 20.1 P3]])))=0,"",INDIRECT(NOM_FR&amp;ADDRESS('PR-tampon'!$E363,COLUMN(REFERENCEMENT_ISOLANT[[#Headers],[classement locaux au sens 20.1 P3]]))))))</f>
        <v/>
      </c>
      <c r="O400" s="3" t="str">
        <f ca="1">IF('PR-tampon'!$E363="","",IF('PR-tampon'!$E363=0,"",IF(INDIRECT(NOM_FR&amp;ADDRESS('PR-tampon'!$E363,COLUMN(REFERENCEMENT_ISOLANT[[#Headers],[Climat max]])))=0,"",INDIRECT(NOM_FR&amp;ADDRESS('PR-tampon'!$E363,COLUMN(REFERENCEMENT_ISOLANT[[#Headers],[Climat max]]))))))</f>
        <v/>
      </c>
      <c r="P400" s="3" t="str">
        <f ca="1">IF('PR-tampon'!$E363="","",IF('PR-tampon'!$E363=0,"",IF(INDIRECT(NOM_FR&amp;ADDRESS('PR-tampon'!$E363,COLUMN(REFERENCEMENT_ISOLANT[[#Headers],[Locaux climatisés ou raffraichis]])))=0,"",INDIRECT(NOM_FR&amp;ADDRESS('PR-tampon'!$E363,COLUMN(REFERENCEMENT_ISOLANT[[#Headers],[Locaux climatisés ou raffraichis]]))))))</f>
        <v/>
      </c>
    </row>
    <row r="401" spans="1:16" ht="130.19999999999999" customHeight="1" x14ac:dyDescent="0.3">
      <c r="A401" s="3" t="e">
        <v>#VALUE!</v>
      </c>
      <c r="B401" s="86" t="str">
        <f ca="1">IF('PR-tampon'!$E364="","",IF('PR-tampon'!$E364=0,"",IF(INDIRECT(NOM_FR&amp;ADDRESS('PR-tampon'!$E364,COLUMN(REFERENCEMENT_ISOLANT[[#Headers],[DATE REFERENCEMENT]])))=0,"",INDIRECT(NOM_FR&amp;ADDRESS('PR-tampon'!$E364,COLUMN(REFERENCEMENT_ISOLANT[[#Headers],[DATE REFERENCEMENT]]))))))</f>
        <v/>
      </c>
      <c r="C401" s="86" t="str">
        <f ca="1">IF('PR-tampon'!$E364="","",IF('PR-tampon'!$E364=0,"",IF(INDIRECT(NOM_FR&amp;ADDRESS('PR-tampon'!$E364,COLUMN(REFERENCEMENT_ISOLANT[[#Headers],[TYPE DE PROCEDE]])))=0,"",INDIRECT(NOM_FR&amp;ADDRESS('PR-tampon'!$E364,COLUMN(REFERENCEMENT_ISOLANT[[#Headers],[TYPE DE PROCEDE]]))))))</f>
        <v/>
      </c>
      <c r="D401" s="86" t="str">
        <f ca="1">IF('PR-tampon'!$E364="","",IF('PR-tampon'!$E364=0,"",IF(INDIRECT(NOM_FR&amp;ADDRESS('PR-tampon'!$E364,COLUMN(REFERENCEMENT_ISOLANT[[#Headers],[MATIERE]])))=0,"",INDIRECT(NOM_FR&amp;ADDRESS('PR-tampon'!$E364,COLUMN(REFERENCEMENT_ISOLANT[[#Headers],[MATIERE]]))))))</f>
        <v/>
      </c>
      <c r="E401" s="3" t="str">
        <f ca="1">IF('PR-tampon'!$E364="","",IF('PR-tampon'!$E364=0,"",IF(INDIRECT(NOM_FR&amp;ADDRESS('PR-tampon'!$E364,COLUMN(REFERENCEMENT_ISOLANT[[#Headers],[NOM COMMERCIAL DU PROCEDE]])))=0,"",INDIRECT(NOM_FR&amp;ADDRESS('PR-tampon'!$E364,COLUMN(REFERENCEMENT_ISOLANT[[#Headers],[NOM COMMERCIAL DU PROCEDE]]))))))</f>
        <v/>
      </c>
      <c r="F401" s="3" t="str">
        <f ca="1">IF('PR-tampon'!$E364="","",IF('PR-tampon'!$E364=0,"",IF(INDIRECT(NOM_FR&amp;ADDRESS('PR-tampon'!$E364,COLUMN(REFERENCEMENT_ISOLANT[[#Headers],[FABRICANT / TITULAIRE / DISTRIBUTEUR]])))=0,"",INDIRECT(NOM_FR&amp;ADDRESS('PR-tampon'!$E364,COLUMN(REFERENCEMENT_ISOLANT[[#Headers],[FABRICANT / TITULAIRE / DISTRIBUTEUR]]))))))</f>
        <v/>
      </c>
      <c r="G401" s="3" t="str">
        <f ca="1">IF('PR-tampon'!$E364="","",IF('PR-tampon'!$E364=0,"",IF(INDIRECT(NOM_FR&amp;ADDRESS('PR-tampon'!$E364,COLUMN(REFERENCEMENT_ISOLANT[[#Headers],[TYPE DE DOCUMENT DE REFERENCE]])))=0,"",INDIRECT(NOM_FR&amp;ADDRESS('PR-tampon'!$E364,COLUMN(REFERENCEMENT_ISOLANT[[#Headers],[TYPE DE DOCUMENT DE REFERENCE]]))))))</f>
        <v/>
      </c>
      <c r="H401" s="3" t="str">
        <f ca="1">IF('PR-tampon'!$E364="","",IF('PR-tampon'!$E364=0,"",IF(INDIRECT(NOM_FR&amp;ADDRESS('PR-tampon'!$E364,COLUMN(REFERENCEMENT_ISOLANT[[#Headers],[REF]])))=0,"",INDIRECT(NOM_FR&amp;ADDRESS('PR-tampon'!$E364,COLUMN(REFERENCEMENT_ISOLANT[[#Headers],[REF]]))))))</f>
        <v/>
      </c>
      <c r="I401" s="80" t="str">
        <f ca="1">IF('PR-tampon'!$E364="","",IF('PR-tampon'!$E364=0,"",IF(INDIRECT(NOM_FR&amp;ADDRESS('PR-tampon'!$E364,COLUMN(REFERENCEMENT_ISOLANT[[#Headers],[AVIS LIMITE AU / VALIDITE]])))=0,"",INDIRECT(NOM_FR&amp;ADDRESS('PR-tampon'!$E364,COLUMN(REFERENCEMENT_ISOLANT[[#Headers],[AVIS LIMITE AU / VALIDITE]]))))))</f>
        <v/>
      </c>
      <c r="J401" s="3" t="str">
        <f ca="1">IF('PR-tampon'!$E364="","",IF('PR-tampon'!$E364=0,"",IF(INDIRECT(NOM_FR&amp;ADDRESS('PR-tampon'!$E364,COLUMN(REFERENCEMENT_ISOLANT[[#Headers],[TC/TNC
dans le domaine d''emploi visé]])))=0,"",INDIRECT(NOM_FR&amp;ADDRESS('PR-tampon'!$E364,COLUMN(REFERENCEMENT_ISOLANT[[#Headers],[TC/TNC
dans le domaine d''emploi visé]]))))))</f>
        <v/>
      </c>
      <c r="K401" s="110" t="str">
        <f ca="1">IF('PR-tampon'!$E364="","",IF('PR-tampon'!$E364=0,"",IF(INDIRECT(NOM_FR&amp;ADDRESS('PR-tampon'!$E364,COLUMN(REFERENCEMENT_ISOLANT[[#Headers],[SYNTHESE DES APPLICATIONS VISEES]])))=0,"",INDIRECT(NOM_FR&amp;ADDRESS('PR-tampon'!$E364,COLUMN(REFERENCEMENT_ISOLANT[[#Headers],[SYNTHESE DES APPLICATIONS VISEES]]))))))</f>
        <v/>
      </c>
      <c r="L401" s="82" t="str">
        <f ca="1">IF('PR-tampon'!$E364="","",IF('PR-tampon'!$E364=0,"",IF(INDIRECT(NOM_FR&amp;ADDRESS('PR-tampon'!$E364,COLUMN(REFERENCEMENT_ISOLANT[[#Headers],[CONCATENATION DES OBSERVATIONS]])))=0,"",INDIRECT(NOM_FR&amp;ADDRESS('PR-tampon'!$E364,COLUMN(REFERENCEMENT_ISOLANT[[#Headers],[CONCATENATION DES OBSERVATIONS]]))))))</f>
        <v/>
      </c>
      <c r="M401" s="3" t="str">
        <f ca="1">IF('PR-tampon'!$E364="","",IF('PR-tampon'!$E364=0,"",IF(INDIRECT(NOM_FR&amp;ADDRESS('PR-tampon'!$E364,COLUMN(REFERENCEMENT_ISOLANT[[#Headers],[Hygrométrie des locaux]])))=0,"",INDIRECT(NOM_FR&amp;ADDRESS('PR-tampon'!$E364,COLUMN(REFERENCEMENT_ISOLANT[[#Headers],[Hygrométrie des locaux]]))))))</f>
        <v/>
      </c>
      <c r="N401" s="3" t="str">
        <f ca="1">IF('PR-tampon'!$E364="","",IF('PR-tampon'!$E364=0,"",IF(INDIRECT(NOM_FR&amp;ADDRESS('PR-tampon'!$E364,COLUMN(REFERENCEMENT_ISOLANT[[#Headers],[classement locaux au sens 20.1 P3]])))=0,"",INDIRECT(NOM_FR&amp;ADDRESS('PR-tampon'!$E364,COLUMN(REFERENCEMENT_ISOLANT[[#Headers],[classement locaux au sens 20.1 P3]]))))))</f>
        <v/>
      </c>
      <c r="O401" s="3" t="str">
        <f ca="1">IF('PR-tampon'!$E364="","",IF('PR-tampon'!$E364=0,"",IF(INDIRECT(NOM_FR&amp;ADDRESS('PR-tampon'!$E364,COLUMN(REFERENCEMENT_ISOLANT[[#Headers],[Climat max]])))=0,"",INDIRECT(NOM_FR&amp;ADDRESS('PR-tampon'!$E364,COLUMN(REFERENCEMENT_ISOLANT[[#Headers],[Climat max]]))))))</f>
        <v/>
      </c>
      <c r="P401" s="3" t="str">
        <f ca="1">IF('PR-tampon'!$E364="","",IF('PR-tampon'!$E364=0,"",IF(INDIRECT(NOM_FR&amp;ADDRESS('PR-tampon'!$E364,COLUMN(REFERENCEMENT_ISOLANT[[#Headers],[Locaux climatisés ou raffraichis]])))=0,"",INDIRECT(NOM_FR&amp;ADDRESS('PR-tampon'!$E364,COLUMN(REFERENCEMENT_ISOLANT[[#Headers],[Locaux climatisés ou raffraichis]]))))))</f>
        <v/>
      </c>
    </row>
    <row r="402" spans="1:16" ht="130.19999999999999" customHeight="1" x14ac:dyDescent="0.3">
      <c r="A402" s="3" t="e">
        <v>#VALUE!</v>
      </c>
      <c r="B402" s="86" t="str">
        <f ca="1">IF('PR-tampon'!$E365="","",IF('PR-tampon'!$E365=0,"",IF(INDIRECT(NOM_FR&amp;ADDRESS('PR-tampon'!$E365,COLUMN(REFERENCEMENT_ISOLANT[[#Headers],[DATE REFERENCEMENT]])))=0,"",INDIRECT(NOM_FR&amp;ADDRESS('PR-tampon'!$E365,COLUMN(REFERENCEMENT_ISOLANT[[#Headers],[DATE REFERENCEMENT]]))))))</f>
        <v/>
      </c>
      <c r="C402" s="86" t="str">
        <f ca="1">IF('PR-tampon'!$E365="","",IF('PR-tampon'!$E365=0,"",IF(INDIRECT(NOM_FR&amp;ADDRESS('PR-tampon'!$E365,COLUMN(REFERENCEMENT_ISOLANT[[#Headers],[TYPE DE PROCEDE]])))=0,"",INDIRECT(NOM_FR&amp;ADDRESS('PR-tampon'!$E365,COLUMN(REFERENCEMENT_ISOLANT[[#Headers],[TYPE DE PROCEDE]]))))))</f>
        <v/>
      </c>
      <c r="D402" s="86" t="str">
        <f ca="1">IF('PR-tampon'!$E365="","",IF('PR-tampon'!$E365=0,"",IF(INDIRECT(NOM_FR&amp;ADDRESS('PR-tampon'!$E365,COLUMN(REFERENCEMENT_ISOLANT[[#Headers],[MATIERE]])))=0,"",INDIRECT(NOM_FR&amp;ADDRESS('PR-tampon'!$E365,COLUMN(REFERENCEMENT_ISOLANT[[#Headers],[MATIERE]]))))))</f>
        <v/>
      </c>
      <c r="E402" s="3" t="str">
        <f ca="1">IF('PR-tampon'!$E365="","",IF('PR-tampon'!$E365=0,"",IF(INDIRECT(NOM_FR&amp;ADDRESS('PR-tampon'!$E365,COLUMN(REFERENCEMENT_ISOLANT[[#Headers],[NOM COMMERCIAL DU PROCEDE]])))=0,"",INDIRECT(NOM_FR&amp;ADDRESS('PR-tampon'!$E365,COLUMN(REFERENCEMENT_ISOLANT[[#Headers],[NOM COMMERCIAL DU PROCEDE]]))))))</f>
        <v/>
      </c>
      <c r="F402" s="3" t="str">
        <f ca="1">IF('PR-tampon'!$E365="","",IF('PR-tampon'!$E365=0,"",IF(INDIRECT(NOM_FR&amp;ADDRESS('PR-tampon'!$E365,COLUMN(REFERENCEMENT_ISOLANT[[#Headers],[FABRICANT / TITULAIRE / DISTRIBUTEUR]])))=0,"",INDIRECT(NOM_FR&amp;ADDRESS('PR-tampon'!$E365,COLUMN(REFERENCEMENT_ISOLANT[[#Headers],[FABRICANT / TITULAIRE / DISTRIBUTEUR]]))))))</f>
        <v/>
      </c>
      <c r="G402" s="3" t="str">
        <f ca="1">IF('PR-tampon'!$E365="","",IF('PR-tampon'!$E365=0,"",IF(INDIRECT(NOM_FR&amp;ADDRESS('PR-tampon'!$E365,COLUMN(REFERENCEMENT_ISOLANT[[#Headers],[TYPE DE DOCUMENT DE REFERENCE]])))=0,"",INDIRECT(NOM_FR&amp;ADDRESS('PR-tampon'!$E365,COLUMN(REFERENCEMENT_ISOLANT[[#Headers],[TYPE DE DOCUMENT DE REFERENCE]]))))))</f>
        <v/>
      </c>
      <c r="H402" s="3" t="str">
        <f ca="1">IF('PR-tampon'!$E365="","",IF('PR-tampon'!$E365=0,"",IF(INDIRECT(NOM_FR&amp;ADDRESS('PR-tampon'!$E365,COLUMN(REFERENCEMENT_ISOLANT[[#Headers],[REF]])))=0,"",INDIRECT(NOM_FR&amp;ADDRESS('PR-tampon'!$E365,COLUMN(REFERENCEMENT_ISOLANT[[#Headers],[REF]]))))))</f>
        <v/>
      </c>
      <c r="I402" s="80" t="str">
        <f ca="1">IF('PR-tampon'!$E365="","",IF('PR-tampon'!$E365=0,"",IF(INDIRECT(NOM_FR&amp;ADDRESS('PR-tampon'!$E365,COLUMN(REFERENCEMENT_ISOLANT[[#Headers],[AVIS LIMITE AU / VALIDITE]])))=0,"",INDIRECT(NOM_FR&amp;ADDRESS('PR-tampon'!$E365,COLUMN(REFERENCEMENT_ISOLANT[[#Headers],[AVIS LIMITE AU / VALIDITE]]))))))</f>
        <v/>
      </c>
      <c r="J402" s="3" t="str">
        <f ca="1">IF('PR-tampon'!$E365="","",IF('PR-tampon'!$E365=0,"",IF(INDIRECT(NOM_FR&amp;ADDRESS('PR-tampon'!$E365,COLUMN(REFERENCEMENT_ISOLANT[[#Headers],[TC/TNC
dans le domaine d''emploi visé]])))=0,"",INDIRECT(NOM_FR&amp;ADDRESS('PR-tampon'!$E365,COLUMN(REFERENCEMENT_ISOLANT[[#Headers],[TC/TNC
dans le domaine d''emploi visé]]))))))</f>
        <v/>
      </c>
      <c r="K402" s="110" t="str">
        <f ca="1">IF('PR-tampon'!$E365="","",IF('PR-tampon'!$E365=0,"",IF(INDIRECT(NOM_FR&amp;ADDRESS('PR-tampon'!$E365,COLUMN(REFERENCEMENT_ISOLANT[[#Headers],[SYNTHESE DES APPLICATIONS VISEES]])))=0,"",INDIRECT(NOM_FR&amp;ADDRESS('PR-tampon'!$E365,COLUMN(REFERENCEMENT_ISOLANT[[#Headers],[SYNTHESE DES APPLICATIONS VISEES]]))))))</f>
        <v/>
      </c>
      <c r="L402" s="82" t="str">
        <f ca="1">IF('PR-tampon'!$E365="","",IF('PR-tampon'!$E365=0,"",IF(INDIRECT(NOM_FR&amp;ADDRESS('PR-tampon'!$E365,COLUMN(REFERENCEMENT_ISOLANT[[#Headers],[CONCATENATION DES OBSERVATIONS]])))=0,"",INDIRECT(NOM_FR&amp;ADDRESS('PR-tampon'!$E365,COLUMN(REFERENCEMENT_ISOLANT[[#Headers],[CONCATENATION DES OBSERVATIONS]]))))))</f>
        <v/>
      </c>
      <c r="M402" s="3" t="str">
        <f ca="1">IF('PR-tampon'!$E365="","",IF('PR-tampon'!$E365=0,"",IF(INDIRECT(NOM_FR&amp;ADDRESS('PR-tampon'!$E365,COLUMN(REFERENCEMENT_ISOLANT[[#Headers],[Hygrométrie des locaux]])))=0,"",INDIRECT(NOM_FR&amp;ADDRESS('PR-tampon'!$E365,COLUMN(REFERENCEMENT_ISOLANT[[#Headers],[Hygrométrie des locaux]]))))))</f>
        <v/>
      </c>
      <c r="N402" s="3" t="str">
        <f ca="1">IF('PR-tampon'!$E365="","",IF('PR-tampon'!$E365=0,"",IF(INDIRECT(NOM_FR&amp;ADDRESS('PR-tampon'!$E365,COLUMN(REFERENCEMENT_ISOLANT[[#Headers],[classement locaux au sens 20.1 P3]])))=0,"",INDIRECT(NOM_FR&amp;ADDRESS('PR-tampon'!$E365,COLUMN(REFERENCEMENT_ISOLANT[[#Headers],[classement locaux au sens 20.1 P3]]))))))</f>
        <v/>
      </c>
      <c r="O402" s="3" t="str">
        <f ca="1">IF('PR-tampon'!$E365="","",IF('PR-tampon'!$E365=0,"",IF(INDIRECT(NOM_FR&amp;ADDRESS('PR-tampon'!$E365,COLUMN(REFERENCEMENT_ISOLANT[[#Headers],[Climat max]])))=0,"",INDIRECT(NOM_FR&amp;ADDRESS('PR-tampon'!$E365,COLUMN(REFERENCEMENT_ISOLANT[[#Headers],[Climat max]]))))))</f>
        <v/>
      </c>
      <c r="P402" s="3" t="str">
        <f ca="1">IF('PR-tampon'!$E365="","",IF('PR-tampon'!$E365=0,"",IF(INDIRECT(NOM_FR&amp;ADDRESS('PR-tampon'!$E365,COLUMN(REFERENCEMENT_ISOLANT[[#Headers],[Locaux climatisés ou raffraichis]])))=0,"",INDIRECT(NOM_FR&amp;ADDRESS('PR-tampon'!$E365,COLUMN(REFERENCEMENT_ISOLANT[[#Headers],[Locaux climatisés ou raffraichis]]))))))</f>
        <v/>
      </c>
    </row>
    <row r="403" spans="1:16" ht="130.19999999999999" customHeight="1" x14ac:dyDescent="0.3">
      <c r="A403" s="3" t="e">
        <v>#VALUE!</v>
      </c>
      <c r="B403" s="86" t="str">
        <f ca="1">IF('PR-tampon'!$E366="","",IF('PR-tampon'!$E366=0,"",IF(INDIRECT(NOM_FR&amp;ADDRESS('PR-tampon'!$E366,COLUMN(REFERENCEMENT_ISOLANT[[#Headers],[DATE REFERENCEMENT]])))=0,"",INDIRECT(NOM_FR&amp;ADDRESS('PR-tampon'!$E366,COLUMN(REFERENCEMENT_ISOLANT[[#Headers],[DATE REFERENCEMENT]]))))))</f>
        <v/>
      </c>
      <c r="C403" s="86" t="str">
        <f ca="1">IF('PR-tampon'!$E366="","",IF('PR-tampon'!$E366=0,"",IF(INDIRECT(NOM_FR&amp;ADDRESS('PR-tampon'!$E366,COLUMN(REFERENCEMENT_ISOLANT[[#Headers],[TYPE DE PROCEDE]])))=0,"",INDIRECT(NOM_FR&amp;ADDRESS('PR-tampon'!$E366,COLUMN(REFERENCEMENT_ISOLANT[[#Headers],[TYPE DE PROCEDE]]))))))</f>
        <v/>
      </c>
      <c r="D403" s="86" t="str">
        <f ca="1">IF('PR-tampon'!$E366="","",IF('PR-tampon'!$E366=0,"",IF(INDIRECT(NOM_FR&amp;ADDRESS('PR-tampon'!$E366,COLUMN(REFERENCEMENT_ISOLANT[[#Headers],[MATIERE]])))=0,"",INDIRECT(NOM_FR&amp;ADDRESS('PR-tampon'!$E366,COLUMN(REFERENCEMENT_ISOLANT[[#Headers],[MATIERE]]))))))</f>
        <v/>
      </c>
      <c r="E403" s="3" t="str">
        <f ca="1">IF('PR-tampon'!$E366="","",IF('PR-tampon'!$E366=0,"",IF(INDIRECT(NOM_FR&amp;ADDRESS('PR-tampon'!$E366,COLUMN(REFERENCEMENT_ISOLANT[[#Headers],[NOM COMMERCIAL DU PROCEDE]])))=0,"",INDIRECT(NOM_FR&amp;ADDRESS('PR-tampon'!$E366,COLUMN(REFERENCEMENT_ISOLANT[[#Headers],[NOM COMMERCIAL DU PROCEDE]]))))))</f>
        <v/>
      </c>
      <c r="F403" s="3" t="str">
        <f ca="1">IF('PR-tampon'!$E366="","",IF('PR-tampon'!$E366=0,"",IF(INDIRECT(NOM_FR&amp;ADDRESS('PR-tampon'!$E366,COLUMN(REFERENCEMENT_ISOLANT[[#Headers],[FABRICANT / TITULAIRE / DISTRIBUTEUR]])))=0,"",INDIRECT(NOM_FR&amp;ADDRESS('PR-tampon'!$E366,COLUMN(REFERENCEMENT_ISOLANT[[#Headers],[FABRICANT / TITULAIRE / DISTRIBUTEUR]]))))))</f>
        <v/>
      </c>
      <c r="G403" s="3" t="str">
        <f ca="1">IF('PR-tampon'!$E366="","",IF('PR-tampon'!$E366=0,"",IF(INDIRECT(NOM_FR&amp;ADDRESS('PR-tampon'!$E366,COLUMN(REFERENCEMENT_ISOLANT[[#Headers],[TYPE DE DOCUMENT DE REFERENCE]])))=0,"",INDIRECT(NOM_FR&amp;ADDRESS('PR-tampon'!$E366,COLUMN(REFERENCEMENT_ISOLANT[[#Headers],[TYPE DE DOCUMENT DE REFERENCE]]))))))</f>
        <v/>
      </c>
      <c r="H403" s="3" t="str">
        <f ca="1">IF('PR-tampon'!$E366="","",IF('PR-tampon'!$E366=0,"",IF(INDIRECT(NOM_FR&amp;ADDRESS('PR-tampon'!$E366,COLUMN(REFERENCEMENT_ISOLANT[[#Headers],[REF]])))=0,"",INDIRECT(NOM_FR&amp;ADDRESS('PR-tampon'!$E366,COLUMN(REFERENCEMENT_ISOLANT[[#Headers],[REF]]))))))</f>
        <v/>
      </c>
      <c r="I403" s="80" t="str">
        <f ca="1">IF('PR-tampon'!$E366="","",IF('PR-tampon'!$E366=0,"",IF(INDIRECT(NOM_FR&amp;ADDRESS('PR-tampon'!$E366,COLUMN(REFERENCEMENT_ISOLANT[[#Headers],[AVIS LIMITE AU / VALIDITE]])))=0,"",INDIRECT(NOM_FR&amp;ADDRESS('PR-tampon'!$E366,COLUMN(REFERENCEMENT_ISOLANT[[#Headers],[AVIS LIMITE AU / VALIDITE]]))))))</f>
        <v/>
      </c>
      <c r="J403" s="3" t="str">
        <f ca="1">IF('PR-tampon'!$E366="","",IF('PR-tampon'!$E366=0,"",IF(INDIRECT(NOM_FR&amp;ADDRESS('PR-tampon'!$E366,COLUMN(REFERENCEMENT_ISOLANT[[#Headers],[TC/TNC
dans le domaine d''emploi visé]])))=0,"",INDIRECT(NOM_FR&amp;ADDRESS('PR-tampon'!$E366,COLUMN(REFERENCEMENT_ISOLANT[[#Headers],[TC/TNC
dans le domaine d''emploi visé]]))))))</f>
        <v/>
      </c>
      <c r="K403" s="110" t="str">
        <f ca="1">IF('PR-tampon'!$E366="","",IF('PR-tampon'!$E366=0,"",IF(INDIRECT(NOM_FR&amp;ADDRESS('PR-tampon'!$E366,COLUMN(REFERENCEMENT_ISOLANT[[#Headers],[SYNTHESE DES APPLICATIONS VISEES]])))=0,"",INDIRECT(NOM_FR&amp;ADDRESS('PR-tampon'!$E366,COLUMN(REFERENCEMENT_ISOLANT[[#Headers],[SYNTHESE DES APPLICATIONS VISEES]]))))))</f>
        <v/>
      </c>
      <c r="L403" s="82" t="str">
        <f ca="1">IF('PR-tampon'!$E366="","",IF('PR-tampon'!$E366=0,"",IF(INDIRECT(NOM_FR&amp;ADDRESS('PR-tampon'!$E366,COLUMN(REFERENCEMENT_ISOLANT[[#Headers],[CONCATENATION DES OBSERVATIONS]])))=0,"",INDIRECT(NOM_FR&amp;ADDRESS('PR-tampon'!$E366,COLUMN(REFERENCEMENT_ISOLANT[[#Headers],[CONCATENATION DES OBSERVATIONS]]))))))</f>
        <v/>
      </c>
      <c r="M403" s="3" t="str">
        <f ca="1">IF('PR-tampon'!$E366="","",IF('PR-tampon'!$E366=0,"",IF(INDIRECT(NOM_FR&amp;ADDRESS('PR-tampon'!$E366,COLUMN(REFERENCEMENT_ISOLANT[[#Headers],[Hygrométrie des locaux]])))=0,"",INDIRECT(NOM_FR&amp;ADDRESS('PR-tampon'!$E366,COLUMN(REFERENCEMENT_ISOLANT[[#Headers],[Hygrométrie des locaux]]))))))</f>
        <v/>
      </c>
      <c r="N403" s="3" t="str">
        <f ca="1">IF('PR-tampon'!$E366="","",IF('PR-tampon'!$E366=0,"",IF(INDIRECT(NOM_FR&amp;ADDRESS('PR-tampon'!$E366,COLUMN(REFERENCEMENT_ISOLANT[[#Headers],[classement locaux au sens 20.1 P3]])))=0,"",INDIRECT(NOM_FR&amp;ADDRESS('PR-tampon'!$E366,COLUMN(REFERENCEMENT_ISOLANT[[#Headers],[classement locaux au sens 20.1 P3]]))))))</f>
        <v/>
      </c>
      <c r="O403" s="3" t="str">
        <f ca="1">IF('PR-tampon'!$E366="","",IF('PR-tampon'!$E366=0,"",IF(INDIRECT(NOM_FR&amp;ADDRESS('PR-tampon'!$E366,COLUMN(REFERENCEMENT_ISOLANT[[#Headers],[Climat max]])))=0,"",INDIRECT(NOM_FR&amp;ADDRESS('PR-tampon'!$E366,COLUMN(REFERENCEMENT_ISOLANT[[#Headers],[Climat max]]))))))</f>
        <v/>
      </c>
      <c r="P403" s="3" t="str">
        <f ca="1">IF('PR-tampon'!$E366="","",IF('PR-tampon'!$E366=0,"",IF(INDIRECT(NOM_FR&amp;ADDRESS('PR-tampon'!$E366,COLUMN(REFERENCEMENT_ISOLANT[[#Headers],[Locaux climatisés ou raffraichis]])))=0,"",INDIRECT(NOM_FR&amp;ADDRESS('PR-tampon'!$E366,COLUMN(REFERENCEMENT_ISOLANT[[#Headers],[Locaux climatisés ou raffraichis]]))))))</f>
        <v/>
      </c>
    </row>
    <row r="404" spans="1:16" ht="130.19999999999999" customHeight="1" x14ac:dyDescent="0.3">
      <c r="A404" s="3" t="e">
        <v>#VALUE!</v>
      </c>
      <c r="B404" s="86" t="str">
        <f ca="1">IF('PR-tampon'!$E367="","",IF('PR-tampon'!$E367=0,"",IF(INDIRECT(NOM_FR&amp;ADDRESS('PR-tampon'!$E367,COLUMN(REFERENCEMENT_ISOLANT[[#Headers],[DATE REFERENCEMENT]])))=0,"",INDIRECT(NOM_FR&amp;ADDRESS('PR-tampon'!$E367,COLUMN(REFERENCEMENT_ISOLANT[[#Headers],[DATE REFERENCEMENT]]))))))</f>
        <v/>
      </c>
      <c r="C404" s="86" t="str">
        <f ca="1">IF('PR-tampon'!$E367="","",IF('PR-tampon'!$E367=0,"",IF(INDIRECT(NOM_FR&amp;ADDRESS('PR-tampon'!$E367,COLUMN(REFERENCEMENT_ISOLANT[[#Headers],[TYPE DE PROCEDE]])))=0,"",INDIRECT(NOM_FR&amp;ADDRESS('PR-tampon'!$E367,COLUMN(REFERENCEMENT_ISOLANT[[#Headers],[TYPE DE PROCEDE]]))))))</f>
        <v/>
      </c>
      <c r="D404" s="86" t="str">
        <f ca="1">IF('PR-tampon'!$E367="","",IF('PR-tampon'!$E367=0,"",IF(INDIRECT(NOM_FR&amp;ADDRESS('PR-tampon'!$E367,COLUMN(REFERENCEMENT_ISOLANT[[#Headers],[MATIERE]])))=0,"",INDIRECT(NOM_FR&amp;ADDRESS('PR-tampon'!$E367,COLUMN(REFERENCEMENT_ISOLANT[[#Headers],[MATIERE]]))))))</f>
        <v/>
      </c>
      <c r="E404" s="3" t="str">
        <f ca="1">IF('PR-tampon'!$E367="","",IF('PR-tampon'!$E367=0,"",IF(INDIRECT(NOM_FR&amp;ADDRESS('PR-tampon'!$E367,COLUMN(REFERENCEMENT_ISOLANT[[#Headers],[NOM COMMERCIAL DU PROCEDE]])))=0,"",INDIRECT(NOM_FR&amp;ADDRESS('PR-tampon'!$E367,COLUMN(REFERENCEMENT_ISOLANT[[#Headers],[NOM COMMERCIAL DU PROCEDE]]))))))</f>
        <v/>
      </c>
      <c r="F404" s="3" t="str">
        <f ca="1">IF('PR-tampon'!$E367="","",IF('PR-tampon'!$E367=0,"",IF(INDIRECT(NOM_FR&amp;ADDRESS('PR-tampon'!$E367,COLUMN(REFERENCEMENT_ISOLANT[[#Headers],[FABRICANT / TITULAIRE / DISTRIBUTEUR]])))=0,"",INDIRECT(NOM_FR&amp;ADDRESS('PR-tampon'!$E367,COLUMN(REFERENCEMENT_ISOLANT[[#Headers],[FABRICANT / TITULAIRE / DISTRIBUTEUR]]))))))</f>
        <v/>
      </c>
      <c r="G404" s="3" t="str">
        <f ca="1">IF('PR-tampon'!$E367="","",IF('PR-tampon'!$E367=0,"",IF(INDIRECT(NOM_FR&amp;ADDRESS('PR-tampon'!$E367,COLUMN(REFERENCEMENT_ISOLANT[[#Headers],[TYPE DE DOCUMENT DE REFERENCE]])))=0,"",INDIRECT(NOM_FR&amp;ADDRESS('PR-tampon'!$E367,COLUMN(REFERENCEMENT_ISOLANT[[#Headers],[TYPE DE DOCUMENT DE REFERENCE]]))))))</f>
        <v/>
      </c>
      <c r="H404" s="3" t="str">
        <f ca="1">IF('PR-tampon'!$E367="","",IF('PR-tampon'!$E367=0,"",IF(INDIRECT(NOM_FR&amp;ADDRESS('PR-tampon'!$E367,COLUMN(REFERENCEMENT_ISOLANT[[#Headers],[REF]])))=0,"",INDIRECT(NOM_FR&amp;ADDRESS('PR-tampon'!$E367,COLUMN(REFERENCEMENT_ISOLANT[[#Headers],[REF]]))))))</f>
        <v/>
      </c>
      <c r="I404" s="80" t="str">
        <f ca="1">IF('PR-tampon'!$E367="","",IF('PR-tampon'!$E367=0,"",IF(INDIRECT(NOM_FR&amp;ADDRESS('PR-tampon'!$E367,COLUMN(REFERENCEMENT_ISOLANT[[#Headers],[AVIS LIMITE AU / VALIDITE]])))=0,"",INDIRECT(NOM_FR&amp;ADDRESS('PR-tampon'!$E367,COLUMN(REFERENCEMENT_ISOLANT[[#Headers],[AVIS LIMITE AU / VALIDITE]]))))))</f>
        <v/>
      </c>
      <c r="J404" s="3" t="str">
        <f ca="1">IF('PR-tampon'!$E367="","",IF('PR-tampon'!$E367=0,"",IF(INDIRECT(NOM_FR&amp;ADDRESS('PR-tampon'!$E367,COLUMN(REFERENCEMENT_ISOLANT[[#Headers],[TC/TNC
dans le domaine d''emploi visé]])))=0,"",INDIRECT(NOM_FR&amp;ADDRESS('PR-tampon'!$E367,COLUMN(REFERENCEMENT_ISOLANT[[#Headers],[TC/TNC
dans le domaine d''emploi visé]]))))))</f>
        <v/>
      </c>
      <c r="K404" s="110" t="str">
        <f ca="1">IF('PR-tampon'!$E367="","",IF('PR-tampon'!$E367=0,"",IF(INDIRECT(NOM_FR&amp;ADDRESS('PR-tampon'!$E367,COLUMN(REFERENCEMENT_ISOLANT[[#Headers],[SYNTHESE DES APPLICATIONS VISEES]])))=0,"",INDIRECT(NOM_FR&amp;ADDRESS('PR-tampon'!$E367,COLUMN(REFERENCEMENT_ISOLANT[[#Headers],[SYNTHESE DES APPLICATIONS VISEES]]))))))</f>
        <v/>
      </c>
      <c r="L404" s="82" t="str">
        <f ca="1">IF('PR-tampon'!$E367="","",IF('PR-tampon'!$E367=0,"",IF(INDIRECT(NOM_FR&amp;ADDRESS('PR-tampon'!$E367,COLUMN(REFERENCEMENT_ISOLANT[[#Headers],[CONCATENATION DES OBSERVATIONS]])))=0,"",INDIRECT(NOM_FR&amp;ADDRESS('PR-tampon'!$E367,COLUMN(REFERENCEMENT_ISOLANT[[#Headers],[CONCATENATION DES OBSERVATIONS]]))))))</f>
        <v/>
      </c>
      <c r="M404" s="3" t="str">
        <f ca="1">IF('PR-tampon'!$E367="","",IF('PR-tampon'!$E367=0,"",IF(INDIRECT(NOM_FR&amp;ADDRESS('PR-tampon'!$E367,COLUMN(REFERENCEMENT_ISOLANT[[#Headers],[Hygrométrie des locaux]])))=0,"",INDIRECT(NOM_FR&amp;ADDRESS('PR-tampon'!$E367,COLUMN(REFERENCEMENT_ISOLANT[[#Headers],[Hygrométrie des locaux]]))))))</f>
        <v/>
      </c>
      <c r="N404" s="3" t="str">
        <f ca="1">IF('PR-tampon'!$E367="","",IF('PR-tampon'!$E367=0,"",IF(INDIRECT(NOM_FR&amp;ADDRESS('PR-tampon'!$E367,COLUMN(REFERENCEMENT_ISOLANT[[#Headers],[classement locaux au sens 20.1 P3]])))=0,"",INDIRECT(NOM_FR&amp;ADDRESS('PR-tampon'!$E367,COLUMN(REFERENCEMENT_ISOLANT[[#Headers],[classement locaux au sens 20.1 P3]]))))))</f>
        <v/>
      </c>
      <c r="O404" s="3" t="str">
        <f ca="1">IF('PR-tampon'!$E367="","",IF('PR-tampon'!$E367=0,"",IF(INDIRECT(NOM_FR&amp;ADDRESS('PR-tampon'!$E367,COLUMN(REFERENCEMENT_ISOLANT[[#Headers],[Climat max]])))=0,"",INDIRECT(NOM_FR&amp;ADDRESS('PR-tampon'!$E367,COLUMN(REFERENCEMENT_ISOLANT[[#Headers],[Climat max]]))))))</f>
        <v/>
      </c>
      <c r="P404" s="3" t="str">
        <f ca="1">IF('PR-tampon'!$E367="","",IF('PR-tampon'!$E367=0,"",IF(INDIRECT(NOM_FR&amp;ADDRESS('PR-tampon'!$E367,COLUMN(REFERENCEMENT_ISOLANT[[#Headers],[Locaux climatisés ou raffraichis]])))=0,"",INDIRECT(NOM_FR&amp;ADDRESS('PR-tampon'!$E367,COLUMN(REFERENCEMENT_ISOLANT[[#Headers],[Locaux climatisés ou raffraichis]]))))))</f>
        <v/>
      </c>
    </row>
    <row r="405" spans="1:16" ht="130.19999999999999" customHeight="1" x14ac:dyDescent="0.3">
      <c r="A405" s="3" t="e">
        <v>#VALUE!</v>
      </c>
      <c r="B405" s="86" t="str">
        <f ca="1">IF('PR-tampon'!$E368="","",IF('PR-tampon'!$E368=0,"",IF(INDIRECT(NOM_FR&amp;ADDRESS('PR-tampon'!$E368,COLUMN(REFERENCEMENT_ISOLANT[[#Headers],[DATE REFERENCEMENT]])))=0,"",INDIRECT(NOM_FR&amp;ADDRESS('PR-tampon'!$E368,COLUMN(REFERENCEMENT_ISOLANT[[#Headers],[DATE REFERENCEMENT]]))))))</f>
        <v/>
      </c>
      <c r="C405" s="86" t="str">
        <f ca="1">IF('PR-tampon'!$E368="","",IF('PR-tampon'!$E368=0,"",IF(INDIRECT(NOM_FR&amp;ADDRESS('PR-tampon'!$E368,COLUMN(REFERENCEMENT_ISOLANT[[#Headers],[TYPE DE PROCEDE]])))=0,"",INDIRECT(NOM_FR&amp;ADDRESS('PR-tampon'!$E368,COLUMN(REFERENCEMENT_ISOLANT[[#Headers],[TYPE DE PROCEDE]]))))))</f>
        <v/>
      </c>
      <c r="D405" s="86" t="str">
        <f ca="1">IF('PR-tampon'!$E368="","",IF('PR-tampon'!$E368=0,"",IF(INDIRECT(NOM_FR&amp;ADDRESS('PR-tampon'!$E368,COLUMN(REFERENCEMENT_ISOLANT[[#Headers],[MATIERE]])))=0,"",INDIRECT(NOM_FR&amp;ADDRESS('PR-tampon'!$E368,COLUMN(REFERENCEMENT_ISOLANT[[#Headers],[MATIERE]]))))))</f>
        <v/>
      </c>
      <c r="E405" s="3" t="str">
        <f ca="1">IF('PR-tampon'!$E368="","",IF('PR-tampon'!$E368=0,"",IF(INDIRECT(NOM_FR&amp;ADDRESS('PR-tampon'!$E368,COLUMN(REFERENCEMENT_ISOLANT[[#Headers],[NOM COMMERCIAL DU PROCEDE]])))=0,"",INDIRECT(NOM_FR&amp;ADDRESS('PR-tampon'!$E368,COLUMN(REFERENCEMENT_ISOLANT[[#Headers],[NOM COMMERCIAL DU PROCEDE]]))))))</f>
        <v/>
      </c>
      <c r="F405" s="3" t="str">
        <f ca="1">IF('PR-tampon'!$E368="","",IF('PR-tampon'!$E368=0,"",IF(INDIRECT(NOM_FR&amp;ADDRESS('PR-tampon'!$E368,COLUMN(REFERENCEMENT_ISOLANT[[#Headers],[FABRICANT / TITULAIRE / DISTRIBUTEUR]])))=0,"",INDIRECT(NOM_FR&amp;ADDRESS('PR-tampon'!$E368,COLUMN(REFERENCEMENT_ISOLANT[[#Headers],[FABRICANT / TITULAIRE / DISTRIBUTEUR]]))))))</f>
        <v/>
      </c>
      <c r="G405" s="3" t="str">
        <f ca="1">IF('PR-tampon'!$E368="","",IF('PR-tampon'!$E368=0,"",IF(INDIRECT(NOM_FR&amp;ADDRESS('PR-tampon'!$E368,COLUMN(REFERENCEMENT_ISOLANT[[#Headers],[TYPE DE DOCUMENT DE REFERENCE]])))=0,"",INDIRECT(NOM_FR&amp;ADDRESS('PR-tampon'!$E368,COLUMN(REFERENCEMENT_ISOLANT[[#Headers],[TYPE DE DOCUMENT DE REFERENCE]]))))))</f>
        <v/>
      </c>
      <c r="H405" s="3" t="str">
        <f ca="1">IF('PR-tampon'!$E368="","",IF('PR-tampon'!$E368=0,"",IF(INDIRECT(NOM_FR&amp;ADDRESS('PR-tampon'!$E368,COLUMN(REFERENCEMENT_ISOLANT[[#Headers],[REF]])))=0,"",INDIRECT(NOM_FR&amp;ADDRESS('PR-tampon'!$E368,COLUMN(REFERENCEMENT_ISOLANT[[#Headers],[REF]]))))))</f>
        <v/>
      </c>
      <c r="I405" s="80" t="str">
        <f ca="1">IF('PR-tampon'!$E368="","",IF('PR-tampon'!$E368=0,"",IF(INDIRECT(NOM_FR&amp;ADDRESS('PR-tampon'!$E368,COLUMN(REFERENCEMENT_ISOLANT[[#Headers],[AVIS LIMITE AU / VALIDITE]])))=0,"",INDIRECT(NOM_FR&amp;ADDRESS('PR-tampon'!$E368,COLUMN(REFERENCEMENT_ISOLANT[[#Headers],[AVIS LIMITE AU / VALIDITE]]))))))</f>
        <v/>
      </c>
      <c r="J405" s="3" t="str">
        <f ca="1">IF('PR-tampon'!$E368="","",IF('PR-tampon'!$E368=0,"",IF(INDIRECT(NOM_FR&amp;ADDRESS('PR-tampon'!$E368,COLUMN(REFERENCEMENT_ISOLANT[[#Headers],[TC/TNC
dans le domaine d''emploi visé]])))=0,"",INDIRECT(NOM_FR&amp;ADDRESS('PR-tampon'!$E368,COLUMN(REFERENCEMENT_ISOLANT[[#Headers],[TC/TNC
dans le domaine d''emploi visé]]))))))</f>
        <v/>
      </c>
      <c r="K405" s="110" t="str">
        <f ca="1">IF('PR-tampon'!$E368="","",IF('PR-tampon'!$E368=0,"",IF(INDIRECT(NOM_FR&amp;ADDRESS('PR-tampon'!$E368,COLUMN(REFERENCEMENT_ISOLANT[[#Headers],[SYNTHESE DES APPLICATIONS VISEES]])))=0,"",INDIRECT(NOM_FR&amp;ADDRESS('PR-tampon'!$E368,COLUMN(REFERENCEMENT_ISOLANT[[#Headers],[SYNTHESE DES APPLICATIONS VISEES]]))))))</f>
        <v/>
      </c>
      <c r="L405" s="82" t="str">
        <f ca="1">IF('PR-tampon'!$E368="","",IF('PR-tampon'!$E368=0,"",IF(INDIRECT(NOM_FR&amp;ADDRESS('PR-tampon'!$E368,COLUMN(REFERENCEMENT_ISOLANT[[#Headers],[CONCATENATION DES OBSERVATIONS]])))=0,"",INDIRECT(NOM_FR&amp;ADDRESS('PR-tampon'!$E368,COLUMN(REFERENCEMENT_ISOLANT[[#Headers],[CONCATENATION DES OBSERVATIONS]]))))))</f>
        <v/>
      </c>
      <c r="M405" s="3" t="str">
        <f ca="1">IF('PR-tampon'!$E368="","",IF('PR-tampon'!$E368=0,"",IF(INDIRECT(NOM_FR&amp;ADDRESS('PR-tampon'!$E368,COLUMN(REFERENCEMENT_ISOLANT[[#Headers],[Hygrométrie des locaux]])))=0,"",INDIRECT(NOM_FR&amp;ADDRESS('PR-tampon'!$E368,COLUMN(REFERENCEMENT_ISOLANT[[#Headers],[Hygrométrie des locaux]]))))))</f>
        <v/>
      </c>
      <c r="N405" s="3" t="str">
        <f ca="1">IF('PR-tampon'!$E368="","",IF('PR-tampon'!$E368=0,"",IF(INDIRECT(NOM_FR&amp;ADDRESS('PR-tampon'!$E368,COLUMN(REFERENCEMENT_ISOLANT[[#Headers],[classement locaux au sens 20.1 P3]])))=0,"",INDIRECT(NOM_FR&amp;ADDRESS('PR-tampon'!$E368,COLUMN(REFERENCEMENT_ISOLANT[[#Headers],[classement locaux au sens 20.1 P3]]))))))</f>
        <v/>
      </c>
      <c r="O405" s="3" t="str">
        <f ca="1">IF('PR-tampon'!$E368="","",IF('PR-tampon'!$E368=0,"",IF(INDIRECT(NOM_FR&amp;ADDRESS('PR-tampon'!$E368,COLUMN(REFERENCEMENT_ISOLANT[[#Headers],[Climat max]])))=0,"",INDIRECT(NOM_FR&amp;ADDRESS('PR-tampon'!$E368,COLUMN(REFERENCEMENT_ISOLANT[[#Headers],[Climat max]]))))))</f>
        <v/>
      </c>
      <c r="P405" s="3" t="str">
        <f ca="1">IF('PR-tampon'!$E368="","",IF('PR-tampon'!$E368=0,"",IF(INDIRECT(NOM_FR&amp;ADDRESS('PR-tampon'!$E368,COLUMN(REFERENCEMENT_ISOLANT[[#Headers],[Locaux climatisés ou raffraichis]])))=0,"",INDIRECT(NOM_FR&amp;ADDRESS('PR-tampon'!$E368,COLUMN(REFERENCEMENT_ISOLANT[[#Headers],[Locaux climatisés ou raffraichis]]))))))</f>
        <v/>
      </c>
    </row>
    <row r="406" spans="1:16" ht="130.19999999999999" customHeight="1" x14ac:dyDescent="0.3">
      <c r="A406" s="3" t="e">
        <v>#VALUE!</v>
      </c>
      <c r="B406" s="86" t="str">
        <f ca="1">IF('PR-tampon'!$E369="","",IF('PR-tampon'!$E369=0,"",IF(INDIRECT(NOM_FR&amp;ADDRESS('PR-tampon'!$E369,COLUMN(REFERENCEMENT_ISOLANT[[#Headers],[DATE REFERENCEMENT]])))=0,"",INDIRECT(NOM_FR&amp;ADDRESS('PR-tampon'!$E369,COLUMN(REFERENCEMENT_ISOLANT[[#Headers],[DATE REFERENCEMENT]]))))))</f>
        <v/>
      </c>
      <c r="C406" s="86" t="str">
        <f ca="1">IF('PR-tampon'!$E369="","",IF('PR-tampon'!$E369=0,"",IF(INDIRECT(NOM_FR&amp;ADDRESS('PR-tampon'!$E369,COLUMN(REFERENCEMENT_ISOLANT[[#Headers],[TYPE DE PROCEDE]])))=0,"",INDIRECT(NOM_FR&amp;ADDRESS('PR-tampon'!$E369,COLUMN(REFERENCEMENT_ISOLANT[[#Headers],[TYPE DE PROCEDE]]))))))</f>
        <v/>
      </c>
      <c r="D406" s="86" t="str">
        <f ca="1">IF('PR-tampon'!$E369="","",IF('PR-tampon'!$E369=0,"",IF(INDIRECT(NOM_FR&amp;ADDRESS('PR-tampon'!$E369,COLUMN(REFERENCEMENT_ISOLANT[[#Headers],[MATIERE]])))=0,"",INDIRECT(NOM_FR&amp;ADDRESS('PR-tampon'!$E369,COLUMN(REFERENCEMENT_ISOLANT[[#Headers],[MATIERE]]))))))</f>
        <v/>
      </c>
      <c r="E406" s="3" t="str">
        <f ca="1">IF('PR-tampon'!$E369="","",IF('PR-tampon'!$E369=0,"",IF(INDIRECT(NOM_FR&amp;ADDRESS('PR-tampon'!$E369,COLUMN(REFERENCEMENT_ISOLANT[[#Headers],[NOM COMMERCIAL DU PROCEDE]])))=0,"",INDIRECT(NOM_FR&amp;ADDRESS('PR-tampon'!$E369,COLUMN(REFERENCEMENT_ISOLANT[[#Headers],[NOM COMMERCIAL DU PROCEDE]]))))))</f>
        <v/>
      </c>
      <c r="F406" s="3" t="str">
        <f ca="1">IF('PR-tampon'!$E369="","",IF('PR-tampon'!$E369=0,"",IF(INDIRECT(NOM_FR&amp;ADDRESS('PR-tampon'!$E369,COLUMN(REFERENCEMENT_ISOLANT[[#Headers],[FABRICANT / TITULAIRE / DISTRIBUTEUR]])))=0,"",INDIRECT(NOM_FR&amp;ADDRESS('PR-tampon'!$E369,COLUMN(REFERENCEMENT_ISOLANT[[#Headers],[FABRICANT / TITULAIRE / DISTRIBUTEUR]]))))))</f>
        <v/>
      </c>
      <c r="G406" s="3" t="str">
        <f ca="1">IF('PR-tampon'!$E369="","",IF('PR-tampon'!$E369=0,"",IF(INDIRECT(NOM_FR&amp;ADDRESS('PR-tampon'!$E369,COLUMN(REFERENCEMENT_ISOLANT[[#Headers],[TYPE DE DOCUMENT DE REFERENCE]])))=0,"",INDIRECT(NOM_FR&amp;ADDRESS('PR-tampon'!$E369,COLUMN(REFERENCEMENT_ISOLANT[[#Headers],[TYPE DE DOCUMENT DE REFERENCE]]))))))</f>
        <v/>
      </c>
      <c r="H406" s="3" t="str">
        <f ca="1">IF('PR-tampon'!$E369="","",IF('PR-tampon'!$E369=0,"",IF(INDIRECT(NOM_FR&amp;ADDRESS('PR-tampon'!$E369,COLUMN(REFERENCEMENT_ISOLANT[[#Headers],[REF]])))=0,"",INDIRECT(NOM_FR&amp;ADDRESS('PR-tampon'!$E369,COLUMN(REFERENCEMENT_ISOLANT[[#Headers],[REF]]))))))</f>
        <v/>
      </c>
      <c r="I406" s="80" t="str">
        <f ca="1">IF('PR-tampon'!$E369="","",IF('PR-tampon'!$E369=0,"",IF(INDIRECT(NOM_FR&amp;ADDRESS('PR-tampon'!$E369,COLUMN(REFERENCEMENT_ISOLANT[[#Headers],[AVIS LIMITE AU / VALIDITE]])))=0,"",INDIRECT(NOM_FR&amp;ADDRESS('PR-tampon'!$E369,COLUMN(REFERENCEMENT_ISOLANT[[#Headers],[AVIS LIMITE AU / VALIDITE]]))))))</f>
        <v/>
      </c>
      <c r="J406" s="3" t="str">
        <f ca="1">IF('PR-tampon'!$E369="","",IF('PR-tampon'!$E369=0,"",IF(INDIRECT(NOM_FR&amp;ADDRESS('PR-tampon'!$E369,COLUMN(REFERENCEMENT_ISOLANT[[#Headers],[TC/TNC
dans le domaine d''emploi visé]])))=0,"",INDIRECT(NOM_FR&amp;ADDRESS('PR-tampon'!$E369,COLUMN(REFERENCEMENT_ISOLANT[[#Headers],[TC/TNC
dans le domaine d''emploi visé]]))))))</f>
        <v/>
      </c>
      <c r="K406" s="110" t="str">
        <f ca="1">IF('PR-tampon'!$E369="","",IF('PR-tampon'!$E369=0,"",IF(INDIRECT(NOM_FR&amp;ADDRESS('PR-tampon'!$E369,COLUMN(REFERENCEMENT_ISOLANT[[#Headers],[SYNTHESE DES APPLICATIONS VISEES]])))=0,"",INDIRECT(NOM_FR&amp;ADDRESS('PR-tampon'!$E369,COLUMN(REFERENCEMENT_ISOLANT[[#Headers],[SYNTHESE DES APPLICATIONS VISEES]]))))))</f>
        <v/>
      </c>
      <c r="L406" s="82" t="str">
        <f ca="1">IF('PR-tampon'!$E369="","",IF('PR-tampon'!$E369=0,"",IF(INDIRECT(NOM_FR&amp;ADDRESS('PR-tampon'!$E369,COLUMN(REFERENCEMENT_ISOLANT[[#Headers],[CONCATENATION DES OBSERVATIONS]])))=0,"",INDIRECT(NOM_FR&amp;ADDRESS('PR-tampon'!$E369,COLUMN(REFERENCEMENT_ISOLANT[[#Headers],[CONCATENATION DES OBSERVATIONS]]))))))</f>
        <v/>
      </c>
      <c r="M406" s="3" t="str">
        <f ca="1">IF('PR-tampon'!$E369="","",IF('PR-tampon'!$E369=0,"",IF(INDIRECT(NOM_FR&amp;ADDRESS('PR-tampon'!$E369,COLUMN(REFERENCEMENT_ISOLANT[[#Headers],[Hygrométrie des locaux]])))=0,"",INDIRECT(NOM_FR&amp;ADDRESS('PR-tampon'!$E369,COLUMN(REFERENCEMENT_ISOLANT[[#Headers],[Hygrométrie des locaux]]))))))</f>
        <v/>
      </c>
      <c r="N406" s="3" t="str">
        <f ca="1">IF('PR-tampon'!$E369="","",IF('PR-tampon'!$E369=0,"",IF(INDIRECT(NOM_FR&amp;ADDRESS('PR-tampon'!$E369,COLUMN(REFERENCEMENT_ISOLANT[[#Headers],[classement locaux au sens 20.1 P3]])))=0,"",INDIRECT(NOM_FR&amp;ADDRESS('PR-tampon'!$E369,COLUMN(REFERENCEMENT_ISOLANT[[#Headers],[classement locaux au sens 20.1 P3]]))))))</f>
        <v/>
      </c>
      <c r="O406" s="3" t="str">
        <f ca="1">IF('PR-tampon'!$E369="","",IF('PR-tampon'!$E369=0,"",IF(INDIRECT(NOM_FR&amp;ADDRESS('PR-tampon'!$E369,COLUMN(REFERENCEMENT_ISOLANT[[#Headers],[Climat max]])))=0,"",INDIRECT(NOM_FR&amp;ADDRESS('PR-tampon'!$E369,COLUMN(REFERENCEMENT_ISOLANT[[#Headers],[Climat max]]))))))</f>
        <v/>
      </c>
      <c r="P406" s="3" t="str">
        <f ca="1">IF('PR-tampon'!$E369="","",IF('PR-tampon'!$E369=0,"",IF(INDIRECT(NOM_FR&amp;ADDRESS('PR-tampon'!$E369,COLUMN(REFERENCEMENT_ISOLANT[[#Headers],[Locaux climatisés ou raffraichis]])))=0,"",INDIRECT(NOM_FR&amp;ADDRESS('PR-tampon'!$E369,COLUMN(REFERENCEMENT_ISOLANT[[#Headers],[Locaux climatisés ou raffraichis]]))))))</f>
        <v/>
      </c>
    </row>
    <row r="407" spans="1:16" ht="130.19999999999999" customHeight="1" x14ac:dyDescent="0.3">
      <c r="A407" s="3" t="e">
        <v>#VALUE!</v>
      </c>
      <c r="B407" s="86" t="str">
        <f ca="1">IF('PR-tampon'!$E370="","",IF('PR-tampon'!$E370=0,"",IF(INDIRECT(NOM_FR&amp;ADDRESS('PR-tampon'!$E370,COLUMN(REFERENCEMENT_ISOLANT[[#Headers],[DATE REFERENCEMENT]])))=0,"",INDIRECT(NOM_FR&amp;ADDRESS('PR-tampon'!$E370,COLUMN(REFERENCEMENT_ISOLANT[[#Headers],[DATE REFERENCEMENT]]))))))</f>
        <v/>
      </c>
      <c r="C407" s="86" t="str">
        <f ca="1">IF('PR-tampon'!$E370="","",IF('PR-tampon'!$E370=0,"",IF(INDIRECT(NOM_FR&amp;ADDRESS('PR-tampon'!$E370,COLUMN(REFERENCEMENT_ISOLANT[[#Headers],[TYPE DE PROCEDE]])))=0,"",INDIRECT(NOM_FR&amp;ADDRESS('PR-tampon'!$E370,COLUMN(REFERENCEMENT_ISOLANT[[#Headers],[TYPE DE PROCEDE]]))))))</f>
        <v/>
      </c>
      <c r="D407" s="86" t="str">
        <f ca="1">IF('PR-tampon'!$E370="","",IF('PR-tampon'!$E370=0,"",IF(INDIRECT(NOM_FR&amp;ADDRESS('PR-tampon'!$E370,COLUMN(REFERENCEMENT_ISOLANT[[#Headers],[MATIERE]])))=0,"",INDIRECT(NOM_FR&amp;ADDRESS('PR-tampon'!$E370,COLUMN(REFERENCEMENT_ISOLANT[[#Headers],[MATIERE]]))))))</f>
        <v/>
      </c>
      <c r="E407" s="3" t="str">
        <f ca="1">IF('PR-tampon'!$E370="","",IF('PR-tampon'!$E370=0,"",IF(INDIRECT(NOM_FR&amp;ADDRESS('PR-tampon'!$E370,COLUMN(REFERENCEMENT_ISOLANT[[#Headers],[NOM COMMERCIAL DU PROCEDE]])))=0,"",INDIRECT(NOM_FR&amp;ADDRESS('PR-tampon'!$E370,COLUMN(REFERENCEMENT_ISOLANT[[#Headers],[NOM COMMERCIAL DU PROCEDE]]))))))</f>
        <v/>
      </c>
      <c r="F407" s="3" t="str">
        <f ca="1">IF('PR-tampon'!$E370="","",IF('PR-tampon'!$E370=0,"",IF(INDIRECT(NOM_FR&amp;ADDRESS('PR-tampon'!$E370,COLUMN(REFERENCEMENT_ISOLANT[[#Headers],[FABRICANT / TITULAIRE / DISTRIBUTEUR]])))=0,"",INDIRECT(NOM_FR&amp;ADDRESS('PR-tampon'!$E370,COLUMN(REFERENCEMENT_ISOLANT[[#Headers],[FABRICANT / TITULAIRE / DISTRIBUTEUR]]))))))</f>
        <v/>
      </c>
      <c r="G407" s="3" t="str">
        <f ca="1">IF('PR-tampon'!$E370="","",IF('PR-tampon'!$E370=0,"",IF(INDIRECT(NOM_FR&amp;ADDRESS('PR-tampon'!$E370,COLUMN(REFERENCEMENT_ISOLANT[[#Headers],[TYPE DE DOCUMENT DE REFERENCE]])))=0,"",INDIRECT(NOM_FR&amp;ADDRESS('PR-tampon'!$E370,COLUMN(REFERENCEMENT_ISOLANT[[#Headers],[TYPE DE DOCUMENT DE REFERENCE]]))))))</f>
        <v/>
      </c>
      <c r="H407" s="3" t="str">
        <f ca="1">IF('PR-tampon'!$E370="","",IF('PR-tampon'!$E370=0,"",IF(INDIRECT(NOM_FR&amp;ADDRESS('PR-tampon'!$E370,COLUMN(REFERENCEMENT_ISOLANT[[#Headers],[REF]])))=0,"",INDIRECT(NOM_FR&amp;ADDRESS('PR-tampon'!$E370,COLUMN(REFERENCEMENT_ISOLANT[[#Headers],[REF]]))))))</f>
        <v/>
      </c>
      <c r="I407" s="80" t="str">
        <f ca="1">IF('PR-tampon'!$E370="","",IF('PR-tampon'!$E370=0,"",IF(INDIRECT(NOM_FR&amp;ADDRESS('PR-tampon'!$E370,COLUMN(REFERENCEMENT_ISOLANT[[#Headers],[AVIS LIMITE AU / VALIDITE]])))=0,"",INDIRECT(NOM_FR&amp;ADDRESS('PR-tampon'!$E370,COLUMN(REFERENCEMENT_ISOLANT[[#Headers],[AVIS LIMITE AU / VALIDITE]]))))))</f>
        <v/>
      </c>
      <c r="J407" s="3" t="str">
        <f ca="1">IF('PR-tampon'!$E370="","",IF('PR-tampon'!$E370=0,"",IF(INDIRECT(NOM_FR&amp;ADDRESS('PR-tampon'!$E370,COLUMN(REFERENCEMENT_ISOLANT[[#Headers],[TC/TNC
dans le domaine d''emploi visé]])))=0,"",INDIRECT(NOM_FR&amp;ADDRESS('PR-tampon'!$E370,COLUMN(REFERENCEMENT_ISOLANT[[#Headers],[TC/TNC
dans le domaine d''emploi visé]]))))))</f>
        <v/>
      </c>
      <c r="K407" s="110" t="str">
        <f ca="1">IF('PR-tampon'!$E370="","",IF('PR-tampon'!$E370=0,"",IF(INDIRECT(NOM_FR&amp;ADDRESS('PR-tampon'!$E370,COLUMN(REFERENCEMENT_ISOLANT[[#Headers],[SYNTHESE DES APPLICATIONS VISEES]])))=0,"",INDIRECT(NOM_FR&amp;ADDRESS('PR-tampon'!$E370,COLUMN(REFERENCEMENT_ISOLANT[[#Headers],[SYNTHESE DES APPLICATIONS VISEES]]))))))</f>
        <v/>
      </c>
      <c r="L407" s="82" t="str">
        <f ca="1">IF('PR-tampon'!$E370="","",IF('PR-tampon'!$E370=0,"",IF(INDIRECT(NOM_FR&amp;ADDRESS('PR-tampon'!$E370,COLUMN(REFERENCEMENT_ISOLANT[[#Headers],[CONCATENATION DES OBSERVATIONS]])))=0,"",INDIRECT(NOM_FR&amp;ADDRESS('PR-tampon'!$E370,COLUMN(REFERENCEMENT_ISOLANT[[#Headers],[CONCATENATION DES OBSERVATIONS]]))))))</f>
        <v/>
      </c>
      <c r="M407" s="3" t="str">
        <f ca="1">IF('PR-tampon'!$E370="","",IF('PR-tampon'!$E370=0,"",IF(INDIRECT(NOM_FR&amp;ADDRESS('PR-tampon'!$E370,COLUMN(REFERENCEMENT_ISOLANT[[#Headers],[Hygrométrie des locaux]])))=0,"",INDIRECT(NOM_FR&amp;ADDRESS('PR-tampon'!$E370,COLUMN(REFERENCEMENT_ISOLANT[[#Headers],[Hygrométrie des locaux]]))))))</f>
        <v/>
      </c>
      <c r="N407" s="3" t="str">
        <f ca="1">IF('PR-tampon'!$E370="","",IF('PR-tampon'!$E370=0,"",IF(INDIRECT(NOM_FR&amp;ADDRESS('PR-tampon'!$E370,COLUMN(REFERENCEMENT_ISOLANT[[#Headers],[classement locaux au sens 20.1 P3]])))=0,"",INDIRECT(NOM_FR&amp;ADDRESS('PR-tampon'!$E370,COLUMN(REFERENCEMENT_ISOLANT[[#Headers],[classement locaux au sens 20.1 P3]]))))))</f>
        <v/>
      </c>
      <c r="O407" s="3" t="str">
        <f ca="1">IF('PR-tampon'!$E370="","",IF('PR-tampon'!$E370=0,"",IF(INDIRECT(NOM_FR&amp;ADDRESS('PR-tampon'!$E370,COLUMN(REFERENCEMENT_ISOLANT[[#Headers],[Climat max]])))=0,"",INDIRECT(NOM_FR&amp;ADDRESS('PR-tampon'!$E370,COLUMN(REFERENCEMENT_ISOLANT[[#Headers],[Climat max]]))))))</f>
        <v/>
      </c>
      <c r="P407" s="3" t="str">
        <f ca="1">IF('PR-tampon'!$E370="","",IF('PR-tampon'!$E370=0,"",IF(INDIRECT(NOM_FR&amp;ADDRESS('PR-tampon'!$E370,COLUMN(REFERENCEMENT_ISOLANT[[#Headers],[Locaux climatisés ou raffraichis]])))=0,"",INDIRECT(NOM_FR&amp;ADDRESS('PR-tampon'!$E370,COLUMN(REFERENCEMENT_ISOLANT[[#Headers],[Locaux climatisés ou raffraichis]]))))))</f>
        <v/>
      </c>
    </row>
    <row r="408" spans="1:16" ht="130.19999999999999" customHeight="1" x14ac:dyDescent="0.3">
      <c r="A408" s="3" t="e">
        <v>#VALUE!</v>
      </c>
      <c r="B408" s="86" t="str">
        <f ca="1">IF('PR-tampon'!$E371="","",IF('PR-tampon'!$E371=0,"",IF(INDIRECT(NOM_FR&amp;ADDRESS('PR-tampon'!$E371,COLUMN(REFERENCEMENT_ISOLANT[[#Headers],[DATE REFERENCEMENT]])))=0,"",INDIRECT(NOM_FR&amp;ADDRESS('PR-tampon'!$E371,COLUMN(REFERENCEMENT_ISOLANT[[#Headers],[DATE REFERENCEMENT]]))))))</f>
        <v/>
      </c>
      <c r="C408" s="86" t="str">
        <f ca="1">IF('PR-tampon'!$E371="","",IF('PR-tampon'!$E371=0,"",IF(INDIRECT(NOM_FR&amp;ADDRESS('PR-tampon'!$E371,COLUMN(REFERENCEMENT_ISOLANT[[#Headers],[TYPE DE PROCEDE]])))=0,"",INDIRECT(NOM_FR&amp;ADDRESS('PR-tampon'!$E371,COLUMN(REFERENCEMENT_ISOLANT[[#Headers],[TYPE DE PROCEDE]]))))))</f>
        <v/>
      </c>
      <c r="D408" s="86" t="str">
        <f ca="1">IF('PR-tampon'!$E371="","",IF('PR-tampon'!$E371=0,"",IF(INDIRECT(NOM_FR&amp;ADDRESS('PR-tampon'!$E371,COLUMN(REFERENCEMENT_ISOLANT[[#Headers],[MATIERE]])))=0,"",INDIRECT(NOM_FR&amp;ADDRESS('PR-tampon'!$E371,COLUMN(REFERENCEMENT_ISOLANT[[#Headers],[MATIERE]]))))))</f>
        <v/>
      </c>
      <c r="E408" s="3" t="str">
        <f ca="1">IF('PR-tampon'!$E371="","",IF('PR-tampon'!$E371=0,"",IF(INDIRECT(NOM_FR&amp;ADDRESS('PR-tampon'!$E371,COLUMN(REFERENCEMENT_ISOLANT[[#Headers],[NOM COMMERCIAL DU PROCEDE]])))=0,"",INDIRECT(NOM_FR&amp;ADDRESS('PR-tampon'!$E371,COLUMN(REFERENCEMENT_ISOLANT[[#Headers],[NOM COMMERCIAL DU PROCEDE]]))))))</f>
        <v/>
      </c>
      <c r="F408" s="3" t="str">
        <f ca="1">IF('PR-tampon'!$E371="","",IF('PR-tampon'!$E371=0,"",IF(INDIRECT(NOM_FR&amp;ADDRESS('PR-tampon'!$E371,COLUMN(REFERENCEMENT_ISOLANT[[#Headers],[FABRICANT / TITULAIRE / DISTRIBUTEUR]])))=0,"",INDIRECT(NOM_FR&amp;ADDRESS('PR-tampon'!$E371,COLUMN(REFERENCEMENT_ISOLANT[[#Headers],[FABRICANT / TITULAIRE / DISTRIBUTEUR]]))))))</f>
        <v/>
      </c>
      <c r="G408" s="3" t="str">
        <f ca="1">IF('PR-tampon'!$E371="","",IF('PR-tampon'!$E371=0,"",IF(INDIRECT(NOM_FR&amp;ADDRESS('PR-tampon'!$E371,COLUMN(REFERENCEMENT_ISOLANT[[#Headers],[TYPE DE DOCUMENT DE REFERENCE]])))=0,"",INDIRECT(NOM_FR&amp;ADDRESS('PR-tampon'!$E371,COLUMN(REFERENCEMENT_ISOLANT[[#Headers],[TYPE DE DOCUMENT DE REFERENCE]]))))))</f>
        <v/>
      </c>
      <c r="H408" s="3" t="str">
        <f ca="1">IF('PR-tampon'!$E371="","",IF('PR-tampon'!$E371=0,"",IF(INDIRECT(NOM_FR&amp;ADDRESS('PR-tampon'!$E371,COLUMN(REFERENCEMENT_ISOLANT[[#Headers],[REF]])))=0,"",INDIRECT(NOM_FR&amp;ADDRESS('PR-tampon'!$E371,COLUMN(REFERENCEMENT_ISOLANT[[#Headers],[REF]]))))))</f>
        <v/>
      </c>
      <c r="I408" s="80" t="str">
        <f ca="1">IF('PR-tampon'!$E371="","",IF('PR-tampon'!$E371=0,"",IF(INDIRECT(NOM_FR&amp;ADDRESS('PR-tampon'!$E371,COLUMN(REFERENCEMENT_ISOLANT[[#Headers],[AVIS LIMITE AU / VALIDITE]])))=0,"",INDIRECT(NOM_FR&amp;ADDRESS('PR-tampon'!$E371,COLUMN(REFERENCEMENT_ISOLANT[[#Headers],[AVIS LIMITE AU / VALIDITE]]))))))</f>
        <v/>
      </c>
      <c r="J408" s="3" t="str">
        <f ca="1">IF('PR-tampon'!$E371="","",IF('PR-tampon'!$E371=0,"",IF(INDIRECT(NOM_FR&amp;ADDRESS('PR-tampon'!$E371,COLUMN(REFERENCEMENT_ISOLANT[[#Headers],[TC/TNC
dans le domaine d''emploi visé]])))=0,"",INDIRECT(NOM_FR&amp;ADDRESS('PR-tampon'!$E371,COLUMN(REFERENCEMENT_ISOLANT[[#Headers],[TC/TNC
dans le domaine d''emploi visé]]))))))</f>
        <v/>
      </c>
      <c r="K408" s="110" t="str">
        <f ca="1">IF('PR-tampon'!$E371="","",IF('PR-tampon'!$E371=0,"",IF(INDIRECT(NOM_FR&amp;ADDRESS('PR-tampon'!$E371,COLUMN(REFERENCEMENT_ISOLANT[[#Headers],[SYNTHESE DES APPLICATIONS VISEES]])))=0,"",INDIRECT(NOM_FR&amp;ADDRESS('PR-tampon'!$E371,COLUMN(REFERENCEMENT_ISOLANT[[#Headers],[SYNTHESE DES APPLICATIONS VISEES]]))))))</f>
        <v/>
      </c>
      <c r="L408" s="82" t="str">
        <f ca="1">IF('PR-tampon'!$E371="","",IF('PR-tampon'!$E371=0,"",IF(INDIRECT(NOM_FR&amp;ADDRESS('PR-tampon'!$E371,COLUMN(REFERENCEMENT_ISOLANT[[#Headers],[CONCATENATION DES OBSERVATIONS]])))=0,"",INDIRECT(NOM_FR&amp;ADDRESS('PR-tampon'!$E371,COLUMN(REFERENCEMENT_ISOLANT[[#Headers],[CONCATENATION DES OBSERVATIONS]]))))))</f>
        <v/>
      </c>
      <c r="M408" s="3" t="str">
        <f ca="1">IF('PR-tampon'!$E371="","",IF('PR-tampon'!$E371=0,"",IF(INDIRECT(NOM_FR&amp;ADDRESS('PR-tampon'!$E371,COLUMN(REFERENCEMENT_ISOLANT[[#Headers],[Hygrométrie des locaux]])))=0,"",INDIRECT(NOM_FR&amp;ADDRESS('PR-tampon'!$E371,COLUMN(REFERENCEMENT_ISOLANT[[#Headers],[Hygrométrie des locaux]]))))))</f>
        <v/>
      </c>
      <c r="N408" s="3" t="str">
        <f ca="1">IF('PR-tampon'!$E371="","",IF('PR-tampon'!$E371=0,"",IF(INDIRECT(NOM_FR&amp;ADDRESS('PR-tampon'!$E371,COLUMN(REFERENCEMENT_ISOLANT[[#Headers],[classement locaux au sens 20.1 P3]])))=0,"",INDIRECT(NOM_FR&amp;ADDRESS('PR-tampon'!$E371,COLUMN(REFERENCEMENT_ISOLANT[[#Headers],[classement locaux au sens 20.1 P3]]))))))</f>
        <v/>
      </c>
      <c r="O408" s="3" t="str">
        <f ca="1">IF('PR-tampon'!$E371="","",IF('PR-tampon'!$E371=0,"",IF(INDIRECT(NOM_FR&amp;ADDRESS('PR-tampon'!$E371,COLUMN(REFERENCEMENT_ISOLANT[[#Headers],[Climat max]])))=0,"",INDIRECT(NOM_FR&amp;ADDRESS('PR-tampon'!$E371,COLUMN(REFERENCEMENT_ISOLANT[[#Headers],[Climat max]]))))))</f>
        <v/>
      </c>
      <c r="P408" s="3" t="str">
        <f ca="1">IF('PR-tampon'!$E371="","",IF('PR-tampon'!$E371=0,"",IF(INDIRECT(NOM_FR&amp;ADDRESS('PR-tampon'!$E371,COLUMN(REFERENCEMENT_ISOLANT[[#Headers],[Locaux climatisés ou raffraichis]])))=0,"",INDIRECT(NOM_FR&amp;ADDRESS('PR-tampon'!$E371,COLUMN(REFERENCEMENT_ISOLANT[[#Headers],[Locaux climatisés ou raffraichis]]))))))</f>
        <v/>
      </c>
    </row>
    <row r="409" spans="1:16" ht="130.19999999999999" customHeight="1" x14ac:dyDescent="0.3">
      <c r="A409" s="3" t="e">
        <v>#VALUE!</v>
      </c>
      <c r="B409" s="86" t="str">
        <f ca="1">IF('PR-tampon'!$E372="","",IF('PR-tampon'!$E372=0,"",IF(INDIRECT(NOM_FR&amp;ADDRESS('PR-tampon'!$E372,COLUMN(REFERENCEMENT_ISOLANT[[#Headers],[DATE REFERENCEMENT]])))=0,"",INDIRECT(NOM_FR&amp;ADDRESS('PR-tampon'!$E372,COLUMN(REFERENCEMENT_ISOLANT[[#Headers],[DATE REFERENCEMENT]]))))))</f>
        <v/>
      </c>
      <c r="C409" s="86" t="str">
        <f ca="1">IF('PR-tampon'!$E372="","",IF('PR-tampon'!$E372=0,"",IF(INDIRECT(NOM_FR&amp;ADDRESS('PR-tampon'!$E372,COLUMN(REFERENCEMENT_ISOLANT[[#Headers],[TYPE DE PROCEDE]])))=0,"",INDIRECT(NOM_FR&amp;ADDRESS('PR-tampon'!$E372,COLUMN(REFERENCEMENT_ISOLANT[[#Headers],[TYPE DE PROCEDE]]))))))</f>
        <v/>
      </c>
      <c r="D409" s="86" t="str">
        <f ca="1">IF('PR-tampon'!$E372="","",IF('PR-tampon'!$E372=0,"",IF(INDIRECT(NOM_FR&amp;ADDRESS('PR-tampon'!$E372,COLUMN(REFERENCEMENT_ISOLANT[[#Headers],[MATIERE]])))=0,"",INDIRECT(NOM_FR&amp;ADDRESS('PR-tampon'!$E372,COLUMN(REFERENCEMENT_ISOLANT[[#Headers],[MATIERE]]))))))</f>
        <v/>
      </c>
      <c r="E409" s="3" t="str">
        <f ca="1">IF('PR-tampon'!$E372="","",IF('PR-tampon'!$E372=0,"",IF(INDIRECT(NOM_FR&amp;ADDRESS('PR-tampon'!$E372,COLUMN(REFERENCEMENT_ISOLANT[[#Headers],[NOM COMMERCIAL DU PROCEDE]])))=0,"",INDIRECT(NOM_FR&amp;ADDRESS('PR-tampon'!$E372,COLUMN(REFERENCEMENT_ISOLANT[[#Headers],[NOM COMMERCIAL DU PROCEDE]]))))))</f>
        <v/>
      </c>
      <c r="F409" s="3" t="str">
        <f ca="1">IF('PR-tampon'!$E372="","",IF('PR-tampon'!$E372=0,"",IF(INDIRECT(NOM_FR&amp;ADDRESS('PR-tampon'!$E372,COLUMN(REFERENCEMENT_ISOLANT[[#Headers],[FABRICANT / TITULAIRE / DISTRIBUTEUR]])))=0,"",INDIRECT(NOM_FR&amp;ADDRESS('PR-tampon'!$E372,COLUMN(REFERENCEMENT_ISOLANT[[#Headers],[FABRICANT / TITULAIRE / DISTRIBUTEUR]]))))))</f>
        <v/>
      </c>
      <c r="G409" s="3" t="str">
        <f ca="1">IF('PR-tampon'!$E372="","",IF('PR-tampon'!$E372=0,"",IF(INDIRECT(NOM_FR&amp;ADDRESS('PR-tampon'!$E372,COLUMN(REFERENCEMENT_ISOLANT[[#Headers],[TYPE DE DOCUMENT DE REFERENCE]])))=0,"",INDIRECT(NOM_FR&amp;ADDRESS('PR-tampon'!$E372,COLUMN(REFERENCEMENT_ISOLANT[[#Headers],[TYPE DE DOCUMENT DE REFERENCE]]))))))</f>
        <v/>
      </c>
      <c r="H409" s="3" t="str">
        <f ca="1">IF('PR-tampon'!$E372="","",IF('PR-tampon'!$E372=0,"",IF(INDIRECT(NOM_FR&amp;ADDRESS('PR-tampon'!$E372,COLUMN(REFERENCEMENT_ISOLANT[[#Headers],[REF]])))=0,"",INDIRECT(NOM_FR&amp;ADDRESS('PR-tampon'!$E372,COLUMN(REFERENCEMENT_ISOLANT[[#Headers],[REF]]))))))</f>
        <v/>
      </c>
      <c r="I409" s="80" t="str">
        <f ca="1">IF('PR-tampon'!$E372="","",IF('PR-tampon'!$E372=0,"",IF(INDIRECT(NOM_FR&amp;ADDRESS('PR-tampon'!$E372,COLUMN(REFERENCEMENT_ISOLANT[[#Headers],[AVIS LIMITE AU / VALIDITE]])))=0,"",INDIRECT(NOM_FR&amp;ADDRESS('PR-tampon'!$E372,COLUMN(REFERENCEMENT_ISOLANT[[#Headers],[AVIS LIMITE AU / VALIDITE]]))))))</f>
        <v/>
      </c>
      <c r="J409" s="3" t="str">
        <f ca="1">IF('PR-tampon'!$E372="","",IF('PR-tampon'!$E372=0,"",IF(INDIRECT(NOM_FR&amp;ADDRESS('PR-tampon'!$E372,COLUMN(REFERENCEMENT_ISOLANT[[#Headers],[TC/TNC
dans le domaine d''emploi visé]])))=0,"",INDIRECT(NOM_FR&amp;ADDRESS('PR-tampon'!$E372,COLUMN(REFERENCEMENT_ISOLANT[[#Headers],[TC/TNC
dans le domaine d''emploi visé]]))))))</f>
        <v/>
      </c>
      <c r="K409" s="110" t="str">
        <f ca="1">IF('PR-tampon'!$E372="","",IF('PR-tampon'!$E372=0,"",IF(INDIRECT(NOM_FR&amp;ADDRESS('PR-tampon'!$E372,COLUMN(REFERENCEMENT_ISOLANT[[#Headers],[SYNTHESE DES APPLICATIONS VISEES]])))=0,"",INDIRECT(NOM_FR&amp;ADDRESS('PR-tampon'!$E372,COLUMN(REFERENCEMENT_ISOLANT[[#Headers],[SYNTHESE DES APPLICATIONS VISEES]]))))))</f>
        <v/>
      </c>
      <c r="L409" s="82" t="str">
        <f ca="1">IF('PR-tampon'!$E372="","",IF('PR-tampon'!$E372=0,"",IF(INDIRECT(NOM_FR&amp;ADDRESS('PR-tampon'!$E372,COLUMN(REFERENCEMENT_ISOLANT[[#Headers],[CONCATENATION DES OBSERVATIONS]])))=0,"",INDIRECT(NOM_FR&amp;ADDRESS('PR-tampon'!$E372,COLUMN(REFERENCEMENT_ISOLANT[[#Headers],[CONCATENATION DES OBSERVATIONS]]))))))</f>
        <v/>
      </c>
      <c r="M409" s="3" t="str">
        <f ca="1">IF('PR-tampon'!$E372="","",IF('PR-tampon'!$E372=0,"",IF(INDIRECT(NOM_FR&amp;ADDRESS('PR-tampon'!$E372,COLUMN(REFERENCEMENT_ISOLANT[[#Headers],[Hygrométrie des locaux]])))=0,"",INDIRECT(NOM_FR&amp;ADDRESS('PR-tampon'!$E372,COLUMN(REFERENCEMENT_ISOLANT[[#Headers],[Hygrométrie des locaux]]))))))</f>
        <v/>
      </c>
      <c r="N409" s="3" t="str">
        <f ca="1">IF('PR-tampon'!$E372="","",IF('PR-tampon'!$E372=0,"",IF(INDIRECT(NOM_FR&amp;ADDRESS('PR-tampon'!$E372,COLUMN(REFERENCEMENT_ISOLANT[[#Headers],[classement locaux au sens 20.1 P3]])))=0,"",INDIRECT(NOM_FR&amp;ADDRESS('PR-tampon'!$E372,COLUMN(REFERENCEMENT_ISOLANT[[#Headers],[classement locaux au sens 20.1 P3]]))))))</f>
        <v/>
      </c>
      <c r="O409" s="3" t="str">
        <f ca="1">IF('PR-tampon'!$E372="","",IF('PR-tampon'!$E372=0,"",IF(INDIRECT(NOM_FR&amp;ADDRESS('PR-tampon'!$E372,COLUMN(REFERENCEMENT_ISOLANT[[#Headers],[Climat max]])))=0,"",INDIRECT(NOM_FR&amp;ADDRESS('PR-tampon'!$E372,COLUMN(REFERENCEMENT_ISOLANT[[#Headers],[Climat max]]))))))</f>
        <v/>
      </c>
      <c r="P409" s="3" t="str">
        <f ca="1">IF('PR-tampon'!$E372="","",IF('PR-tampon'!$E372=0,"",IF(INDIRECT(NOM_FR&amp;ADDRESS('PR-tampon'!$E372,COLUMN(REFERENCEMENT_ISOLANT[[#Headers],[Locaux climatisés ou raffraichis]])))=0,"",INDIRECT(NOM_FR&amp;ADDRESS('PR-tampon'!$E372,COLUMN(REFERENCEMENT_ISOLANT[[#Headers],[Locaux climatisés ou raffraichis]]))))))</f>
        <v/>
      </c>
    </row>
    <row r="410" spans="1:16" ht="130.19999999999999" customHeight="1" x14ac:dyDescent="0.3">
      <c r="A410" s="3" t="e">
        <v>#VALUE!</v>
      </c>
      <c r="B410" s="86" t="str">
        <f ca="1">IF('PR-tampon'!$E373="","",IF('PR-tampon'!$E373=0,"",IF(INDIRECT(NOM_FR&amp;ADDRESS('PR-tampon'!$E373,COLUMN(REFERENCEMENT_ISOLANT[[#Headers],[DATE REFERENCEMENT]])))=0,"",INDIRECT(NOM_FR&amp;ADDRESS('PR-tampon'!$E373,COLUMN(REFERENCEMENT_ISOLANT[[#Headers],[DATE REFERENCEMENT]]))))))</f>
        <v/>
      </c>
      <c r="C410" s="86" t="str">
        <f ca="1">IF('PR-tampon'!$E373="","",IF('PR-tampon'!$E373=0,"",IF(INDIRECT(NOM_FR&amp;ADDRESS('PR-tampon'!$E373,COLUMN(REFERENCEMENT_ISOLANT[[#Headers],[TYPE DE PROCEDE]])))=0,"",INDIRECT(NOM_FR&amp;ADDRESS('PR-tampon'!$E373,COLUMN(REFERENCEMENT_ISOLANT[[#Headers],[TYPE DE PROCEDE]]))))))</f>
        <v/>
      </c>
      <c r="D410" s="86" t="str">
        <f ca="1">IF('PR-tampon'!$E373="","",IF('PR-tampon'!$E373=0,"",IF(INDIRECT(NOM_FR&amp;ADDRESS('PR-tampon'!$E373,COLUMN(REFERENCEMENT_ISOLANT[[#Headers],[MATIERE]])))=0,"",INDIRECT(NOM_FR&amp;ADDRESS('PR-tampon'!$E373,COLUMN(REFERENCEMENT_ISOLANT[[#Headers],[MATIERE]]))))))</f>
        <v/>
      </c>
      <c r="E410" s="3" t="str">
        <f ca="1">IF('PR-tampon'!$E373="","",IF('PR-tampon'!$E373=0,"",IF(INDIRECT(NOM_FR&amp;ADDRESS('PR-tampon'!$E373,COLUMN(REFERENCEMENT_ISOLANT[[#Headers],[NOM COMMERCIAL DU PROCEDE]])))=0,"",INDIRECT(NOM_FR&amp;ADDRESS('PR-tampon'!$E373,COLUMN(REFERENCEMENT_ISOLANT[[#Headers],[NOM COMMERCIAL DU PROCEDE]]))))))</f>
        <v/>
      </c>
      <c r="F410" s="3" t="str">
        <f ca="1">IF('PR-tampon'!$E373="","",IF('PR-tampon'!$E373=0,"",IF(INDIRECT(NOM_FR&amp;ADDRESS('PR-tampon'!$E373,COLUMN(REFERENCEMENT_ISOLANT[[#Headers],[FABRICANT / TITULAIRE / DISTRIBUTEUR]])))=0,"",INDIRECT(NOM_FR&amp;ADDRESS('PR-tampon'!$E373,COLUMN(REFERENCEMENT_ISOLANT[[#Headers],[FABRICANT / TITULAIRE / DISTRIBUTEUR]]))))))</f>
        <v/>
      </c>
      <c r="G410" s="3" t="str">
        <f ca="1">IF('PR-tampon'!$E373="","",IF('PR-tampon'!$E373=0,"",IF(INDIRECT(NOM_FR&amp;ADDRESS('PR-tampon'!$E373,COLUMN(REFERENCEMENT_ISOLANT[[#Headers],[TYPE DE DOCUMENT DE REFERENCE]])))=0,"",INDIRECT(NOM_FR&amp;ADDRESS('PR-tampon'!$E373,COLUMN(REFERENCEMENT_ISOLANT[[#Headers],[TYPE DE DOCUMENT DE REFERENCE]]))))))</f>
        <v/>
      </c>
      <c r="H410" s="3" t="str">
        <f ca="1">IF('PR-tampon'!$E373="","",IF('PR-tampon'!$E373=0,"",IF(INDIRECT(NOM_FR&amp;ADDRESS('PR-tampon'!$E373,COLUMN(REFERENCEMENT_ISOLANT[[#Headers],[REF]])))=0,"",INDIRECT(NOM_FR&amp;ADDRESS('PR-tampon'!$E373,COLUMN(REFERENCEMENT_ISOLANT[[#Headers],[REF]]))))))</f>
        <v/>
      </c>
      <c r="I410" s="80" t="str">
        <f ca="1">IF('PR-tampon'!$E373="","",IF('PR-tampon'!$E373=0,"",IF(INDIRECT(NOM_FR&amp;ADDRESS('PR-tampon'!$E373,COLUMN(REFERENCEMENT_ISOLANT[[#Headers],[AVIS LIMITE AU / VALIDITE]])))=0,"",INDIRECT(NOM_FR&amp;ADDRESS('PR-tampon'!$E373,COLUMN(REFERENCEMENT_ISOLANT[[#Headers],[AVIS LIMITE AU / VALIDITE]]))))))</f>
        <v/>
      </c>
      <c r="J410" s="3" t="str">
        <f ca="1">IF('PR-tampon'!$E373="","",IF('PR-tampon'!$E373=0,"",IF(INDIRECT(NOM_FR&amp;ADDRESS('PR-tampon'!$E373,COLUMN(REFERENCEMENT_ISOLANT[[#Headers],[TC/TNC
dans le domaine d''emploi visé]])))=0,"",INDIRECT(NOM_FR&amp;ADDRESS('PR-tampon'!$E373,COLUMN(REFERENCEMENT_ISOLANT[[#Headers],[TC/TNC
dans le domaine d''emploi visé]]))))))</f>
        <v/>
      </c>
      <c r="K410" s="110" t="str">
        <f ca="1">IF('PR-tampon'!$E373="","",IF('PR-tampon'!$E373=0,"",IF(INDIRECT(NOM_FR&amp;ADDRESS('PR-tampon'!$E373,COLUMN(REFERENCEMENT_ISOLANT[[#Headers],[SYNTHESE DES APPLICATIONS VISEES]])))=0,"",INDIRECT(NOM_FR&amp;ADDRESS('PR-tampon'!$E373,COLUMN(REFERENCEMENT_ISOLANT[[#Headers],[SYNTHESE DES APPLICATIONS VISEES]]))))))</f>
        <v/>
      </c>
      <c r="L410" s="82" t="str">
        <f ca="1">IF('PR-tampon'!$E373="","",IF('PR-tampon'!$E373=0,"",IF(INDIRECT(NOM_FR&amp;ADDRESS('PR-tampon'!$E373,COLUMN(REFERENCEMENT_ISOLANT[[#Headers],[CONCATENATION DES OBSERVATIONS]])))=0,"",INDIRECT(NOM_FR&amp;ADDRESS('PR-tampon'!$E373,COLUMN(REFERENCEMENT_ISOLANT[[#Headers],[CONCATENATION DES OBSERVATIONS]]))))))</f>
        <v/>
      </c>
      <c r="M410" s="3" t="str">
        <f ca="1">IF('PR-tampon'!$E373="","",IF('PR-tampon'!$E373=0,"",IF(INDIRECT(NOM_FR&amp;ADDRESS('PR-tampon'!$E373,COLUMN(REFERENCEMENT_ISOLANT[[#Headers],[Hygrométrie des locaux]])))=0,"",INDIRECT(NOM_FR&amp;ADDRESS('PR-tampon'!$E373,COLUMN(REFERENCEMENT_ISOLANT[[#Headers],[Hygrométrie des locaux]]))))))</f>
        <v/>
      </c>
      <c r="N410" s="3" t="str">
        <f ca="1">IF('PR-tampon'!$E373="","",IF('PR-tampon'!$E373=0,"",IF(INDIRECT(NOM_FR&amp;ADDRESS('PR-tampon'!$E373,COLUMN(REFERENCEMENT_ISOLANT[[#Headers],[classement locaux au sens 20.1 P3]])))=0,"",INDIRECT(NOM_FR&amp;ADDRESS('PR-tampon'!$E373,COLUMN(REFERENCEMENT_ISOLANT[[#Headers],[classement locaux au sens 20.1 P3]]))))))</f>
        <v/>
      </c>
      <c r="O410" s="3" t="str">
        <f ca="1">IF('PR-tampon'!$E373="","",IF('PR-tampon'!$E373=0,"",IF(INDIRECT(NOM_FR&amp;ADDRESS('PR-tampon'!$E373,COLUMN(REFERENCEMENT_ISOLANT[[#Headers],[Climat max]])))=0,"",INDIRECT(NOM_FR&amp;ADDRESS('PR-tampon'!$E373,COLUMN(REFERENCEMENT_ISOLANT[[#Headers],[Climat max]]))))))</f>
        <v/>
      </c>
      <c r="P410" s="3" t="str">
        <f ca="1">IF('PR-tampon'!$E373="","",IF('PR-tampon'!$E373=0,"",IF(INDIRECT(NOM_FR&amp;ADDRESS('PR-tampon'!$E373,COLUMN(REFERENCEMENT_ISOLANT[[#Headers],[Locaux climatisés ou raffraichis]])))=0,"",INDIRECT(NOM_FR&amp;ADDRESS('PR-tampon'!$E373,COLUMN(REFERENCEMENT_ISOLANT[[#Headers],[Locaux climatisés ou raffraichis]]))))))</f>
        <v/>
      </c>
    </row>
    <row r="411" spans="1:16" ht="130.19999999999999" customHeight="1" x14ac:dyDescent="0.3">
      <c r="A411" s="3" t="e">
        <v>#VALUE!</v>
      </c>
      <c r="B411" s="86" t="str">
        <f ca="1">IF('PR-tampon'!$E374="","",IF('PR-tampon'!$E374=0,"",IF(INDIRECT(NOM_FR&amp;ADDRESS('PR-tampon'!$E374,COLUMN(REFERENCEMENT_ISOLANT[[#Headers],[DATE REFERENCEMENT]])))=0,"",INDIRECT(NOM_FR&amp;ADDRESS('PR-tampon'!$E374,COLUMN(REFERENCEMENT_ISOLANT[[#Headers],[DATE REFERENCEMENT]]))))))</f>
        <v/>
      </c>
      <c r="C411" s="86" t="str">
        <f ca="1">IF('PR-tampon'!$E374="","",IF('PR-tampon'!$E374=0,"",IF(INDIRECT(NOM_FR&amp;ADDRESS('PR-tampon'!$E374,COLUMN(REFERENCEMENT_ISOLANT[[#Headers],[TYPE DE PROCEDE]])))=0,"",INDIRECT(NOM_FR&amp;ADDRESS('PR-tampon'!$E374,COLUMN(REFERENCEMENT_ISOLANT[[#Headers],[TYPE DE PROCEDE]]))))))</f>
        <v/>
      </c>
      <c r="D411" s="86" t="str">
        <f ca="1">IF('PR-tampon'!$E374="","",IF('PR-tampon'!$E374=0,"",IF(INDIRECT(NOM_FR&amp;ADDRESS('PR-tampon'!$E374,COLUMN(REFERENCEMENT_ISOLANT[[#Headers],[MATIERE]])))=0,"",INDIRECT(NOM_FR&amp;ADDRESS('PR-tampon'!$E374,COLUMN(REFERENCEMENT_ISOLANT[[#Headers],[MATIERE]]))))))</f>
        <v/>
      </c>
      <c r="E411" s="3" t="str">
        <f ca="1">IF('PR-tampon'!$E374="","",IF('PR-tampon'!$E374=0,"",IF(INDIRECT(NOM_FR&amp;ADDRESS('PR-tampon'!$E374,COLUMN(REFERENCEMENT_ISOLANT[[#Headers],[NOM COMMERCIAL DU PROCEDE]])))=0,"",INDIRECT(NOM_FR&amp;ADDRESS('PR-tampon'!$E374,COLUMN(REFERENCEMENT_ISOLANT[[#Headers],[NOM COMMERCIAL DU PROCEDE]]))))))</f>
        <v/>
      </c>
      <c r="F411" s="3" t="str">
        <f ca="1">IF('PR-tampon'!$E374="","",IF('PR-tampon'!$E374=0,"",IF(INDIRECT(NOM_FR&amp;ADDRESS('PR-tampon'!$E374,COLUMN(REFERENCEMENT_ISOLANT[[#Headers],[FABRICANT / TITULAIRE / DISTRIBUTEUR]])))=0,"",INDIRECT(NOM_FR&amp;ADDRESS('PR-tampon'!$E374,COLUMN(REFERENCEMENT_ISOLANT[[#Headers],[FABRICANT / TITULAIRE / DISTRIBUTEUR]]))))))</f>
        <v/>
      </c>
      <c r="G411" s="3" t="str">
        <f ca="1">IF('PR-tampon'!$E374="","",IF('PR-tampon'!$E374=0,"",IF(INDIRECT(NOM_FR&amp;ADDRESS('PR-tampon'!$E374,COLUMN(REFERENCEMENT_ISOLANT[[#Headers],[TYPE DE DOCUMENT DE REFERENCE]])))=0,"",INDIRECT(NOM_FR&amp;ADDRESS('PR-tampon'!$E374,COLUMN(REFERENCEMENT_ISOLANT[[#Headers],[TYPE DE DOCUMENT DE REFERENCE]]))))))</f>
        <v/>
      </c>
      <c r="H411" s="3" t="str">
        <f ca="1">IF('PR-tampon'!$E374="","",IF('PR-tampon'!$E374=0,"",IF(INDIRECT(NOM_FR&amp;ADDRESS('PR-tampon'!$E374,COLUMN(REFERENCEMENT_ISOLANT[[#Headers],[REF]])))=0,"",INDIRECT(NOM_FR&amp;ADDRESS('PR-tampon'!$E374,COLUMN(REFERENCEMENT_ISOLANT[[#Headers],[REF]]))))))</f>
        <v/>
      </c>
      <c r="I411" s="80" t="str">
        <f ca="1">IF('PR-tampon'!$E374="","",IF('PR-tampon'!$E374=0,"",IF(INDIRECT(NOM_FR&amp;ADDRESS('PR-tampon'!$E374,COLUMN(REFERENCEMENT_ISOLANT[[#Headers],[AVIS LIMITE AU / VALIDITE]])))=0,"",INDIRECT(NOM_FR&amp;ADDRESS('PR-tampon'!$E374,COLUMN(REFERENCEMENT_ISOLANT[[#Headers],[AVIS LIMITE AU / VALIDITE]]))))))</f>
        <v/>
      </c>
      <c r="J411" s="3" t="str">
        <f ca="1">IF('PR-tampon'!$E374="","",IF('PR-tampon'!$E374=0,"",IF(INDIRECT(NOM_FR&amp;ADDRESS('PR-tampon'!$E374,COLUMN(REFERENCEMENT_ISOLANT[[#Headers],[TC/TNC
dans le domaine d''emploi visé]])))=0,"",INDIRECT(NOM_FR&amp;ADDRESS('PR-tampon'!$E374,COLUMN(REFERENCEMENT_ISOLANT[[#Headers],[TC/TNC
dans le domaine d''emploi visé]]))))))</f>
        <v/>
      </c>
      <c r="K411" s="110" t="str">
        <f ca="1">IF('PR-tampon'!$E374="","",IF('PR-tampon'!$E374=0,"",IF(INDIRECT(NOM_FR&amp;ADDRESS('PR-tampon'!$E374,COLUMN(REFERENCEMENT_ISOLANT[[#Headers],[SYNTHESE DES APPLICATIONS VISEES]])))=0,"",INDIRECT(NOM_FR&amp;ADDRESS('PR-tampon'!$E374,COLUMN(REFERENCEMENT_ISOLANT[[#Headers],[SYNTHESE DES APPLICATIONS VISEES]]))))))</f>
        <v/>
      </c>
      <c r="L411" s="82" t="str">
        <f ca="1">IF('PR-tampon'!$E374="","",IF('PR-tampon'!$E374=0,"",IF(INDIRECT(NOM_FR&amp;ADDRESS('PR-tampon'!$E374,COLUMN(REFERENCEMENT_ISOLANT[[#Headers],[CONCATENATION DES OBSERVATIONS]])))=0,"",INDIRECT(NOM_FR&amp;ADDRESS('PR-tampon'!$E374,COLUMN(REFERENCEMENT_ISOLANT[[#Headers],[CONCATENATION DES OBSERVATIONS]]))))))</f>
        <v/>
      </c>
      <c r="M411" s="3" t="str">
        <f ca="1">IF('PR-tampon'!$E374="","",IF('PR-tampon'!$E374=0,"",IF(INDIRECT(NOM_FR&amp;ADDRESS('PR-tampon'!$E374,COLUMN(REFERENCEMENT_ISOLANT[[#Headers],[Hygrométrie des locaux]])))=0,"",INDIRECT(NOM_FR&amp;ADDRESS('PR-tampon'!$E374,COLUMN(REFERENCEMENT_ISOLANT[[#Headers],[Hygrométrie des locaux]]))))))</f>
        <v/>
      </c>
      <c r="N411" s="3" t="str">
        <f ca="1">IF('PR-tampon'!$E374="","",IF('PR-tampon'!$E374=0,"",IF(INDIRECT(NOM_FR&amp;ADDRESS('PR-tampon'!$E374,COLUMN(REFERENCEMENT_ISOLANT[[#Headers],[classement locaux au sens 20.1 P3]])))=0,"",INDIRECT(NOM_FR&amp;ADDRESS('PR-tampon'!$E374,COLUMN(REFERENCEMENT_ISOLANT[[#Headers],[classement locaux au sens 20.1 P3]]))))))</f>
        <v/>
      </c>
      <c r="O411" s="3" t="str">
        <f ca="1">IF('PR-tampon'!$E374="","",IF('PR-tampon'!$E374=0,"",IF(INDIRECT(NOM_FR&amp;ADDRESS('PR-tampon'!$E374,COLUMN(REFERENCEMENT_ISOLANT[[#Headers],[Climat max]])))=0,"",INDIRECT(NOM_FR&amp;ADDRESS('PR-tampon'!$E374,COLUMN(REFERENCEMENT_ISOLANT[[#Headers],[Climat max]]))))))</f>
        <v/>
      </c>
      <c r="P411" s="3" t="str">
        <f ca="1">IF('PR-tampon'!$E374="","",IF('PR-tampon'!$E374=0,"",IF(INDIRECT(NOM_FR&amp;ADDRESS('PR-tampon'!$E374,COLUMN(REFERENCEMENT_ISOLANT[[#Headers],[Locaux climatisés ou raffraichis]])))=0,"",INDIRECT(NOM_FR&amp;ADDRESS('PR-tampon'!$E374,COLUMN(REFERENCEMENT_ISOLANT[[#Headers],[Locaux climatisés ou raffraichis]]))))))</f>
        <v/>
      </c>
    </row>
    <row r="412" spans="1:16" ht="130.19999999999999" customHeight="1" x14ac:dyDescent="0.3">
      <c r="A412" s="3" t="e">
        <v>#VALUE!</v>
      </c>
      <c r="B412" s="86" t="str">
        <f ca="1">IF('PR-tampon'!$E375="","",IF('PR-tampon'!$E375=0,"",IF(INDIRECT(NOM_FR&amp;ADDRESS('PR-tampon'!$E375,COLUMN(REFERENCEMENT_ISOLANT[[#Headers],[DATE REFERENCEMENT]])))=0,"",INDIRECT(NOM_FR&amp;ADDRESS('PR-tampon'!$E375,COLUMN(REFERENCEMENT_ISOLANT[[#Headers],[DATE REFERENCEMENT]]))))))</f>
        <v/>
      </c>
      <c r="C412" s="86" t="str">
        <f ca="1">IF('PR-tampon'!$E375="","",IF('PR-tampon'!$E375=0,"",IF(INDIRECT(NOM_FR&amp;ADDRESS('PR-tampon'!$E375,COLUMN(REFERENCEMENT_ISOLANT[[#Headers],[TYPE DE PROCEDE]])))=0,"",INDIRECT(NOM_FR&amp;ADDRESS('PR-tampon'!$E375,COLUMN(REFERENCEMENT_ISOLANT[[#Headers],[TYPE DE PROCEDE]]))))))</f>
        <v/>
      </c>
      <c r="D412" s="86" t="str">
        <f ca="1">IF('PR-tampon'!$E375="","",IF('PR-tampon'!$E375=0,"",IF(INDIRECT(NOM_FR&amp;ADDRESS('PR-tampon'!$E375,COLUMN(REFERENCEMENT_ISOLANT[[#Headers],[MATIERE]])))=0,"",INDIRECT(NOM_FR&amp;ADDRESS('PR-tampon'!$E375,COLUMN(REFERENCEMENT_ISOLANT[[#Headers],[MATIERE]]))))))</f>
        <v/>
      </c>
      <c r="E412" s="3" t="str">
        <f ca="1">IF('PR-tampon'!$E375="","",IF('PR-tampon'!$E375=0,"",IF(INDIRECT(NOM_FR&amp;ADDRESS('PR-tampon'!$E375,COLUMN(REFERENCEMENT_ISOLANT[[#Headers],[NOM COMMERCIAL DU PROCEDE]])))=0,"",INDIRECT(NOM_FR&amp;ADDRESS('PR-tampon'!$E375,COLUMN(REFERENCEMENT_ISOLANT[[#Headers],[NOM COMMERCIAL DU PROCEDE]]))))))</f>
        <v/>
      </c>
      <c r="F412" s="3" t="str">
        <f ca="1">IF('PR-tampon'!$E375="","",IF('PR-tampon'!$E375=0,"",IF(INDIRECT(NOM_FR&amp;ADDRESS('PR-tampon'!$E375,COLUMN(REFERENCEMENT_ISOLANT[[#Headers],[FABRICANT / TITULAIRE / DISTRIBUTEUR]])))=0,"",INDIRECT(NOM_FR&amp;ADDRESS('PR-tampon'!$E375,COLUMN(REFERENCEMENT_ISOLANT[[#Headers],[FABRICANT / TITULAIRE / DISTRIBUTEUR]]))))))</f>
        <v/>
      </c>
      <c r="G412" s="3" t="str">
        <f ca="1">IF('PR-tampon'!$E375="","",IF('PR-tampon'!$E375=0,"",IF(INDIRECT(NOM_FR&amp;ADDRESS('PR-tampon'!$E375,COLUMN(REFERENCEMENT_ISOLANT[[#Headers],[TYPE DE DOCUMENT DE REFERENCE]])))=0,"",INDIRECT(NOM_FR&amp;ADDRESS('PR-tampon'!$E375,COLUMN(REFERENCEMENT_ISOLANT[[#Headers],[TYPE DE DOCUMENT DE REFERENCE]]))))))</f>
        <v/>
      </c>
      <c r="H412" s="3" t="str">
        <f ca="1">IF('PR-tampon'!$E375="","",IF('PR-tampon'!$E375=0,"",IF(INDIRECT(NOM_FR&amp;ADDRESS('PR-tampon'!$E375,COLUMN(REFERENCEMENT_ISOLANT[[#Headers],[REF]])))=0,"",INDIRECT(NOM_FR&amp;ADDRESS('PR-tampon'!$E375,COLUMN(REFERENCEMENT_ISOLANT[[#Headers],[REF]]))))))</f>
        <v/>
      </c>
      <c r="I412" s="80" t="str">
        <f ca="1">IF('PR-tampon'!$E375="","",IF('PR-tampon'!$E375=0,"",IF(INDIRECT(NOM_FR&amp;ADDRESS('PR-tampon'!$E375,COLUMN(REFERENCEMENT_ISOLANT[[#Headers],[AVIS LIMITE AU / VALIDITE]])))=0,"",INDIRECT(NOM_FR&amp;ADDRESS('PR-tampon'!$E375,COLUMN(REFERENCEMENT_ISOLANT[[#Headers],[AVIS LIMITE AU / VALIDITE]]))))))</f>
        <v/>
      </c>
      <c r="J412" s="3" t="str">
        <f ca="1">IF('PR-tampon'!$E375="","",IF('PR-tampon'!$E375=0,"",IF(INDIRECT(NOM_FR&amp;ADDRESS('PR-tampon'!$E375,COLUMN(REFERENCEMENT_ISOLANT[[#Headers],[TC/TNC
dans le domaine d''emploi visé]])))=0,"",INDIRECT(NOM_FR&amp;ADDRESS('PR-tampon'!$E375,COLUMN(REFERENCEMENT_ISOLANT[[#Headers],[TC/TNC
dans le domaine d''emploi visé]]))))))</f>
        <v/>
      </c>
      <c r="K412" s="110" t="str">
        <f ca="1">IF('PR-tampon'!$E375="","",IF('PR-tampon'!$E375=0,"",IF(INDIRECT(NOM_FR&amp;ADDRESS('PR-tampon'!$E375,COLUMN(REFERENCEMENT_ISOLANT[[#Headers],[SYNTHESE DES APPLICATIONS VISEES]])))=0,"",INDIRECT(NOM_FR&amp;ADDRESS('PR-tampon'!$E375,COLUMN(REFERENCEMENT_ISOLANT[[#Headers],[SYNTHESE DES APPLICATIONS VISEES]]))))))</f>
        <v/>
      </c>
      <c r="L412" s="82" t="str">
        <f ca="1">IF('PR-tampon'!$E375="","",IF('PR-tampon'!$E375=0,"",IF(INDIRECT(NOM_FR&amp;ADDRESS('PR-tampon'!$E375,COLUMN(REFERENCEMENT_ISOLANT[[#Headers],[CONCATENATION DES OBSERVATIONS]])))=0,"",INDIRECT(NOM_FR&amp;ADDRESS('PR-tampon'!$E375,COLUMN(REFERENCEMENT_ISOLANT[[#Headers],[CONCATENATION DES OBSERVATIONS]]))))))</f>
        <v/>
      </c>
      <c r="M412" s="3" t="str">
        <f ca="1">IF('PR-tampon'!$E375="","",IF('PR-tampon'!$E375=0,"",IF(INDIRECT(NOM_FR&amp;ADDRESS('PR-tampon'!$E375,COLUMN(REFERENCEMENT_ISOLANT[[#Headers],[Hygrométrie des locaux]])))=0,"",INDIRECT(NOM_FR&amp;ADDRESS('PR-tampon'!$E375,COLUMN(REFERENCEMENT_ISOLANT[[#Headers],[Hygrométrie des locaux]]))))))</f>
        <v/>
      </c>
      <c r="N412" s="3" t="str">
        <f ca="1">IF('PR-tampon'!$E375="","",IF('PR-tampon'!$E375=0,"",IF(INDIRECT(NOM_FR&amp;ADDRESS('PR-tampon'!$E375,COLUMN(REFERENCEMENT_ISOLANT[[#Headers],[classement locaux au sens 20.1 P3]])))=0,"",INDIRECT(NOM_FR&amp;ADDRESS('PR-tampon'!$E375,COLUMN(REFERENCEMENT_ISOLANT[[#Headers],[classement locaux au sens 20.1 P3]]))))))</f>
        <v/>
      </c>
      <c r="O412" s="3" t="str">
        <f ca="1">IF('PR-tampon'!$E375="","",IF('PR-tampon'!$E375=0,"",IF(INDIRECT(NOM_FR&amp;ADDRESS('PR-tampon'!$E375,COLUMN(REFERENCEMENT_ISOLANT[[#Headers],[Climat max]])))=0,"",INDIRECT(NOM_FR&amp;ADDRESS('PR-tampon'!$E375,COLUMN(REFERENCEMENT_ISOLANT[[#Headers],[Climat max]]))))))</f>
        <v/>
      </c>
      <c r="P412" s="3" t="str">
        <f ca="1">IF('PR-tampon'!$E375="","",IF('PR-tampon'!$E375=0,"",IF(INDIRECT(NOM_FR&amp;ADDRESS('PR-tampon'!$E375,COLUMN(REFERENCEMENT_ISOLANT[[#Headers],[Locaux climatisés ou raffraichis]])))=0,"",INDIRECT(NOM_FR&amp;ADDRESS('PR-tampon'!$E375,COLUMN(REFERENCEMENT_ISOLANT[[#Headers],[Locaux climatisés ou raffraichis]]))))))</f>
        <v/>
      </c>
    </row>
    <row r="413" spans="1:16" ht="130.19999999999999" customHeight="1" x14ac:dyDescent="0.3">
      <c r="A413" s="3" t="e">
        <v>#VALUE!</v>
      </c>
      <c r="B413" s="86" t="str">
        <f ca="1">IF('PR-tampon'!$E376="","",IF('PR-tampon'!$E376=0,"",IF(INDIRECT(NOM_FR&amp;ADDRESS('PR-tampon'!$E376,COLUMN(REFERENCEMENT_ISOLANT[[#Headers],[DATE REFERENCEMENT]])))=0,"",INDIRECT(NOM_FR&amp;ADDRESS('PR-tampon'!$E376,COLUMN(REFERENCEMENT_ISOLANT[[#Headers],[DATE REFERENCEMENT]]))))))</f>
        <v/>
      </c>
      <c r="C413" s="86" t="str">
        <f ca="1">IF('PR-tampon'!$E376="","",IF('PR-tampon'!$E376=0,"",IF(INDIRECT(NOM_FR&amp;ADDRESS('PR-tampon'!$E376,COLUMN(REFERENCEMENT_ISOLANT[[#Headers],[TYPE DE PROCEDE]])))=0,"",INDIRECT(NOM_FR&amp;ADDRESS('PR-tampon'!$E376,COLUMN(REFERENCEMENT_ISOLANT[[#Headers],[TYPE DE PROCEDE]]))))))</f>
        <v/>
      </c>
      <c r="D413" s="86" t="str">
        <f ca="1">IF('PR-tampon'!$E376="","",IF('PR-tampon'!$E376=0,"",IF(INDIRECT(NOM_FR&amp;ADDRESS('PR-tampon'!$E376,COLUMN(REFERENCEMENT_ISOLANT[[#Headers],[MATIERE]])))=0,"",INDIRECT(NOM_FR&amp;ADDRESS('PR-tampon'!$E376,COLUMN(REFERENCEMENT_ISOLANT[[#Headers],[MATIERE]]))))))</f>
        <v/>
      </c>
      <c r="E413" s="3" t="str">
        <f ca="1">IF('PR-tampon'!$E376="","",IF('PR-tampon'!$E376=0,"",IF(INDIRECT(NOM_FR&amp;ADDRESS('PR-tampon'!$E376,COLUMN(REFERENCEMENT_ISOLANT[[#Headers],[NOM COMMERCIAL DU PROCEDE]])))=0,"",INDIRECT(NOM_FR&amp;ADDRESS('PR-tampon'!$E376,COLUMN(REFERENCEMENT_ISOLANT[[#Headers],[NOM COMMERCIAL DU PROCEDE]]))))))</f>
        <v/>
      </c>
      <c r="F413" s="3" t="str">
        <f ca="1">IF('PR-tampon'!$E376="","",IF('PR-tampon'!$E376=0,"",IF(INDIRECT(NOM_FR&amp;ADDRESS('PR-tampon'!$E376,COLUMN(REFERENCEMENT_ISOLANT[[#Headers],[FABRICANT / TITULAIRE / DISTRIBUTEUR]])))=0,"",INDIRECT(NOM_FR&amp;ADDRESS('PR-tampon'!$E376,COLUMN(REFERENCEMENT_ISOLANT[[#Headers],[FABRICANT / TITULAIRE / DISTRIBUTEUR]]))))))</f>
        <v/>
      </c>
      <c r="G413" s="3" t="str">
        <f ca="1">IF('PR-tampon'!$E376="","",IF('PR-tampon'!$E376=0,"",IF(INDIRECT(NOM_FR&amp;ADDRESS('PR-tampon'!$E376,COLUMN(REFERENCEMENT_ISOLANT[[#Headers],[TYPE DE DOCUMENT DE REFERENCE]])))=0,"",INDIRECT(NOM_FR&amp;ADDRESS('PR-tampon'!$E376,COLUMN(REFERENCEMENT_ISOLANT[[#Headers],[TYPE DE DOCUMENT DE REFERENCE]]))))))</f>
        <v/>
      </c>
      <c r="H413" s="3" t="str">
        <f ca="1">IF('PR-tampon'!$E376="","",IF('PR-tampon'!$E376=0,"",IF(INDIRECT(NOM_FR&amp;ADDRESS('PR-tampon'!$E376,COLUMN(REFERENCEMENT_ISOLANT[[#Headers],[REF]])))=0,"",INDIRECT(NOM_FR&amp;ADDRESS('PR-tampon'!$E376,COLUMN(REFERENCEMENT_ISOLANT[[#Headers],[REF]]))))))</f>
        <v/>
      </c>
      <c r="I413" s="80" t="str">
        <f ca="1">IF('PR-tampon'!$E376="","",IF('PR-tampon'!$E376=0,"",IF(INDIRECT(NOM_FR&amp;ADDRESS('PR-tampon'!$E376,COLUMN(REFERENCEMENT_ISOLANT[[#Headers],[AVIS LIMITE AU / VALIDITE]])))=0,"",INDIRECT(NOM_FR&amp;ADDRESS('PR-tampon'!$E376,COLUMN(REFERENCEMENT_ISOLANT[[#Headers],[AVIS LIMITE AU / VALIDITE]]))))))</f>
        <v/>
      </c>
      <c r="J413" s="3" t="str">
        <f ca="1">IF('PR-tampon'!$E376="","",IF('PR-tampon'!$E376=0,"",IF(INDIRECT(NOM_FR&amp;ADDRESS('PR-tampon'!$E376,COLUMN(REFERENCEMENT_ISOLANT[[#Headers],[TC/TNC
dans le domaine d''emploi visé]])))=0,"",INDIRECT(NOM_FR&amp;ADDRESS('PR-tampon'!$E376,COLUMN(REFERENCEMENT_ISOLANT[[#Headers],[TC/TNC
dans le domaine d''emploi visé]]))))))</f>
        <v/>
      </c>
      <c r="K413" s="110" t="str">
        <f ca="1">IF('PR-tampon'!$E376="","",IF('PR-tampon'!$E376=0,"",IF(INDIRECT(NOM_FR&amp;ADDRESS('PR-tampon'!$E376,COLUMN(REFERENCEMENT_ISOLANT[[#Headers],[SYNTHESE DES APPLICATIONS VISEES]])))=0,"",INDIRECT(NOM_FR&amp;ADDRESS('PR-tampon'!$E376,COLUMN(REFERENCEMENT_ISOLANT[[#Headers],[SYNTHESE DES APPLICATIONS VISEES]]))))))</f>
        <v/>
      </c>
      <c r="L413" s="82" t="str">
        <f ca="1">IF('PR-tampon'!$E376="","",IF('PR-tampon'!$E376=0,"",IF(INDIRECT(NOM_FR&amp;ADDRESS('PR-tampon'!$E376,COLUMN(REFERENCEMENT_ISOLANT[[#Headers],[CONCATENATION DES OBSERVATIONS]])))=0,"",INDIRECT(NOM_FR&amp;ADDRESS('PR-tampon'!$E376,COLUMN(REFERENCEMENT_ISOLANT[[#Headers],[CONCATENATION DES OBSERVATIONS]]))))))</f>
        <v/>
      </c>
      <c r="M413" s="3" t="str">
        <f ca="1">IF('PR-tampon'!$E376="","",IF('PR-tampon'!$E376=0,"",IF(INDIRECT(NOM_FR&amp;ADDRESS('PR-tampon'!$E376,COLUMN(REFERENCEMENT_ISOLANT[[#Headers],[Hygrométrie des locaux]])))=0,"",INDIRECT(NOM_FR&amp;ADDRESS('PR-tampon'!$E376,COLUMN(REFERENCEMENT_ISOLANT[[#Headers],[Hygrométrie des locaux]]))))))</f>
        <v/>
      </c>
      <c r="N413" s="3" t="str">
        <f ca="1">IF('PR-tampon'!$E376="","",IF('PR-tampon'!$E376=0,"",IF(INDIRECT(NOM_FR&amp;ADDRESS('PR-tampon'!$E376,COLUMN(REFERENCEMENT_ISOLANT[[#Headers],[classement locaux au sens 20.1 P3]])))=0,"",INDIRECT(NOM_FR&amp;ADDRESS('PR-tampon'!$E376,COLUMN(REFERENCEMENT_ISOLANT[[#Headers],[classement locaux au sens 20.1 P3]]))))))</f>
        <v/>
      </c>
      <c r="O413" s="3" t="str">
        <f ca="1">IF('PR-tampon'!$E376="","",IF('PR-tampon'!$E376=0,"",IF(INDIRECT(NOM_FR&amp;ADDRESS('PR-tampon'!$E376,COLUMN(REFERENCEMENT_ISOLANT[[#Headers],[Climat max]])))=0,"",INDIRECT(NOM_FR&amp;ADDRESS('PR-tampon'!$E376,COLUMN(REFERENCEMENT_ISOLANT[[#Headers],[Climat max]]))))))</f>
        <v/>
      </c>
      <c r="P413" s="3" t="str">
        <f ca="1">IF('PR-tampon'!$E376="","",IF('PR-tampon'!$E376=0,"",IF(INDIRECT(NOM_FR&amp;ADDRESS('PR-tampon'!$E376,COLUMN(REFERENCEMENT_ISOLANT[[#Headers],[Locaux climatisés ou raffraichis]])))=0,"",INDIRECT(NOM_FR&amp;ADDRESS('PR-tampon'!$E376,COLUMN(REFERENCEMENT_ISOLANT[[#Headers],[Locaux climatisés ou raffraichis]]))))))</f>
        <v/>
      </c>
    </row>
    <row r="414" spans="1:16" ht="130.19999999999999" customHeight="1" x14ac:dyDescent="0.3">
      <c r="A414" s="3" t="e">
        <v>#VALUE!</v>
      </c>
      <c r="B414" s="86" t="str">
        <f ca="1">IF('PR-tampon'!$E377="","",IF('PR-tampon'!$E377=0,"",IF(INDIRECT(NOM_FR&amp;ADDRESS('PR-tampon'!$E377,COLUMN(REFERENCEMENT_ISOLANT[[#Headers],[DATE REFERENCEMENT]])))=0,"",INDIRECT(NOM_FR&amp;ADDRESS('PR-tampon'!$E377,COLUMN(REFERENCEMENT_ISOLANT[[#Headers],[DATE REFERENCEMENT]]))))))</f>
        <v/>
      </c>
      <c r="C414" s="86" t="str">
        <f ca="1">IF('PR-tampon'!$E377="","",IF('PR-tampon'!$E377=0,"",IF(INDIRECT(NOM_FR&amp;ADDRESS('PR-tampon'!$E377,COLUMN(REFERENCEMENT_ISOLANT[[#Headers],[TYPE DE PROCEDE]])))=0,"",INDIRECT(NOM_FR&amp;ADDRESS('PR-tampon'!$E377,COLUMN(REFERENCEMENT_ISOLANT[[#Headers],[TYPE DE PROCEDE]]))))))</f>
        <v/>
      </c>
      <c r="D414" s="86" t="str">
        <f ca="1">IF('PR-tampon'!$E377="","",IF('PR-tampon'!$E377=0,"",IF(INDIRECT(NOM_FR&amp;ADDRESS('PR-tampon'!$E377,COLUMN(REFERENCEMENT_ISOLANT[[#Headers],[MATIERE]])))=0,"",INDIRECT(NOM_FR&amp;ADDRESS('PR-tampon'!$E377,COLUMN(REFERENCEMENT_ISOLANT[[#Headers],[MATIERE]]))))))</f>
        <v/>
      </c>
      <c r="E414" s="3" t="str">
        <f ca="1">IF('PR-tampon'!$E377="","",IF('PR-tampon'!$E377=0,"",IF(INDIRECT(NOM_FR&amp;ADDRESS('PR-tampon'!$E377,COLUMN(REFERENCEMENT_ISOLANT[[#Headers],[NOM COMMERCIAL DU PROCEDE]])))=0,"",INDIRECT(NOM_FR&amp;ADDRESS('PR-tampon'!$E377,COLUMN(REFERENCEMENT_ISOLANT[[#Headers],[NOM COMMERCIAL DU PROCEDE]]))))))</f>
        <v/>
      </c>
      <c r="F414" s="3" t="str">
        <f ca="1">IF('PR-tampon'!$E377="","",IF('PR-tampon'!$E377=0,"",IF(INDIRECT(NOM_FR&amp;ADDRESS('PR-tampon'!$E377,COLUMN(REFERENCEMENT_ISOLANT[[#Headers],[FABRICANT / TITULAIRE / DISTRIBUTEUR]])))=0,"",INDIRECT(NOM_FR&amp;ADDRESS('PR-tampon'!$E377,COLUMN(REFERENCEMENT_ISOLANT[[#Headers],[FABRICANT / TITULAIRE / DISTRIBUTEUR]]))))))</f>
        <v/>
      </c>
      <c r="G414" s="3" t="str">
        <f ca="1">IF('PR-tampon'!$E377="","",IF('PR-tampon'!$E377=0,"",IF(INDIRECT(NOM_FR&amp;ADDRESS('PR-tampon'!$E377,COLUMN(REFERENCEMENT_ISOLANT[[#Headers],[TYPE DE DOCUMENT DE REFERENCE]])))=0,"",INDIRECT(NOM_FR&amp;ADDRESS('PR-tampon'!$E377,COLUMN(REFERENCEMENT_ISOLANT[[#Headers],[TYPE DE DOCUMENT DE REFERENCE]]))))))</f>
        <v/>
      </c>
      <c r="H414" s="3" t="str">
        <f ca="1">IF('PR-tampon'!$E377="","",IF('PR-tampon'!$E377=0,"",IF(INDIRECT(NOM_FR&amp;ADDRESS('PR-tampon'!$E377,COLUMN(REFERENCEMENT_ISOLANT[[#Headers],[REF]])))=0,"",INDIRECT(NOM_FR&amp;ADDRESS('PR-tampon'!$E377,COLUMN(REFERENCEMENT_ISOLANT[[#Headers],[REF]]))))))</f>
        <v/>
      </c>
      <c r="I414" s="80" t="str">
        <f ca="1">IF('PR-tampon'!$E377="","",IF('PR-tampon'!$E377=0,"",IF(INDIRECT(NOM_FR&amp;ADDRESS('PR-tampon'!$E377,COLUMN(REFERENCEMENT_ISOLANT[[#Headers],[AVIS LIMITE AU / VALIDITE]])))=0,"",INDIRECT(NOM_FR&amp;ADDRESS('PR-tampon'!$E377,COLUMN(REFERENCEMENT_ISOLANT[[#Headers],[AVIS LIMITE AU / VALIDITE]]))))))</f>
        <v/>
      </c>
      <c r="J414" s="3" t="str">
        <f ca="1">IF('PR-tampon'!$E377="","",IF('PR-tampon'!$E377=0,"",IF(INDIRECT(NOM_FR&amp;ADDRESS('PR-tampon'!$E377,COLUMN(REFERENCEMENT_ISOLANT[[#Headers],[TC/TNC
dans le domaine d''emploi visé]])))=0,"",INDIRECT(NOM_FR&amp;ADDRESS('PR-tampon'!$E377,COLUMN(REFERENCEMENT_ISOLANT[[#Headers],[TC/TNC
dans le domaine d''emploi visé]]))))))</f>
        <v/>
      </c>
      <c r="K414" s="110" t="str">
        <f ca="1">IF('PR-tampon'!$E377="","",IF('PR-tampon'!$E377=0,"",IF(INDIRECT(NOM_FR&amp;ADDRESS('PR-tampon'!$E377,COLUMN(REFERENCEMENT_ISOLANT[[#Headers],[SYNTHESE DES APPLICATIONS VISEES]])))=0,"",INDIRECT(NOM_FR&amp;ADDRESS('PR-tampon'!$E377,COLUMN(REFERENCEMENT_ISOLANT[[#Headers],[SYNTHESE DES APPLICATIONS VISEES]]))))))</f>
        <v/>
      </c>
      <c r="L414" s="82" t="str">
        <f ca="1">IF('PR-tampon'!$E377="","",IF('PR-tampon'!$E377=0,"",IF(INDIRECT(NOM_FR&amp;ADDRESS('PR-tampon'!$E377,COLUMN(REFERENCEMENT_ISOLANT[[#Headers],[CONCATENATION DES OBSERVATIONS]])))=0,"",INDIRECT(NOM_FR&amp;ADDRESS('PR-tampon'!$E377,COLUMN(REFERENCEMENT_ISOLANT[[#Headers],[CONCATENATION DES OBSERVATIONS]]))))))</f>
        <v/>
      </c>
      <c r="M414" s="3" t="str">
        <f ca="1">IF('PR-tampon'!$E377="","",IF('PR-tampon'!$E377=0,"",IF(INDIRECT(NOM_FR&amp;ADDRESS('PR-tampon'!$E377,COLUMN(REFERENCEMENT_ISOLANT[[#Headers],[Hygrométrie des locaux]])))=0,"",INDIRECT(NOM_FR&amp;ADDRESS('PR-tampon'!$E377,COLUMN(REFERENCEMENT_ISOLANT[[#Headers],[Hygrométrie des locaux]]))))))</f>
        <v/>
      </c>
      <c r="N414" s="3" t="str">
        <f ca="1">IF('PR-tampon'!$E377="","",IF('PR-tampon'!$E377=0,"",IF(INDIRECT(NOM_FR&amp;ADDRESS('PR-tampon'!$E377,COLUMN(REFERENCEMENT_ISOLANT[[#Headers],[classement locaux au sens 20.1 P3]])))=0,"",INDIRECT(NOM_FR&amp;ADDRESS('PR-tampon'!$E377,COLUMN(REFERENCEMENT_ISOLANT[[#Headers],[classement locaux au sens 20.1 P3]]))))))</f>
        <v/>
      </c>
      <c r="O414" s="3" t="str">
        <f ca="1">IF('PR-tampon'!$E377="","",IF('PR-tampon'!$E377=0,"",IF(INDIRECT(NOM_FR&amp;ADDRESS('PR-tampon'!$E377,COLUMN(REFERENCEMENT_ISOLANT[[#Headers],[Climat max]])))=0,"",INDIRECT(NOM_FR&amp;ADDRESS('PR-tampon'!$E377,COLUMN(REFERENCEMENT_ISOLANT[[#Headers],[Climat max]]))))))</f>
        <v/>
      </c>
      <c r="P414" s="3" t="str">
        <f ca="1">IF('PR-tampon'!$E377="","",IF('PR-tampon'!$E377=0,"",IF(INDIRECT(NOM_FR&amp;ADDRESS('PR-tampon'!$E377,COLUMN(REFERENCEMENT_ISOLANT[[#Headers],[Locaux climatisés ou raffraichis]])))=0,"",INDIRECT(NOM_FR&amp;ADDRESS('PR-tampon'!$E377,COLUMN(REFERENCEMENT_ISOLANT[[#Headers],[Locaux climatisés ou raffraichis]]))))))</f>
        <v/>
      </c>
    </row>
    <row r="415" spans="1:16" ht="130.19999999999999" customHeight="1" x14ac:dyDescent="0.3">
      <c r="A415" s="3" t="e">
        <v>#VALUE!</v>
      </c>
      <c r="B415" s="86" t="str">
        <f ca="1">IF('PR-tampon'!$E378="","",IF('PR-tampon'!$E378=0,"",IF(INDIRECT(NOM_FR&amp;ADDRESS('PR-tampon'!$E378,COLUMN(REFERENCEMENT_ISOLANT[[#Headers],[DATE REFERENCEMENT]])))=0,"",INDIRECT(NOM_FR&amp;ADDRESS('PR-tampon'!$E378,COLUMN(REFERENCEMENT_ISOLANT[[#Headers],[DATE REFERENCEMENT]]))))))</f>
        <v/>
      </c>
      <c r="C415" s="86" t="str">
        <f ca="1">IF('PR-tampon'!$E378="","",IF('PR-tampon'!$E378=0,"",IF(INDIRECT(NOM_FR&amp;ADDRESS('PR-tampon'!$E378,COLUMN(REFERENCEMENT_ISOLANT[[#Headers],[TYPE DE PROCEDE]])))=0,"",INDIRECT(NOM_FR&amp;ADDRESS('PR-tampon'!$E378,COLUMN(REFERENCEMENT_ISOLANT[[#Headers],[TYPE DE PROCEDE]]))))))</f>
        <v/>
      </c>
      <c r="D415" s="86" t="str">
        <f ca="1">IF('PR-tampon'!$E378="","",IF('PR-tampon'!$E378=0,"",IF(INDIRECT(NOM_FR&amp;ADDRESS('PR-tampon'!$E378,COLUMN(REFERENCEMENT_ISOLANT[[#Headers],[MATIERE]])))=0,"",INDIRECT(NOM_FR&amp;ADDRESS('PR-tampon'!$E378,COLUMN(REFERENCEMENT_ISOLANT[[#Headers],[MATIERE]]))))))</f>
        <v/>
      </c>
      <c r="E415" s="3" t="str">
        <f ca="1">IF('PR-tampon'!$E378="","",IF('PR-tampon'!$E378=0,"",IF(INDIRECT(NOM_FR&amp;ADDRESS('PR-tampon'!$E378,COLUMN(REFERENCEMENT_ISOLANT[[#Headers],[NOM COMMERCIAL DU PROCEDE]])))=0,"",INDIRECT(NOM_FR&amp;ADDRESS('PR-tampon'!$E378,COLUMN(REFERENCEMENT_ISOLANT[[#Headers],[NOM COMMERCIAL DU PROCEDE]]))))))</f>
        <v/>
      </c>
      <c r="F415" s="3" t="str">
        <f ca="1">IF('PR-tampon'!$E378="","",IF('PR-tampon'!$E378=0,"",IF(INDIRECT(NOM_FR&amp;ADDRESS('PR-tampon'!$E378,COLUMN(REFERENCEMENT_ISOLANT[[#Headers],[FABRICANT / TITULAIRE / DISTRIBUTEUR]])))=0,"",INDIRECT(NOM_FR&amp;ADDRESS('PR-tampon'!$E378,COLUMN(REFERENCEMENT_ISOLANT[[#Headers],[FABRICANT / TITULAIRE / DISTRIBUTEUR]]))))))</f>
        <v/>
      </c>
      <c r="G415" s="3" t="str">
        <f ca="1">IF('PR-tampon'!$E378="","",IF('PR-tampon'!$E378=0,"",IF(INDIRECT(NOM_FR&amp;ADDRESS('PR-tampon'!$E378,COLUMN(REFERENCEMENT_ISOLANT[[#Headers],[TYPE DE DOCUMENT DE REFERENCE]])))=0,"",INDIRECT(NOM_FR&amp;ADDRESS('PR-tampon'!$E378,COLUMN(REFERENCEMENT_ISOLANT[[#Headers],[TYPE DE DOCUMENT DE REFERENCE]]))))))</f>
        <v/>
      </c>
      <c r="H415" s="3" t="str">
        <f ca="1">IF('PR-tampon'!$E378="","",IF('PR-tampon'!$E378=0,"",IF(INDIRECT(NOM_FR&amp;ADDRESS('PR-tampon'!$E378,COLUMN(REFERENCEMENT_ISOLANT[[#Headers],[REF]])))=0,"",INDIRECT(NOM_FR&amp;ADDRESS('PR-tampon'!$E378,COLUMN(REFERENCEMENT_ISOLANT[[#Headers],[REF]]))))))</f>
        <v/>
      </c>
      <c r="I415" s="80" t="str">
        <f ca="1">IF('PR-tampon'!$E378="","",IF('PR-tampon'!$E378=0,"",IF(INDIRECT(NOM_FR&amp;ADDRESS('PR-tampon'!$E378,COLUMN(REFERENCEMENT_ISOLANT[[#Headers],[AVIS LIMITE AU / VALIDITE]])))=0,"",INDIRECT(NOM_FR&amp;ADDRESS('PR-tampon'!$E378,COLUMN(REFERENCEMENT_ISOLANT[[#Headers],[AVIS LIMITE AU / VALIDITE]]))))))</f>
        <v/>
      </c>
      <c r="J415" s="3" t="str">
        <f ca="1">IF('PR-tampon'!$E378="","",IF('PR-tampon'!$E378=0,"",IF(INDIRECT(NOM_FR&amp;ADDRESS('PR-tampon'!$E378,COLUMN(REFERENCEMENT_ISOLANT[[#Headers],[TC/TNC
dans le domaine d''emploi visé]])))=0,"",INDIRECT(NOM_FR&amp;ADDRESS('PR-tampon'!$E378,COLUMN(REFERENCEMENT_ISOLANT[[#Headers],[TC/TNC
dans le domaine d''emploi visé]]))))))</f>
        <v/>
      </c>
      <c r="K415" s="110" t="str">
        <f ca="1">IF('PR-tampon'!$E378="","",IF('PR-tampon'!$E378=0,"",IF(INDIRECT(NOM_FR&amp;ADDRESS('PR-tampon'!$E378,COLUMN(REFERENCEMENT_ISOLANT[[#Headers],[SYNTHESE DES APPLICATIONS VISEES]])))=0,"",INDIRECT(NOM_FR&amp;ADDRESS('PR-tampon'!$E378,COLUMN(REFERENCEMENT_ISOLANT[[#Headers],[SYNTHESE DES APPLICATIONS VISEES]]))))))</f>
        <v/>
      </c>
      <c r="L415" s="82" t="str">
        <f ca="1">IF('PR-tampon'!$E378="","",IF('PR-tampon'!$E378=0,"",IF(INDIRECT(NOM_FR&amp;ADDRESS('PR-tampon'!$E378,COLUMN(REFERENCEMENT_ISOLANT[[#Headers],[CONCATENATION DES OBSERVATIONS]])))=0,"",INDIRECT(NOM_FR&amp;ADDRESS('PR-tampon'!$E378,COLUMN(REFERENCEMENT_ISOLANT[[#Headers],[CONCATENATION DES OBSERVATIONS]]))))))</f>
        <v/>
      </c>
      <c r="M415" s="3" t="str">
        <f ca="1">IF('PR-tampon'!$E378="","",IF('PR-tampon'!$E378=0,"",IF(INDIRECT(NOM_FR&amp;ADDRESS('PR-tampon'!$E378,COLUMN(REFERENCEMENT_ISOLANT[[#Headers],[Hygrométrie des locaux]])))=0,"",INDIRECT(NOM_FR&amp;ADDRESS('PR-tampon'!$E378,COLUMN(REFERENCEMENT_ISOLANT[[#Headers],[Hygrométrie des locaux]]))))))</f>
        <v/>
      </c>
      <c r="N415" s="3" t="str">
        <f ca="1">IF('PR-tampon'!$E378="","",IF('PR-tampon'!$E378=0,"",IF(INDIRECT(NOM_FR&amp;ADDRESS('PR-tampon'!$E378,COLUMN(REFERENCEMENT_ISOLANT[[#Headers],[classement locaux au sens 20.1 P3]])))=0,"",INDIRECT(NOM_FR&amp;ADDRESS('PR-tampon'!$E378,COLUMN(REFERENCEMENT_ISOLANT[[#Headers],[classement locaux au sens 20.1 P3]]))))))</f>
        <v/>
      </c>
      <c r="O415" s="3" t="str">
        <f ca="1">IF('PR-tampon'!$E378="","",IF('PR-tampon'!$E378=0,"",IF(INDIRECT(NOM_FR&amp;ADDRESS('PR-tampon'!$E378,COLUMN(REFERENCEMENT_ISOLANT[[#Headers],[Climat max]])))=0,"",INDIRECT(NOM_FR&amp;ADDRESS('PR-tampon'!$E378,COLUMN(REFERENCEMENT_ISOLANT[[#Headers],[Climat max]]))))))</f>
        <v/>
      </c>
      <c r="P415" s="3" t="str">
        <f ca="1">IF('PR-tampon'!$E378="","",IF('PR-tampon'!$E378=0,"",IF(INDIRECT(NOM_FR&amp;ADDRESS('PR-tampon'!$E378,COLUMN(REFERENCEMENT_ISOLANT[[#Headers],[Locaux climatisés ou raffraichis]])))=0,"",INDIRECT(NOM_FR&amp;ADDRESS('PR-tampon'!$E378,COLUMN(REFERENCEMENT_ISOLANT[[#Headers],[Locaux climatisés ou raffraichis]]))))))</f>
        <v/>
      </c>
    </row>
    <row r="416" spans="1:16" ht="130.19999999999999" customHeight="1" x14ac:dyDescent="0.3">
      <c r="A416" s="3" t="e">
        <v>#VALUE!</v>
      </c>
      <c r="B416" s="86" t="str">
        <f ca="1">IF('PR-tampon'!$E379="","",IF('PR-tampon'!$E379=0,"",IF(INDIRECT(NOM_FR&amp;ADDRESS('PR-tampon'!$E379,COLUMN(REFERENCEMENT_ISOLANT[[#Headers],[DATE REFERENCEMENT]])))=0,"",INDIRECT(NOM_FR&amp;ADDRESS('PR-tampon'!$E379,COLUMN(REFERENCEMENT_ISOLANT[[#Headers],[DATE REFERENCEMENT]]))))))</f>
        <v/>
      </c>
      <c r="C416" s="86" t="str">
        <f ca="1">IF('PR-tampon'!$E379="","",IF('PR-tampon'!$E379=0,"",IF(INDIRECT(NOM_FR&amp;ADDRESS('PR-tampon'!$E379,COLUMN(REFERENCEMENT_ISOLANT[[#Headers],[TYPE DE PROCEDE]])))=0,"",INDIRECT(NOM_FR&amp;ADDRESS('PR-tampon'!$E379,COLUMN(REFERENCEMENT_ISOLANT[[#Headers],[TYPE DE PROCEDE]]))))))</f>
        <v/>
      </c>
      <c r="D416" s="86" t="str">
        <f ca="1">IF('PR-tampon'!$E379="","",IF('PR-tampon'!$E379=0,"",IF(INDIRECT(NOM_FR&amp;ADDRESS('PR-tampon'!$E379,COLUMN(REFERENCEMENT_ISOLANT[[#Headers],[MATIERE]])))=0,"",INDIRECT(NOM_FR&amp;ADDRESS('PR-tampon'!$E379,COLUMN(REFERENCEMENT_ISOLANT[[#Headers],[MATIERE]]))))))</f>
        <v/>
      </c>
      <c r="E416" s="3" t="str">
        <f ca="1">IF('PR-tampon'!$E379="","",IF('PR-tampon'!$E379=0,"",IF(INDIRECT(NOM_FR&amp;ADDRESS('PR-tampon'!$E379,COLUMN(REFERENCEMENT_ISOLANT[[#Headers],[NOM COMMERCIAL DU PROCEDE]])))=0,"",INDIRECT(NOM_FR&amp;ADDRESS('PR-tampon'!$E379,COLUMN(REFERENCEMENT_ISOLANT[[#Headers],[NOM COMMERCIAL DU PROCEDE]]))))))</f>
        <v/>
      </c>
      <c r="F416" s="3" t="str">
        <f ca="1">IF('PR-tampon'!$E379="","",IF('PR-tampon'!$E379=0,"",IF(INDIRECT(NOM_FR&amp;ADDRESS('PR-tampon'!$E379,COLUMN(REFERENCEMENT_ISOLANT[[#Headers],[FABRICANT / TITULAIRE / DISTRIBUTEUR]])))=0,"",INDIRECT(NOM_FR&amp;ADDRESS('PR-tampon'!$E379,COLUMN(REFERENCEMENT_ISOLANT[[#Headers],[FABRICANT / TITULAIRE / DISTRIBUTEUR]]))))))</f>
        <v/>
      </c>
      <c r="G416" s="3" t="str">
        <f ca="1">IF('PR-tampon'!$E379="","",IF('PR-tampon'!$E379=0,"",IF(INDIRECT(NOM_FR&amp;ADDRESS('PR-tampon'!$E379,COLUMN(REFERENCEMENT_ISOLANT[[#Headers],[TYPE DE DOCUMENT DE REFERENCE]])))=0,"",INDIRECT(NOM_FR&amp;ADDRESS('PR-tampon'!$E379,COLUMN(REFERENCEMENT_ISOLANT[[#Headers],[TYPE DE DOCUMENT DE REFERENCE]]))))))</f>
        <v/>
      </c>
      <c r="H416" s="3" t="str">
        <f ca="1">IF('PR-tampon'!$E379="","",IF('PR-tampon'!$E379=0,"",IF(INDIRECT(NOM_FR&amp;ADDRESS('PR-tampon'!$E379,COLUMN(REFERENCEMENT_ISOLANT[[#Headers],[REF]])))=0,"",INDIRECT(NOM_FR&amp;ADDRESS('PR-tampon'!$E379,COLUMN(REFERENCEMENT_ISOLANT[[#Headers],[REF]]))))))</f>
        <v/>
      </c>
      <c r="I416" s="80" t="str">
        <f ca="1">IF('PR-tampon'!$E379="","",IF('PR-tampon'!$E379=0,"",IF(INDIRECT(NOM_FR&amp;ADDRESS('PR-tampon'!$E379,COLUMN(REFERENCEMENT_ISOLANT[[#Headers],[AVIS LIMITE AU / VALIDITE]])))=0,"",INDIRECT(NOM_FR&amp;ADDRESS('PR-tampon'!$E379,COLUMN(REFERENCEMENT_ISOLANT[[#Headers],[AVIS LIMITE AU / VALIDITE]]))))))</f>
        <v/>
      </c>
      <c r="J416" s="3" t="str">
        <f ca="1">IF('PR-tampon'!$E379="","",IF('PR-tampon'!$E379=0,"",IF(INDIRECT(NOM_FR&amp;ADDRESS('PR-tampon'!$E379,COLUMN(REFERENCEMENT_ISOLANT[[#Headers],[TC/TNC
dans le domaine d''emploi visé]])))=0,"",INDIRECT(NOM_FR&amp;ADDRESS('PR-tampon'!$E379,COLUMN(REFERENCEMENT_ISOLANT[[#Headers],[TC/TNC
dans le domaine d''emploi visé]]))))))</f>
        <v/>
      </c>
      <c r="K416" s="110" t="str">
        <f ca="1">IF('PR-tampon'!$E379="","",IF('PR-tampon'!$E379=0,"",IF(INDIRECT(NOM_FR&amp;ADDRESS('PR-tampon'!$E379,COLUMN(REFERENCEMENT_ISOLANT[[#Headers],[SYNTHESE DES APPLICATIONS VISEES]])))=0,"",INDIRECT(NOM_FR&amp;ADDRESS('PR-tampon'!$E379,COLUMN(REFERENCEMENT_ISOLANT[[#Headers],[SYNTHESE DES APPLICATIONS VISEES]]))))))</f>
        <v/>
      </c>
      <c r="L416" s="82" t="str">
        <f ca="1">IF('PR-tampon'!$E379="","",IF('PR-tampon'!$E379=0,"",IF(INDIRECT(NOM_FR&amp;ADDRESS('PR-tampon'!$E379,COLUMN(REFERENCEMENT_ISOLANT[[#Headers],[CONCATENATION DES OBSERVATIONS]])))=0,"",INDIRECT(NOM_FR&amp;ADDRESS('PR-tampon'!$E379,COLUMN(REFERENCEMENT_ISOLANT[[#Headers],[CONCATENATION DES OBSERVATIONS]]))))))</f>
        <v/>
      </c>
      <c r="M416" s="3" t="str">
        <f ca="1">IF('PR-tampon'!$E379="","",IF('PR-tampon'!$E379=0,"",IF(INDIRECT(NOM_FR&amp;ADDRESS('PR-tampon'!$E379,COLUMN(REFERENCEMENT_ISOLANT[[#Headers],[Hygrométrie des locaux]])))=0,"",INDIRECT(NOM_FR&amp;ADDRESS('PR-tampon'!$E379,COLUMN(REFERENCEMENT_ISOLANT[[#Headers],[Hygrométrie des locaux]]))))))</f>
        <v/>
      </c>
      <c r="N416" s="3" t="str">
        <f ca="1">IF('PR-tampon'!$E379="","",IF('PR-tampon'!$E379=0,"",IF(INDIRECT(NOM_FR&amp;ADDRESS('PR-tampon'!$E379,COLUMN(REFERENCEMENT_ISOLANT[[#Headers],[classement locaux au sens 20.1 P3]])))=0,"",INDIRECT(NOM_FR&amp;ADDRESS('PR-tampon'!$E379,COLUMN(REFERENCEMENT_ISOLANT[[#Headers],[classement locaux au sens 20.1 P3]]))))))</f>
        <v/>
      </c>
      <c r="O416" s="3" t="str">
        <f ca="1">IF('PR-tampon'!$E379="","",IF('PR-tampon'!$E379=0,"",IF(INDIRECT(NOM_FR&amp;ADDRESS('PR-tampon'!$E379,COLUMN(REFERENCEMENT_ISOLANT[[#Headers],[Climat max]])))=0,"",INDIRECT(NOM_FR&amp;ADDRESS('PR-tampon'!$E379,COLUMN(REFERENCEMENT_ISOLANT[[#Headers],[Climat max]]))))))</f>
        <v/>
      </c>
      <c r="P416" s="3" t="str">
        <f ca="1">IF('PR-tampon'!$E379="","",IF('PR-tampon'!$E379=0,"",IF(INDIRECT(NOM_FR&amp;ADDRESS('PR-tampon'!$E379,COLUMN(REFERENCEMENT_ISOLANT[[#Headers],[Locaux climatisés ou raffraichis]])))=0,"",INDIRECT(NOM_FR&amp;ADDRESS('PR-tampon'!$E379,COLUMN(REFERENCEMENT_ISOLANT[[#Headers],[Locaux climatisés ou raffraichis]]))))))</f>
        <v/>
      </c>
    </row>
    <row r="417" spans="1:16" ht="130.19999999999999" customHeight="1" x14ac:dyDescent="0.3">
      <c r="A417" s="3" t="e">
        <v>#VALUE!</v>
      </c>
      <c r="B417" s="86" t="str">
        <f ca="1">IF('PR-tampon'!$E380="","",IF('PR-tampon'!$E380=0,"",IF(INDIRECT(NOM_FR&amp;ADDRESS('PR-tampon'!$E380,COLUMN(REFERENCEMENT_ISOLANT[[#Headers],[DATE REFERENCEMENT]])))=0,"",INDIRECT(NOM_FR&amp;ADDRESS('PR-tampon'!$E380,COLUMN(REFERENCEMENT_ISOLANT[[#Headers],[DATE REFERENCEMENT]]))))))</f>
        <v/>
      </c>
      <c r="C417" s="86" t="str">
        <f ca="1">IF('PR-tampon'!$E380="","",IF('PR-tampon'!$E380=0,"",IF(INDIRECT(NOM_FR&amp;ADDRESS('PR-tampon'!$E380,COLUMN(REFERENCEMENT_ISOLANT[[#Headers],[TYPE DE PROCEDE]])))=0,"",INDIRECT(NOM_FR&amp;ADDRESS('PR-tampon'!$E380,COLUMN(REFERENCEMENT_ISOLANT[[#Headers],[TYPE DE PROCEDE]]))))))</f>
        <v/>
      </c>
      <c r="D417" s="86" t="str">
        <f ca="1">IF('PR-tampon'!$E380="","",IF('PR-tampon'!$E380=0,"",IF(INDIRECT(NOM_FR&amp;ADDRESS('PR-tampon'!$E380,COLUMN(REFERENCEMENT_ISOLANT[[#Headers],[MATIERE]])))=0,"",INDIRECT(NOM_FR&amp;ADDRESS('PR-tampon'!$E380,COLUMN(REFERENCEMENT_ISOLANT[[#Headers],[MATIERE]]))))))</f>
        <v/>
      </c>
      <c r="E417" s="3" t="str">
        <f ca="1">IF('PR-tampon'!$E380="","",IF('PR-tampon'!$E380=0,"",IF(INDIRECT(NOM_FR&amp;ADDRESS('PR-tampon'!$E380,COLUMN(REFERENCEMENT_ISOLANT[[#Headers],[NOM COMMERCIAL DU PROCEDE]])))=0,"",INDIRECT(NOM_FR&amp;ADDRESS('PR-tampon'!$E380,COLUMN(REFERENCEMENT_ISOLANT[[#Headers],[NOM COMMERCIAL DU PROCEDE]]))))))</f>
        <v/>
      </c>
      <c r="F417" s="3" t="str">
        <f ca="1">IF('PR-tampon'!$E380="","",IF('PR-tampon'!$E380=0,"",IF(INDIRECT(NOM_FR&amp;ADDRESS('PR-tampon'!$E380,COLUMN(REFERENCEMENT_ISOLANT[[#Headers],[FABRICANT / TITULAIRE / DISTRIBUTEUR]])))=0,"",INDIRECT(NOM_FR&amp;ADDRESS('PR-tampon'!$E380,COLUMN(REFERENCEMENT_ISOLANT[[#Headers],[FABRICANT / TITULAIRE / DISTRIBUTEUR]]))))))</f>
        <v/>
      </c>
      <c r="G417" s="3" t="str">
        <f ca="1">IF('PR-tampon'!$E380="","",IF('PR-tampon'!$E380=0,"",IF(INDIRECT(NOM_FR&amp;ADDRESS('PR-tampon'!$E380,COLUMN(REFERENCEMENT_ISOLANT[[#Headers],[TYPE DE DOCUMENT DE REFERENCE]])))=0,"",INDIRECT(NOM_FR&amp;ADDRESS('PR-tampon'!$E380,COLUMN(REFERENCEMENT_ISOLANT[[#Headers],[TYPE DE DOCUMENT DE REFERENCE]]))))))</f>
        <v/>
      </c>
      <c r="H417" s="3" t="str">
        <f ca="1">IF('PR-tampon'!$E380="","",IF('PR-tampon'!$E380=0,"",IF(INDIRECT(NOM_FR&amp;ADDRESS('PR-tampon'!$E380,COLUMN(REFERENCEMENT_ISOLANT[[#Headers],[REF]])))=0,"",INDIRECT(NOM_FR&amp;ADDRESS('PR-tampon'!$E380,COLUMN(REFERENCEMENT_ISOLANT[[#Headers],[REF]]))))))</f>
        <v/>
      </c>
      <c r="I417" s="80" t="str">
        <f ca="1">IF('PR-tampon'!$E380="","",IF('PR-tampon'!$E380=0,"",IF(INDIRECT(NOM_FR&amp;ADDRESS('PR-tampon'!$E380,COLUMN(REFERENCEMENT_ISOLANT[[#Headers],[AVIS LIMITE AU / VALIDITE]])))=0,"",INDIRECT(NOM_FR&amp;ADDRESS('PR-tampon'!$E380,COLUMN(REFERENCEMENT_ISOLANT[[#Headers],[AVIS LIMITE AU / VALIDITE]]))))))</f>
        <v/>
      </c>
      <c r="J417" s="3" t="str">
        <f ca="1">IF('PR-tampon'!$E380="","",IF('PR-tampon'!$E380=0,"",IF(INDIRECT(NOM_FR&amp;ADDRESS('PR-tampon'!$E380,COLUMN(REFERENCEMENT_ISOLANT[[#Headers],[TC/TNC
dans le domaine d''emploi visé]])))=0,"",INDIRECT(NOM_FR&amp;ADDRESS('PR-tampon'!$E380,COLUMN(REFERENCEMENT_ISOLANT[[#Headers],[TC/TNC
dans le domaine d''emploi visé]]))))))</f>
        <v/>
      </c>
      <c r="K417" s="110" t="str">
        <f ca="1">IF('PR-tampon'!$E380="","",IF('PR-tampon'!$E380=0,"",IF(INDIRECT(NOM_FR&amp;ADDRESS('PR-tampon'!$E380,COLUMN(REFERENCEMENT_ISOLANT[[#Headers],[SYNTHESE DES APPLICATIONS VISEES]])))=0,"",INDIRECT(NOM_FR&amp;ADDRESS('PR-tampon'!$E380,COLUMN(REFERENCEMENT_ISOLANT[[#Headers],[SYNTHESE DES APPLICATIONS VISEES]]))))))</f>
        <v/>
      </c>
      <c r="L417" s="82" t="str">
        <f ca="1">IF('PR-tampon'!$E380="","",IF('PR-tampon'!$E380=0,"",IF(INDIRECT(NOM_FR&amp;ADDRESS('PR-tampon'!$E380,COLUMN(REFERENCEMENT_ISOLANT[[#Headers],[CONCATENATION DES OBSERVATIONS]])))=0,"",INDIRECT(NOM_FR&amp;ADDRESS('PR-tampon'!$E380,COLUMN(REFERENCEMENT_ISOLANT[[#Headers],[CONCATENATION DES OBSERVATIONS]]))))))</f>
        <v/>
      </c>
      <c r="M417" s="3" t="str">
        <f ca="1">IF('PR-tampon'!$E380="","",IF('PR-tampon'!$E380=0,"",IF(INDIRECT(NOM_FR&amp;ADDRESS('PR-tampon'!$E380,COLUMN(REFERENCEMENT_ISOLANT[[#Headers],[Hygrométrie des locaux]])))=0,"",INDIRECT(NOM_FR&amp;ADDRESS('PR-tampon'!$E380,COLUMN(REFERENCEMENT_ISOLANT[[#Headers],[Hygrométrie des locaux]]))))))</f>
        <v/>
      </c>
      <c r="N417" s="3" t="str">
        <f ca="1">IF('PR-tampon'!$E380="","",IF('PR-tampon'!$E380=0,"",IF(INDIRECT(NOM_FR&amp;ADDRESS('PR-tampon'!$E380,COLUMN(REFERENCEMENT_ISOLANT[[#Headers],[classement locaux au sens 20.1 P3]])))=0,"",INDIRECT(NOM_FR&amp;ADDRESS('PR-tampon'!$E380,COLUMN(REFERENCEMENT_ISOLANT[[#Headers],[classement locaux au sens 20.1 P3]]))))))</f>
        <v/>
      </c>
      <c r="O417" s="3" t="str">
        <f ca="1">IF('PR-tampon'!$E380="","",IF('PR-tampon'!$E380=0,"",IF(INDIRECT(NOM_FR&amp;ADDRESS('PR-tampon'!$E380,COLUMN(REFERENCEMENT_ISOLANT[[#Headers],[Climat max]])))=0,"",INDIRECT(NOM_FR&amp;ADDRESS('PR-tampon'!$E380,COLUMN(REFERENCEMENT_ISOLANT[[#Headers],[Climat max]]))))))</f>
        <v/>
      </c>
      <c r="P417" s="3" t="str">
        <f ca="1">IF('PR-tampon'!$E380="","",IF('PR-tampon'!$E380=0,"",IF(INDIRECT(NOM_FR&amp;ADDRESS('PR-tampon'!$E380,COLUMN(REFERENCEMENT_ISOLANT[[#Headers],[Locaux climatisés ou raffraichis]])))=0,"",INDIRECT(NOM_FR&amp;ADDRESS('PR-tampon'!$E380,COLUMN(REFERENCEMENT_ISOLANT[[#Headers],[Locaux climatisés ou raffraichis]]))))))</f>
        <v/>
      </c>
    </row>
    <row r="418" spans="1:16" ht="130.19999999999999" customHeight="1" x14ac:dyDescent="0.3">
      <c r="A418" s="3" t="e">
        <v>#VALUE!</v>
      </c>
      <c r="B418" s="86" t="str">
        <f ca="1">IF('PR-tampon'!$E381="","",IF('PR-tampon'!$E381=0,"",IF(INDIRECT(NOM_FR&amp;ADDRESS('PR-tampon'!$E381,COLUMN(REFERENCEMENT_ISOLANT[[#Headers],[DATE REFERENCEMENT]])))=0,"",INDIRECT(NOM_FR&amp;ADDRESS('PR-tampon'!$E381,COLUMN(REFERENCEMENT_ISOLANT[[#Headers],[DATE REFERENCEMENT]]))))))</f>
        <v/>
      </c>
      <c r="C418" s="86" t="str">
        <f ca="1">IF('PR-tampon'!$E381="","",IF('PR-tampon'!$E381=0,"",IF(INDIRECT(NOM_FR&amp;ADDRESS('PR-tampon'!$E381,COLUMN(REFERENCEMENT_ISOLANT[[#Headers],[TYPE DE PROCEDE]])))=0,"",INDIRECT(NOM_FR&amp;ADDRESS('PR-tampon'!$E381,COLUMN(REFERENCEMENT_ISOLANT[[#Headers],[TYPE DE PROCEDE]]))))))</f>
        <v/>
      </c>
      <c r="D418" s="86" t="str">
        <f ca="1">IF('PR-tampon'!$E381="","",IF('PR-tampon'!$E381=0,"",IF(INDIRECT(NOM_FR&amp;ADDRESS('PR-tampon'!$E381,COLUMN(REFERENCEMENT_ISOLANT[[#Headers],[MATIERE]])))=0,"",INDIRECT(NOM_FR&amp;ADDRESS('PR-tampon'!$E381,COLUMN(REFERENCEMENT_ISOLANT[[#Headers],[MATIERE]]))))))</f>
        <v/>
      </c>
      <c r="E418" s="3" t="str">
        <f ca="1">IF('PR-tampon'!$E381="","",IF('PR-tampon'!$E381=0,"",IF(INDIRECT(NOM_FR&amp;ADDRESS('PR-tampon'!$E381,COLUMN(REFERENCEMENT_ISOLANT[[#Headers],[NOM COMMERCIAL DU PROCEDE]])))=0,"",INDIRECT(NOM_FR&amp;ADDRESS('PR-tampon'!$E381,COLUMN(REFERENCEMENT_ISOLANT[[#Headers],[NOM COMMERCIAL DU PROCEDE]]))))))</f>
        <v/>
      </c>
      <c r="F418" s="3" t="str">
        <f ca="1">IF('PR-tampon'!$E381="","",IF('PR-tampon'!$E381=0,"",IF(INDIRECT(NOM_FR&amp;ADDRESS('PR-tampon'!$E381,COLUMN(REFERENCEMENT_ISOLANT[[#Headers],[FABRICANT / TITULAIRE / DISTRIBUTEUR]])))=0,"",INDIRECT(NOM_FR&amp;ADDRESS('PR-tampon'!$E381,COLUMN(REFERENCEMENT_ISOLANT[[#Headers],[FABRICANT / TITULAIRE / DISTRIBUTEUR]]))))))</f>
        <v/>
      </c>
      <c r="G418" s="3" t="str">
        <f ca="1">IF('PR-tampon'!$E381="","",IF('PR-tampon'!$E381=0,"",IF(INDIRECT(NOM_FR&amp;ADDRESS('PR-tampon'!$E381,COLUMN(REFERENCEMENT_ISOLANT[[#Headers],[TYPE DE DOCUMENT DE REFERENCE]])))=0,"",INDIRECT(NOM_FR&amp;ADDRESS('PR-tampon'!$E381,COLUMN(REFERENCEMENT_ISOLANT[[#Headers],[TYPE DE DOCUMENT DE REFERENCE]]))))))</f>
        <v/>
      </c>
      <c r="H418" s="3" t="str">
        <f ca="1">IF('PR-tampon'!$E381="","",IF('PR-tampon'!$E381=0,"",IF(INDIRECT(NOM_FR&amp;ADDRESS('PR-tampon'!$E381,COLUMN(REFERENCEMENT_ISOLANT[[#Headers],[REF]])))=0,"",INDIRECT(NOM_FR&amp;ADDRESS('PR-tampon'!$E381,COLUMN(REFERENCEMENT_ISOLANT[[#Headers],[REF]]))))))</f>
        <v/>
      </c>
      <c r="I418" s="80" t="str">
        <f ca="1">IF('PR-tampon'!$E381="","",IF('PR-tampon'!$E381=0,"",IF(INDIRECT(NOM_FR&amp;ADDRESS('PR-tampon'!$E381,COLUMN(REFERENCEMENT_ISOLANT[[#Headers],[AVIS LIMITE AU / VALIDITE]])))=0,"",INDIRECT(NOM_FR&amp;ADDRESS('PR-tampon'!$E381,COLUMN(REFERENCEMENT_ISOLANT[[#Headers],[AVIS LIMITE AU / VALIDITE]]))))))</f>
        <v/>
      </c>
      <c r="J418" s="3" t="str">
        <f ca="1">IF('PR-tampon'!$E381="","",IF('PR-tampon'!$E381=0,"",IF(INDIRECT(NOM_FR&amp;ADDRESS('PR-tampon'!$E381,COLUMN(REFERENCEMENT_ISOLANT[[#Headers],[TC/TNC
dans le domaine d''emploi visé]])))=0,"",INDIRECT(NOM_FR&amp;ADDRESS('PR-tampon'!$E381,COLUMN(REFERENCEMENT_ISOLANT[[#Headers],[TC/TNC
dans le domaine d''emploi visé]]))))))</f>
        <v/>
      </c>
      <c r="K418" s="110" t="str">
        <f ca="1">IF('PR-tampon'!$E381="","",IF('PR-tampon'!$E381=0,"",IF(INDIRECT(NOM_FR&amp;ADDRESS('PR-tampon'!$E381,COLUMN(REFERENCEMENT_ISOLANT[[#Headers],[SYNTHESE DES APPLICATIONS VISEES]])))=0,"",INDIRECT(NOM_FR&amp;ADDRESS('PR-tampon'!$E381,COLUMN(REFERENCEMENT_ISOLANT[[#Headers],[SYNTHESE DES APPLICATIONS VISEES]]))))))</f>
        <v/>
      </c>
      <c r="L418" s="82" t="str">
        <f ca="1">IF('PR-tampon'!$E381="","",IF('PR-tampon'!$E381=0,"",IF(INDIRECT(NOM_FR&amp;ADDRESS('PR-tampon'!$E381,COLUMN(REFERENCEMENT_ISOLANT[[#Headers],[CONCATENATION DES OBSERVATIONS]])))=0,"",INDIRECT(NOM_FR&amp;ADDRESS('PR-tampon'!$E381,COLUMN(REFERENCEMENT_ISOLANT[[#Headers],[CONCATENATION DES OBSERVATIONS]]))))))</f>
        <v/>
      </c>
      <c r="M418" s="3" t="str">
        <f ca="1">IF('PR-tampon'!$E381="","",IF('PR-tampon'!$E381=0,"",IF(INDIRECT(NOM_FR&amp;ADDRESS('PR-tampon'!$E381,COLUMN(REFERENCEMENT_ISOLANT[[#Headers],[Hygrométrie des locaux]])))=0,"",INDIRECT(NOM_FR&amp;ADDRESS('PR-tampon'!$E381,COLUMN(REFERENCEMENT_ISOLANT[[#Headers],[Hygrométrie des locaux]]))))))</f>
        <v/>
      </c>
      <c r="N418" s="3" t="str">
        <f ca="1">IF('PR-tampon'!$E381="","",IF('PR-tampon'!$E381=0,"",IF(INDIRECT(NOM_FR&amp;ADDRESS('PR-tampon'!$E381,COLUMN(REFERENCEMENT_ISOLANT[[#Headers],[classement locaux au sens 20.1 P3]])))=0,"",INDIRECT(NOM_FR&amp;ADDRESS('PR-tampon'!$E381,COLUMN(REFERENCEMENT_ISOLANT[[#Headers],[classement locaux au sens 20.1 P3]]))))))</f>
        <v/>
      </c>
      <c r="O418" s="3" t="str">
        <f ca="1">IF('PR-tampon'!$E381="","",IF('PR-tampon'!$E381=0,"",IF(INDIRECT(NOM_FR&amp;ADDRESS('PR-tampon'!$E381,COLUMN(REFERENCEMENT_ISOLANT[[#Headers],[Climat max]])))=0,"",INDIRECT(NOM_FR&amp;ADDRESS('PR-tampon'!$E381,COLUMN(REFERENCEMENT_ISOLANT[[#Headers],[Climat max]]))))))</f>
        <v/>
      </c>
      <c r="P418" s="3" t="str">
        <f ca="1">IF('PR-tampon'!$E381="","",IF('PR-tampon'!$E381=0,"",IF(INDIRECT(NOM_FR&amp;ADDRESS('PR-tampon'!$E381,COLUMN(REFERENCEMENT_ISOLANT[[#Headers],[Locaux climatisés ou raffraichis]])))=0,"",INDIRECT(NOM_FR&amp;ADDRESS('PR-tampon'!$E381,COLUMN(REFERENCEMENT_ISOLANT[[#Headers],[Locaux climatisés ou raffraichis]]))))))</f>
        <v/>
      </c>
    </row>
    <row r="419" spans="1:16" ht="130.19999999999999" customHeight="1" x14ac:dyDescent="0.3">
      <c r="A419" s="3" t="e">
        <v>#VALUE!</v>
      </c>
      <c r="B419" s="86" t="str">
        <f ca="1">IF('PR-tampon'!$E382="","",IF('PR-tampon'!$E382=0,"",IF(INDIRECT(NOM_FR&amp;ADDRESS('PR-tampon'!$E382,COLUMN(REFERENCEMENT_ISOLANT[[#Headers],[DATE REFERENCEMENT]])))=0,"",INDIRECT(NOM_FR&amp;ADDRESS('PR-tampon'!$E382,COLUMN(REFERENCEMENT_ISOLANT[[#Headers],[DATE REFERENCEMENT]]))))))</f>
        <v/>
      </c>
      <c r="C419" s="86" t="str">
        <f ca="1">IF('PR-tampon'!$E382="","",IF('PR-tampon'!$E382=0,"",IF(INDIRECT(NOM_FR&amp;ADDRESS('PR-tampon'!$E382,COLUMN(REFERENCEMENT_ISOLANT[[#Headers],[TYPE DE PROCEDE]])))=0,"",INDIRECT(NOM_FR&amp;ADDRESS('PR-tampon'!$E382,COLUMN(REFERENCEMENT_ISOLANT[[#Headers],[TYPE DE PROCEDE]]))))))</f>
        <v/>
      </c>
      <c r="D419" s="86" t="str">
        <f ca="1">IF('PR-tampon'!$E382="","",IF('PR-tampon'!$E382=0,"",IF(INDIRECT(NOM_FR&amp;ADDRESS('PR-tampon'!$E382,COLUMN(REFERENCEMENT_ISOLANT[[#Headers],[MATIERE]])))=0,"",INDIRECT(NOM_FR&amp;ADDRESS('PR-tampon'!$E382,COLUMN(REFERENCEMENT_ISOLANT[[#Headers],[MATIERE]]))))))</f>
        <v/>
      </c>
      <c r="E419" s="3" t="str">
        <f ca="1">IF('PR-tampon'!$E382="","",IF('PR-tampon'!$E382=0,"",IF(INDIRECT(NOM_FR&amp;ADDRESS('PR-tampon'!$E382,COLUMN(REFERENCEMENT_ISOLANT[[#Headers],[NOM COMMERCIAL DU PROCEDE]])))=0,"",INDIRECT(NOM_FR&amp;ADDRESS('PR-tampon'!$E382,COLUMN(REFERENCEMENT_ISOLANT[[#Headers],[NOM COMMERCIAL DU PROCEDE]]))))))</f>
        <v/>
      </c>
      <c r="F419" s="3" t="str">
        <f ca="1">IF('PR-tampon'!$E382="","",IF('PR-tampon'!$E382=0,"",IF(INDIRECT(NOM_FR&amp;ADDRESS('PR-tampon'!$E382,COLUMN(REFERENCEMENT_ISOLANT[[#Headers],[FABRICANT / TITULAIRE / DISTRIBUTEUR]])))=0,"",INDIRECT(NOM_FR&amp;ADDRESS('PR-tampon'!$E382,COLUMN(REFERENCEMENT_ISOLANT[[#Headers],[FABRICANT / TITULAIRE / DISTRIBUTEUR]]))))))</f>
        <v/>
      </c>
      <c r="G419" s="3" t="str">
        <f ca="1">IF('PR-tampon'!$E382="","",IF('PR-tampon'!$E382=0,"",IF(INDIRECT(NOM_FR&amp;ADDRESS('PR-tampon'!$E382,COLUMN(REFERENCEMENT_ISOLANT[[#Headers],[TYPE DE DOCUMENT DE REFERENCE]])))=0,"",INDIRECT(NOM_FR&amp;ADDRESS('PR-tampon'!$E382,COLUMN(REFERENCEMENT_ISOLANT[[#Headers],[TYPE DE DOCUMENT DE REFERENCE]]))))))</f>
        <v/>
      </c>
      <c r="H419" s="3" t="str">
        <f ca="1">IF('PR-tampon'!$E382="","",IF('PR-tampon'!$E382=0,"",IF(INDIRECT(NOM_FR&amp;ADDRESS('PR-tampon'!$E382,COLUMN(REFERENCEMENT_ISOLANT[[#Headers],[REF]])))=0,"",INDIRECT(NOM_FR&amp;ADDRESS('PR-tampon'!$E382,COLUMN(REFERENCEMENT_ISOLANT[[#Headers],[REF]]))))))</f>
        <v/>
      </c>
      <c r="I419" s="80" t="str">
        <f ca="1">IF('PR-tampon'!$E382="","",IF('PR-tampon'!$E382=0,"",IF(INDIRECT(NOM_FR&amp;ADDRESS('PR-tampon'!$E382,COLUMN(REFERENCEMENT_ISOLANT[[#Headers],[AVIS LIMITE AU / VALIDITE]])))=0,"",INDIRECT(NOM_FR&amp;ADDRESS('PR-tampon'!$E382,COLUMN(REFERENCEMENT_ISOLANT[[#Headers],[AVIS LIMITE AU / VALIDITE]]))))))</f>
        <v/>
      </c>
      <c r="J419" s="3" t="str">
        <f ca="1">IF('PR-tampon'!$E382="","",IF('PR-tampon'!$E382=0,"",IF(INDIRECT(NOM_FR&amp;ADDRESS('PR-tampon'!$E382,COLUMN(REFERENCEMENT_ISOLANT[[#Headers],[TC/TNC
dans le domaine d''emploi visé]])))=0,"",INDIRECT(NOM_FR&amp;ADDRESS('PR-tampon'!$E382,COLUMN(REFERENCEMENT_ISOLANT[[#Headers],[TC/TNC
dans le domaine d''emploi visé]]))))))</f>
        <v/>
      </c>
      <c r="K419" s="110" t="str">
        <f ca="1">IF('PR-tampon'!$E382="","",IF('PR-tampon'!$E382=0,"",IF(INDIRECT(NOM_FR&amp;ADDRESS('PR-tampon'!$E382,COLUMN(REFERENCEMENT_ISOLANT[[#Headers],[SYNTHESE DES APPLICATIONS VISEES]])))=0,"",INDIRECT(NOM_FR&amp;ADDRESS('PR-tampon'!$E382,COLUMN(REFERENCEMENT_ISOLANT[[#Headers],[SYNTHESE DES APPLICATIONS VISEES]]))))))</f>
        <v/>
      </c>
      <c r="L419" s="82" t="str">
        <f ca="1">IF('PR-tampon'!$E382="","",IF('PR-tampon'!$E382=0,"",IF(INDIRECT(NOM_FR&amp;ADDRESS('PR-tampon'!$E382,COLUMN(REFERENCEMENT_ISOLANT[[#Headers],[CONCATENATION DES OBSERVATIONS]])))=0,"",INDIRECT(NOM_FR&amp;ADDRESS('PR-tampon'!$E382,COLUMN(REFERENCEMENT_ISOLANT[[#Headers],[CONCATENATION DES OBSERVATIONS]]))))))</f>
        <v/>
      </c>
      <c r="M419" s="3" t="str">
        <f ca="1">IF('PR-tampon'!$E382="","",IF('PR-tampon'!$E382=0,"",IF(INDIRECT(NOM_FR&amp;ADDRESS('PR-tampon'!$E382,COLUMN(REFERENCEMENT_ISOLANT[[#Headers],[Hygrométrie des locaux]])))=0,"",INDIRECT(NOM_FR&amp;ADDRESS('PR-tampon'!$E382,COLUMN(REFERENCEMENT_ISOLANT[[#Headers],[Hygrométrie des locaux]]))))))</f>
        <v/>
      </c>
      <c r="N419" s="3" t="str">
        <f ca="1">IF('PR-tampon'!$E382="","",IF('PR-tampon'!$E382=0,"",IF(INDIRECT(NOM_FR&amp;ADDRESS('PR-tampon'!$E382,COLUMN(REFERENCEMENT_ISOLANT[[#Headers],[classement locaux au sens 20.1 P3]])))=0,"",INDIRECT(NOM_FR&amp;ADDRESS('PR-tampon'!$E382,COLUMN(REFERENCEMENT_ISOLANT[[#Headers],[classement locaux au sens 20.1 P3]]))))))</f>
        <v/>
      </c>
      <c r="O419" s="3" t="str">
        <f ca="1">IF('PR-tampon'!$E382="","",IF('PR-tampon'!$E382=0,"",IF(INDIRECT(NOM_FR&amp;ADDRESS('PR-tampon'!$E382,COLUMN(REFERENCEMENT_ISOLANT[[#Headers],[Climat max]])))=0,"",INDIRECT(NOM_FR&amp;ADDRESS('PR-tampon'!$E382,COLUMN(REFERENCEMENT_ISOLANT[[#Headers],[Climat max]]))))))</f>
        <v/>
      </c>
      <c r="P419" s="3" t="str">
        <f ca="1">IF('PR-tampon'!$E382="","",IF('PR-tampon'!$E382=0,"",IF(INDIRECT(NOM_FR&amp;ADDRESS('PR-tampon'!$E382,COLUMN(REFERENCEMENT_ISOLANT[[#Headers],[Locaux climatisés ou raffraichis]])))=0,"",INDIRECT(NOM_FR&amp;ADDRESS('PR-tampon'!$E382,COLUMN(REFERENCEMENT_ISOLANT[[#Headers],[Locaux climatisés ou raffraichis]]))))))</f>
        <v/>
      </c>
    </row>
    <row r="420" spans="1:16" ht="130.19999999999999" customHeight="1" x14ac:dyDescent="0.3">
      <c r="A420" s="3" t="e">
        <v>#VALUE!</v>
      </c>
      <c r="B420" s="86" t="str">
        <f ca="1">IF('PR-tampon'!$E383="","",IF('PR-tampon'!$E383=0,"",IF(INDIRECT(NOM_FR&amp;ADDRESS('PR-tampon'!$E383,COLUMN(REFERENCEMENT_ISOLANT[[#Headers],[DATE REFERENCEMENT]])))=0,"",INDIRECT(NOM_FR&amp;ADDRESS('PR-tampon'!$E383,COLUMN(REFERENCEMENT_ISOLANT[[#Headers],[DATE REFERENCEMENT]]))))))</f>
        <v/>
      </c>
      <c r="C420" s="86" t="str">
        <f ca="1">IF('PR-tampon'!$E383="","",IF('PR-tampon'!$E383=0,"",IF(INDIRECT(NOM_FR&amp;ADDRESS('PR-tampon'!$E383,COLUMN(REFERENCEMENT_ISOLANT[[#Headers],[TYPE DE PROCEDE]])))=0,"",INDIRECT(NOM_FR&amp;ADDRESS('PR-tampon'!$E383,COLUMN(REFERENCEMENT_ISOLANT[[#Headers],[TYPE DE PROCEDE]]))))))</f>
        <v/>
      </c>
      <c r="D420" s="86" t="str">
        <f ca="1">IF('PR-tampon'!$E383="","",IF('PR-tampon'!$E383=0,"",IF(INDIRECT(NOM_FR&amp;ADDRESS('PR-tampon'!$E383,COLUMN(REFERENCEMENT_ISOLANT[[#Headers],[MATIERE]])))=0,"",INDIRECT(NOM_FR&amp;ADDRESS('PR-tampon'!$E383,COLUMN(REFERENCEMENT_ISOLANT[[#Headers],[MATIERE]]))))))</f>
        <v/>
      </c>
      <c r="E420" s="3" t="str">
        <f ca="1">IF('PR-tampon'!$E383="","",IF('PR-tampon'!$E383=0,"",IF(INDIRECT(NOM_FR&amp;ADDRESS('PR-tampon'!$E383,COLUMN(REFERENCEMENT_ISOLANT[[#Headers],[NOM COMMERCIAL DU PROCEDE]])))=0,"",INDIRECT(NOM_FR&amp;ADDRESS('PR-tampon'!$E383,COLUMN(REFERENCEMENT_ISOLANT[[#Headers],[NOM COMMERCIAL DU PROCEDE]]))))))</f>
        <v/>
      </c>
      <c r="F420" s="3" t="str">
        <f ca="1">IF('PR-tampon'!$E383="","",IF('PR-tampon'!$E383=0,"",IF(INDIRECT(NOM_FR&amp;ADDRESS('PR-tampon'!$E383,COLUMN(REFERENCEMENT_ISOLANT[[#Headers],[FABRICANT / TITULAIRE / DISTRIBUTEUR]])))=0,"",INDIRECT(NOM_FR&amp;ADDRESS('PR-tampon'!$E383,COLUMN(REFERENCEMENT_ISOLANT[[#Headers],[FABRICANT / TITULAIRE / DISTRIBUTEUR]]))))))</f>
        <v/>
      </c>
      <c r="G420" s="3" t="str">
        <f ca="1">IF('PR-tampon'!$E383="","",IF('PR-tampon'!$E383=0,"",IF(INDIRECT(NOM_FR&amp;ADDRESS('PR-tampon'!$E383,COLUMN(REFERENCEMENT_ISOLANT[[#Headers],[TYPE DE DOCUMENT DE REFERENCE]])))=0,"",INDIRECT(NOM_FR&amp;ADDRESS('PR-tampon'!$E383,COLUMN(REFERENCEMENT_ISOLANT[[#Headers],[TYPE DE DOCUMENT DE REFERENCE]]))))))</f>
        <v/>
      </c>
      <c r="H420" s="3" t="str">
        <f ca="1">IF('PR-tampon'!$E383="","",IF('PR-tampon'!$E383=0,"",IF(INDIRECT(NOM_FR&amp;ADDRESS('PR-tampon'!$E383,COLUMN(REFERENCEMENT_ISOLANT[[#Headers],[REF]])))=0,"",INDIRECT(NOM_FR&amp;ADDRESS('PR-tampon'!$E383,COLUMN(REFERENCEMENT_ISOLANT[[#Headers],[REF]]))))))</f>
        <v/>
      </c>
      <c r="I420" s="80" t="str">
        <f ca="1">IF('PR-tampon'!$E383="","",IF('PR-tampon'!$E383=0,"",IF(INDIRECT(NOM_FR&amp;ADDRESS('PR-tampon'!$E383,COLUMN(REFERENCEMENT_ISOLANT[[#Headers],[AVIS LIMITE AU / VALIDITE]])))=0,"",INDIRECT(NOM_FR&amp;ADDRESS('PR-tampon'!$E383,COLUMN(REFERENCEMENT_ISOLANT[[#Headers],[AVIS LIMITE AU / VALIDITE]]))))))</f>
        <v/>
      </c>
      <c r="J420" s="3" t="str">
        <f ca="1">IF('PR-tampon'!$E383="","",IF('PR-tampon'!$E383=0,"",IF(INDIRECT(NOM_FR&amp;ADDRESS('PR-tampon'!$E383,COLUMN(REFERENCEMENT_ISOLANT[[#Headers],[TC/TNC
dans le domaine d''emploi visé]])))=0,"",INDIRECT(NOM_FR&amp;ADDRESS('PR-tampon'!$E383,COLUMN(REFERENCEMENT_ISOLANT[[#Headers],[TC/TNC
dans le domaine d''emploi visé]]))))))</f>
        <v/>
      </c>
      <c r="K420" s="110" t="str">
        <f ca="1">IF('PR-tampon'!$E383="","",IF('PR-tampon'!$E383=0,"",IF(INDIRECT(NOM_FR&amp;ADDRESS('PR-tampon'!$E383,COLUMN(REFERENCEMENT_ISOLANT[[#Headers],[SYNTHESE DES APPLICATIONS VISEES]])))=0,"",INDIRECT(NOM_FR&amp;ADDRESS('PR-tampon'!$E383,COLUMN(REFERENCEMENT_ISOLANT[[#Headers],[SYNTHESE DES APPLICATIONS VISEES]]))))))</f>
        <v/>
      </c>
      <c r="L420" s="82" t="str">
        <f ca="1">IF('PR-tampon'!$E383="","",IF('PR-tampon'!$E383=0,"",IF(INDIRECT(NOM_FR&amp;ADDRESS('PR-tampon'!$E383,COLUMN(REFERENCEMENT_ISOLANT[[#Headers],[CONCATENATION DES OBSERVATIONS]])))=0,"",INDIRECT(NOM_FR&amp;ADDRESS('PR-tampon'!$E383,COLUMN(REFERENCEMENT_ISOLANT[[#Headers],[CONCATENATION DES OBSERVATIONS]]))))))</f>
        <v/>
      </c>
      <c r="M420" s="3" t="str">
        <f ca="1">IF('PR-tampon'!$E383="","",IF('PR-tampon'!$E383=0,"",IF(INDIRECT(NOM_FR&amp;ADDRESS('PR-tampon'!$E383,COLUMN(REFERENCEMENT_ISOLANT[[#Headers],[Hygrométrie des locaux]])))=0,"",INDIRECT(NOM_FR&amp;ADDRESS('PR-tampon'!$E383,COLUMN(REFERENCEMENT_ISOLANT[[#Headers],[Hygrométrie des locaux]]))))))</f>
        <v/>
      </c>
      <c r="N420" s="3" t="str">
        <f ca="1">IF('PR-tampon'!$E383="","",IF('PR-tampon'!$E383=0,"",IF(INDIRECT(NOM_FR&amp;ADDRESS('PR-tampon'!$E383,COLUMN(REFERENCEMENT_ISOLANT[[#Headers],[classement locaux au sens 20.1 P3]])))=0,"",INDIRECT(NOM_FR&amp;ADDRESS('PR-tampon'!$E383,COLUMN(REFERENCEMENT_ISOLANT[[#Headers],[classement locaux au sens 20.1 P3]]))))))</f>
        <v/>
      </c>
      <c r="O420" s="3" t="str">
        <f ca="1">IF('PR-tampon'!$E383="","",IF('PR-tampon'!$E383=0,"",IF(INDIRECT(NOM_FR&amp;ADDRESS('PR-tampon'!$E383,COLUMN(REFERENCEMENT_ISOLANT[[#Headers],[Climat max]])))=0,"",INDIRECT(NOM_FR&amp;ADDRESS('PR-tampon'!$E383,COLUMN(REFERENCEMENT_ISOLANT[[#Headers],[Climat max]]))))))</f>
        <v/>
      </c>
      <c r="P420" s="3" t="str">
        <f ca="1">IF('PR-tampon'!$E383="","",IF('PR-tampon'!$E383=0,"",IF(INDIRECT(NOM_FR&amp;ADDRESS('PR-tampon'!$E383,COLUMN(REFERENCEMENT_ISOLANT[[#Headers],[Locaux climatisés ou raffraichis]])))=0,"",INDIRECT(NOM_FR&amp;ADDRESS('PR-tampon'!$E383,COLUMN(REFERENCEMENT_ISOLANT[[#Headers],[Locaux climatisés ou raffraichis]]))))))</f>
        <v/>
      </c>
    </row>
    <row r="421" spans="1:16" ht="130.19999999999999" customHeight="1" x14ac:dyDescent="0.3">
      <c r="A421" s="3" t="e">
        <v>#VALUE!</v>
      </c>
      <c r="B421" s="86" t="str">
        <f ca="1">IF('PR-tampon'!$E384="","",IF('PR-tampon'!$E384=0,"",IF(INDIRECT(NOM_FR&amp;ADDRESS('PR-tampon'!$E384,COLUMN(REFERENCEMENT_ISOLANT[[#Headers],[DATE REFERENCEMENT]])))=0,"",INDIRECT(NOM_FR&amp;ADDRESS('PR-tampon'!$E384,COLUMN(REFERENCEMENT_ISOLANT[[#Headers],[DATE REFERENCEMENT]]))))))</f>
        <v/>
      </c>
      <c r="C421" s="86" t="str">
        <f ca="1">IF('PR-tampon'!$E384="","",IF('PR-tampon'!$E384=0,"",IF(INDIRECT(NOM_FR&amp;ADDRESS('PR-tampon'!$E384,COLUMN(REFERENCEMENT_ISOLANT[[#Headers],[TYPE DE PROCEDE]])))=0,"",INDIRECT(NOM_FR&amp;ADDRESS('PR-tampon'!$E384,COLUMN(REFERENCEMENT_ISOLANT[[#Headers],[TYPE DE PROCEDE]]))))))</f>
        <v/>
      </c>
      <c r="D421" s="86" t="str">
        <f ca="1">IF('PR-tampon'!$E384="","",IF('PR-tampon'!$E384=0,"",IF(INDIRECT(NOM_FR&amp;ADDRESS('PR-tampon'!$E384,COLUMN(REFERENCEMENT_ISOLANT[[#Headers],[MATIERE]])))=0,"",INDIRECT(NOM_FR&amp;ADDRESS('PR-tampon'!$E384,COLUMN(REFERENCEMENT_ISOLANT[[#Headers],[MATIERE]]))))))</f>
        <v/>
      </c>
      <c r="E421" s="3" t="str">
        <f ca="1">IF('PR-tampon'!$E384="","",IF('PR-tampon'!$E384=0,"",IF(INDIRECT(NOM_FR&amp;ADDRESS('PR-tampon'!$E384,COLUMN(REFERENCEMENT_ISOLANT[[#Headers],[NOM COMMERCIAL DU PROCEDE]])))=0,"",INDIRECT(NOM_FR&amp;ADDRESS('PR-tampon'!$E384,COLUMN(REFERENCEMENT_ISOLANT[[#Headers],[NOM COMMERCIAL DU PROCEDE]]))))))</f>
        <v/>
      </c>
      <c r="F421" s="3" t="str">
        <f ca="1">IF('PR-tampon'!$E384="","",IF('PR-tampon'!$E384=0,"",IF(INDIRECT(NOM_FR&amp;ADDRESS('PR-tampon'!$E384,COLUMN(REFERENCEMENT_ISOLANT[[#Headers],[FABRICANT / TITULAIRE / DISTRIBUTEUR]])))=0,"",INDIRECT(NOM_FR&amp;ADDRESS('PR-tampon'!$E384,COLUMN(REFERENCEMENT_ISOLANT[[#Headers],[FABRICANT / TITULAIRE / DISTRIBUTEUR]]))))))</f>
        <v/>
      </c>
      <c r="G421" s="3" t="str">
        <f ca="1">IF('PR-tampon'!$E384="","",IF('PR-tampon'!$E384=0,"",IF(INDIRECT(NOM_FR&amp;ADDRESS('PR-tampon'!$E384,COLUMN(REFERENCEMENT_ISOLANT[[#Headers],[TYPE DE DOCUMENT DE REFERENCE]])))=0,"",INDIRECT(NOM_FR&amp;ADDRESS('PR-tampon'!$E384,COLUMN(REFERENCEMENT_ISOLANT[[#Headers],[TYPE DE DOCUMENT DE REFERENCE]]))))))</f>
        <v/>
      </c>
      <c r="H421" s="3" t="str">
        <f ca="1">IF('PR-tampon'!$E384="","",IF('PR-tampon'!$E384=0,"",IF(INDIRECT(NOM_FR&amp;ADDRESS('PR-tampon'!$E384,COLUMN(REFERENCEMENT_ISOLANT[[#Headers],[REF]])))=0,"",INDIRECT(NOM_FR&amp;ADDRESS('PR-tampon'!$E384,COLUMN(REFERENCEMENT_ISOLANT[[#Headers],[REF]]))))))</f>
        <v/>
      </c>
      <c r="I421" s="80" t="str">
        <f ca="1">IF('PR-tampon'!$E384="","",IF('PR-tampon'!$E384=0,"",IF(INDIRECT(NOM_FR&amp;ADDRESS('PR-tampon'!$E384,COLUMN(REFERENCEMENT_ISOLANT[[#Headers],[AVIS LIMITE AU / VALIDITE]])))=0,"",INDIRECT(NOM_FR&amp;ADDRESS('PR-tampon'!$E384,COLUMN(REFERENCEMENT_ISOLANT[[#Headers],[AVIS LIMITE AU / VALIDITE]]))))))</f>
        <v/>
      </c>
      <c r="J421" s="3" t="str">
        <f ca="1">IF('PR-tampon'!$E384="","",IF('PR-tampon'!$E384=0,"",IF(INDIRECT(NOM_FR&amp;ADDRESS('PR-tampon'!$E384,COLUMN(REFERENCEMENT_ISOLANT[[#Headers],[TC/TNC
dans le domaine d''emploi visé]])))=0,"",INDIRECT(NOM_FR&amp;ADDRESS('PR-tampon'!$E384,COLUMN(REFERENCEMENT_ISOLANT[[#Headers],[TC/TNC
dans le domaine d''emploi visé]]))))))</f>
        <v/>
      </c>
      <c r="K421" s="110" t="str">
        <f ca="1">IF('PR-tampon'!$E384="","",IF('PR-tampon'!$E384=0,"",IF(INDIRECT(NOM_FR&amp;ADDRESS('PR-tampon'!$E384,COLUMN(REFERENCEMENT_ISOLANT[[#Headers],[SYNTHESE DES APPLICATIONS VISEES]])))=0,"",INDIRECT(NOM_FR&amp;ADDRESS('PR-tampon'!$E384,COLUMN(REFERENCEMENT_ISOLANT[[#Headers],[SYNTHESE DES APPLICATIONS VISEES]]))))))</f>
        <v/>
      </c>
      <c r="L421" s="82" t="str">
        <f ca="1">IF('PR-tampon'!$E384="","",IF('PR-tampon'!$E384=0,"",IF(INDIRECT(NOM_FR&amp;ADDRESS('PR-tampon'!$E384,COLUMN(REFERENCEMENT_ISOLANT[[#Headers],[CONCATENATION DES OBSERVATIONS]])))=0,"",INDIRECT(NOM_FR&amp;ADDRESS('PR-tampon'!$E384,COLUMN(REFERENCEMENT_ISOLANT[[#Headers],[CONCATENATION DES OBSERVATIONS]]))))))</f>
        <v/>
      </c>
      <c r="M421" s="3" t="str">
        <f ca="1">IF('PR-tampon'!$E384="","",IF('PR-tampon'!$E384=0,"",IF(INDIRECT(NOM_FR&amp;ADDRESS('PR-tampon'!$E384,COLUMN(REFERENCEMENT_ISOLANT[[#Headers],[Hygrométrie des locaux]])))=0,"",INDIRECT(NOM_FR&amp;ADDRESS('PR-tampon'!$E384,COLUMN(REFERENCEMENT_ISOLANT[[#Headers],[Hygrométrie des locaux]]))))))</f>
        <v/>
      </c>
      <c r="N421" s="3" t="str">
        <f ca="1">IF('PR-tampon'!$E384="","",IF('PR-tampon'!$E384=0,"",IF(INDIRECT(NOM_FR&amp;ADDRESS('PR-tampon'!$E384,COLUMN(REFERENCEMENT_ISOLANT[[#Headers],[classement locaux au sens 20.1 P3]])))=0,"",INDIRECT(NOM_FR&amp;ADDRESS('PR-tampon'!$E384,COLUMN(REFERENCEMENT_ISOLANT[[#Headers],[classement locaux au sens 20.1 P3]]))))))</f>
        <v/>
      </c>
      <c r="O421" s="3" t="str">
        <f ca="1">IF('PR-tampon'!$E384="","",IF('PR-tampon'!$E384=0,"",IF(INDIRECT(NOM_FR&amp;ADDRESS('PR-tampon'!$E384,COLUMN(REFERENCEMENT_ISOLANT[[#Headers],[Climat max]])))=0,"",INDIRECT(NOM_FR&amp;ADDRESS('PR-tampon'!$E384,COLUMN(REFERENCEMENT_ISOLANT[[#Headers],[Climat max]]))))))</f>
        <v/>
      </c>
      <c r="P421" s="3" t="str">
        <f ca="1">IF('PR-tampon'!$E384="","",IF('PR-tampon'!$E384=0,"",IF(INDIRECT(NOM_FR&amp;ADDRESS('PR-tampon'!$E384,COLUMN(REFERENCEMENT_ISOLANT[[#Headers],[Locaux climatisés ou raffraichis]])))=0,"",INDIRECT(NOM_FR&amp;ADDRESS('PR-tampon'!$E384,COLUMN(REFERENCEMENT_ISOLANT[[#Headers],[Locaux climatisés ou raffraichis]]))))))</f>
        <v/>
      </c>
    </row>
    <row r="422" spans="1:16" ht="130.19999999999999" customHeight="1" x14ac:dyDescent="0.3">
      <c r="A422" s="3" t="e">
        <v>#VALUE!</v>
      </c>
      <c r="B422" s="86" t="str">
        <f ca="1">IF('PR-tampon'!$E385="","",IF('PR-tampon'!$E385=0,"",IF(INDIRECT(NOM_FR&amp;ADDRESS('PR-tampon'!$E385,COLUMN(REFERENCEMENT_ISOLANT[[#Headers],[DATE REFERENCEMENT]])))=0,"",INDIRECT(NOM_FR&amp;ADDRESS('PR-tampon'!$E385,COLUMN(REFERENCEMENT_ISOLANT[[#Headers],[DATE REFERENCEMENT]]))))))</f>
        <v/>
      </c>
      <c r="C422" s="86" t="str">
        <f ca="1">IF('PR-tampon'!$E385="","",IF('PR-tampon'!$E385=0,"",IF(INDIRECT(NOM_FR&amp;ADDRESS('PR-tampon'!$E385,COLUMN(REFERENCEMENT_ISOLANT[[#Headers],[TYPE DE PROCEDE]])))=0,"",INDIRECT(NOM_FR&amp;ADDRESS('PR-tampon'!$E385,COLUMN(REFERENCEMENT_ISOLANT[[#Headers],[TYPE DE PROCEDE]]))))))</f>
        <v/>
      </c>
      <c r="D422" s="86" t="str">
        <f ca="1">IF('PR-tampon'!$E385="","",IF('PR-tampon'!$E385=0,"",IF(INDIRECT(NOM_FR&amp;ADDRESS('PR-tampon'!$E385,COLUMN(REFERENCEMENT_ISOLANT[[#Headers],[MATIERE]])))=0,"",INDIRECT(NOM_FR&amp;ADDRESS('PR-tampon'!$E385,COLUMN(REFERENCEMENT_ISOLANT[[#Headers],[MATIERE]]))))))</f>
        <v/>
      </c>
      <c r="E422" s="3" t="str">
        <f ca="1">IF('PR-tampon'!$E385="","",IF('PR-tampon'!$E385=0,"",IF(INDIRECT(NOM_FR&amp;ADDRESS('PR-tampon'!$E385,COLUMN(REFERENCEMENT_ISOLANT[[#Headers],[NOM COMMERCIAL DU PROCEDE]])))=0,"",INDIRECT(NOM_FR&amp;ADDRESS('PR-tampon'!$E385,COLUMN(REFERENCEMENT_ISOLANT[[#Headers],[NOM COMMERCIAL DU PROCEDE]]))))))</f>
        <v/>
      </c>
      <c r="F422" s="3" t="str">
        <f ca="1">IF('PR-tampon'!$E385="","",IF('PR-tampon'!$E385=0,"",IF(INDIRECT(NOM_FR&amp;ADDRESS('PR-tampon'!$E385,COLUMN(REFERENCEMENT_ISOLANT[[#Headers],[FABRICANT / TITULAIRE / DISTRIBUTEUR]])))=0,"",INDIRECT(NOM_FR&amp;ADDRESS('PR-tampon'!$E385,COLUMN(REFERENCEMENT_ISOLANT[[#Headers],[FABRICANT / TITULAIRE / DISTRIBUTEUR]]))))))</f>
        <v/>
      </c>
      <c r="G422" s="3" t="str">
        <f ca="1">IF('PR-tampon'!$E385="","",IF('PR-tampon'!$E385=0,"",IF(INDIRECT(NOM_FR&amp;ADDRESS('PR-tampon'!$E385,COLUMN(REFERENCEMENT_ISOLANT[[#Headers],[TYPE DE DOCUMENT DE REFERENCE]])))=0,"",INDIRECT(NOM_FR&amp;ADDRESS('PR-tampon'!$E385,COLUMN(REFERENCEMENT_ISOLANT[[#Headers],[TYPE DE DOCUMENT DE REFERENCE]]))))))</f>
        <v/>
      </c>
      <c r="H422" s="3" t="str">
        <f ca="1">IF('PR-tampon'!$E385="","",IF('PR-tampon'!$E385=0,"",IF(INDIRECT(NOM_FR&amp;ADDRESS('PR-tampon'!$E385,COLUMN(REFERENCEMENT_ISOLANT[[#Headers],[REF]])))=0,"",INDIRECT(NOM_FR&amp;ADDRESS('PR-tampon'!$E385,COLUMN(REFERENCEMENT_ISOLANT[[#Headers],[REF]]))))))</f>
        <v/>
      </c>
      <c r="I422" s="80" t="str">
        <f ca="1">IF('PR-tampon'!$E385="","",IF('PR-tampon'!$E385=0,"",IF(INDIRECT(NOM_FR&amp;ADDRESS('PR-tampon'!$E385,COLUMN(REFERENCEMENT_ISOLANT[[#Headers],[AVIS LIMITE AU / VALIDITE]])))=0,"",INDIRECT(NOM_FR&amp;ADDRESS('PR-tampon'!$E385,COLUMN(REFERENCEMENT_ISOLANT[[#Headers],[AVIS LIMITE AU / VALIDITE]]))))))</f>
        <v/>
      </c>
      <c r="J422" s="3" t="str">
        <f ca="1">IF('PR-tampon'!$E385="","",IF('PR-tampon'!$E385=0,"",IF(INDIRECT(NOM_FR&amp;ADDRESS('PR-tampon'!$E385,COLUMN(REFERENCEMENT_ISOLANT[[#Headers],[TC/TNC
dans le domaine d''emploi visé]])))=0,"",INDIRECT(NOM_FR&amp;ADDRESS('PR-tampon'!$E385,COLUMN(REFERENCEMENT_ISOLANT[[#Headers],[TC/TNC
dans le domaine d''emploi visé]]))))))</f>
        <v/>
      </c>
      <c r="K422" s="110" t="str">
        <f ca="1">IF('PR-tampon'!$E385="","",IF('PR-tampon'!$E385=0,"",IF(INDIRECT(NOM_FR&amp;ADDRESS('PR-tampon'!$E385,COLUMN(REFERENCEMENT_ISOLANT[[#Headers],[SYNTHESE DES APPLICATIONS VISEES]])))=0,"",INDIRECT(NOM_FR&amp;ADDRESS('PR-tampon'!$E385,COLUMN(REFERENCEMENT_ISOLANT[[#Headers],[SYNTHESE DES APPLICATIONS VISEES]]))))))</f>
        <v/>
      </c>
      <c r="L422" s="82" t="str">
        <f ca="1">IF('PR-tampon'!$E385="","",IF('PR-tampon'!$E385=0,"",IF(INDIRECT(NOM_FR&amp;ADDRESS('PR-tampon'!$E385,COLUMN(REFERENCEMENT_ISOLANT[[#Headers],[CONCATENATION DES OBSERVATIONS]])))=0,"",INDIRECT(NOM_FR&amp;ADDRESS('PR-tampon'!$E385,COLUMN(REFERENCEMENT_ISOLANT[[#Headers],[CONCATENATION DES OBSERVATIONS]]))))))</f>
        <v/>
      </c>
      <c r="M422" s="3" t="str">
        <f ca="1">IF('PR-tampon'!$E385="","",IF('PR-tampon'!$E385=0,"",IF(INDIRECT(NOM_FR&amp;ADDRESS('PR-tampon'!$E385,COLUMN(REFERENCEMENT_ISOLANT[[#Headers],[Hygrométrie des locaux]])))=0,"",INDIRECT(NOM_FR&amp;ADDRESS('PR-tampon'!$E385,COLUMN(REFERENCEMENT_ISOLANT[[#Headers],[Hygrométrie des locaux]]))))))</f>
        <v/>
      </c>
      <c r="N422" s="3" t="str">
        <f ca="1">IF('PR-tampon'!$E385="","",IF('PR-tampon'!$E385=0,"",IF(INDIRECT(NOM_FR&amp;ADDRESS('PR-tampon'!$E385,COLUMN(REFERENCEMENT_ISOLANT[[#Headers],[classement locaux au sens 20.1 P3]])))=0,"",INDIRECT(NOM_FR&amp;ADDRESS('PR-tampon'!$E385,COLUMN(REFERENCEMENT_ISOLANT[[#Headers],[classement locaux au sens 20.1 P3]]))))))</f>
        <v/>
      </c>
      <c r="O422" s="3" t="str">
        <f ca="1">IF('PR-tampon'!$E385="","",IF('PR-tampon'!$E385=0,"",IF(INDIRECT(NOM_FR&amp;ADDRESS('PR-tampon'!$E385,COLUMN(REFERENCEMENT_ISOLANT[[#Headers],[Climat max]])))=0,"",INDIRECT(NOM_FR&amp;ADDRESS('PR-tampon'!$E385,COLUMN(REFERENCEMENT_ISOLANT[[#Headers],[Climat max]]))))))</f>
        <v/>
      </c>
      <c r="P422" s="3" t="str">
        <f ca="1">IF('PR-tampon'!$E385="","",IF('PR-tampon'!$E385=0,"",IF(INDIRECT(NOM_FR&amp;ADDRESS('PR-tampon'!$E385,COLUMN(REFERENCEMENT_ISOLANT[[#Headers],[Locaux climatisés ou raffraichis]])))=0,"",INDIRECT(NOM_FR&amp;ADDRESS('PR-tampon'!$E385,COLUMN(REFERENCEMENT_ISOLANT[[#Headers],[Locaux climatisés ou raffraichis]]))))))</f>
        <v/>
      </c>
    </row>
    <row r="423" spans="1:16" ht="130.19999999999999" customHeight="1" x14ac:dyDescent="0.3">
      <c r="A423" s="3" t="e">
        <v>#VALUE!</v>
      </c>
      <c r="B423" s="86" t="str">
        <f ca="1">IF('PR-tampon'!$E386="","",IF('PR-tampon'!$E386=0,"",IF(INDIRECT(NOM_FR&amp;ADDRESS('PR-tampon'!$E386,COLUMN(REFERENCEMENT_ISOLANT[[#Headers],[DATE REFERENCEMENT]])))=0,"",INDIRECT(NOM_FR&amp;ADDRESS('PR-tampon'!$E386,COLUMN(REFERENCEMENT_ISOLANT[[#Headers],[DATE REFERENCEMENT]]))))))</f>
        <v/>
      </c>
      <c r="C423" s="86" t="str">
        <f ca="1">IF('PR-tampon'!$E386="","",IF('PR-tampon'!$E386=0,"",IF(INDIRECT(NOM_FR&amp;ADDRESS('PR-tampon'!$E386,COLUMN(REFERENCEMENT_ISOLANT[[#Headers],[TYPE DE PROCEDE]])))=0,"",INDIRECT(NOM_FR&amp;ADDRESS('PR-tampon'!$E386,COLUMN(REFERENCEMENT_ISOLANT[[#Headers],[TYPE DE PROCEDE]]))))))</f>
        <v/>
      </c>
      <c r="D423" s="86" t="str">
        <f ca="1">IF('PR-tampon'!$E386="","",IF('PR-tampon'!$E386=0,"",IF(INDIRECT(NOM_FR&amp;ADDRESS('PR-tampon'!$E386,COLUMN(REFERENCEMENT_ISOLANT[[#Headers],[MATIERE]])))=0,"",INDIRECT(NOM_FR&amp;ADDRESS('PR-tampon'!$E386,COLUMN(REFERENCEMENT_ISOLANT[[#Headers],[MATIERE]]))))))</f>
        <v/>
      </c>
      <c r="E423" s="3" t="str">
        <f ca="1">IF('PR-tampon'!$E386="","",IF('PR-tampon'!$E386=0,"",IF(INDIRECT(NOM_FR&amp;ADDRESS('PR-tampon'!$E386,COLUMN(REFERENCEMENT_ISOLANT[[#Headers],[NOM COMMERCIAL DU PROCEDE]])))=0,"",INDIRECT(NOM_FR&amp;ADDRESS('PR-tampon'!$E386,COLUMN(REFERENCEMENT_ISOLANT[[#Headers],[NOM COMMERCIAL DU PROCEDE]]))))))</f>
        <v/>
      </c>
      <c r="F423" s="3" t="str">
        <f ca="1">IF('PR-tampon'!$E386="","",IF('PR-tampon'!$E386=0,"",IF(INDIRECT(NOM_FR&amp;ADDRESS('PR-tampon'!$E386,COLUMN(REFERENCEMENT_ISOLANT[[#Headers],[FABRICANT / TITULAIRE / DISTRIBUTEUR]])))=0,"",INDIRECT(NOM_FR&amp;ADDRESS('PR-tampon'!$E386,COLUMN(REFERENCEMENT_ISOLANT[[#Headers],[FABRICANT / TITULAIRE / DISTRIBUTEUR]]))))))</f>
        <v/>
      </c>
      <c r="G423" s="3" t="str">
        <f ca="1">IF('PR-tampon'!$E386="","",IF('PR-tampon'!$E386=0,"",IF(INDIRECT(NOM_FR&amp;ADDRESS('PR-tampon'!$E386,COLUMN(REFERENCEMENT_ISOLANT[[#Headers],[TYPE DE DOCUMENT DE REFERENCE]])))=0,"",INDIRECT(NOM_FR&amp;ADDRESS('PR-tampon'!$E386,COLUMN(REFERENCEMENT_ISOLANT[[#Headers],[TYPE DE DOCUMENT DE REFERENCE]]))))))</f>
        <v/>
      </c>
      <c r="H423" s="3" t="str">
        <f ca="1">IF('PR-tampon'!$E386="","",IF('PR-tampon'!$E386=0,"",IF(INDIRECT(NOM_FR&amp;ADDRESS('PR-tampon'!$E386,COLUMN(REFERENCEMENT_ISOLANT[[#Headers],[REF]])))=0,"",INDIRECT(NOM_FR&amp;ADDRESS('PR-tampon'!$E386,COLUMN(REFERENCEMENT_ISOLANT[[#Headers],[REF]]))))))</f>
        <v/>
      </c>
      <c r="I423" s="80" t="str">
        <f ca="1">IF('PR-tampon'!$E386="","",IF('PR-tampon'!$E386=0,"",IF(INDIRECT(NOM_FR&amp;ADDRESS('PR-tampon'!$E386,COLUMN(REFERENCEMENT_ISOLANT[[#Headers],[AVIS LIMITE AU / VALIDITE]])))=0,"",INDIRECT(NOM_FR&amp;ADDRESS('PR-tampon'!$E386,COLUMN(REFERENCEMENT_ISOLANT[[#Headers],[AVIS LIMITE AU / VALIDITE]]))))))</f>
        <v/>
      </c>
      <c r="J423" s="3" t="str">
        <f ca="1">IF('PR-tampon'!$E386="","",IF('PR-tampon'!$E386=0,"",IF(INDIRECT(NOM_FR&amp;ADDRESS('PR-tampon'!$E386,COLUMN(REFERENCEMENT_ISOLANT[[#Headers],[TC/TNC
dans le domaine d''emploi visé]])))=0,"",INDIRECT(NOM_FR&amp;ADDRESS('PR-tampon'!$E386,COLUMN(REFERENCEMENT_ISOLANT[[#Headers],[TC/TNC
dans le domaine d''emploi visé]]))))))</f>
        <v/>
      </c>
      <c r="K423" s="110" t="str">
        <f ca="1">IF('PR-tampon'!$E386="","",IF('PR-tampon'!$E386=0,"",IF(INDIRECT(NOM_FR&amp;ADDRESS('PR-tampon'!$E386,COLUMN(REFERENCEMENT_ISOLANT[[#Headers],[SYNTHESE DES APPLICATIONS VISEES]])))=0,"",INDIRECT(NOM_FR&amp;ADDRESS('PR-tampon'!$E386,COLUMN(REFERENCEMENT_ISOLANT[[#Headers],[SYNTHESE DES APPLICATIONS VISEES]]))))))</f>
        <v/>
      </c>
      <c r="L423" s="82" t="str">
        <f ca="1">IF('PR-tampon'!$E386="","",IF('PR-tampon'!$E386=0,"",IF(INDIRECT(NOM_FR&amp;ADDRESS('PR-tampon'!$E386,COLUMN(REFERENCEMENT_ISOLANT[[#Headers],[CONCATENATION DES OBSERVATIONS]])))=0,"",INDIRECT(NOM_FR&amp;ADDRESS('PR-tampon'!$E386,COLUMN(REFERENCEMENT_ISOLANT[[#Headers],[CONCATENATION DES OBSERVATIONS]]))))))</f>
        <v/>
      </c>
      <c r="M423" s="3" t="str">
        <f ca="1">IF('PR-tampon'!$E386="","",IF('PR-tampon'!$E386=0,"",IF(INDIRECT(NOM_FR&amp;ADDRESS('PR-tampon'!$E386,COLUMN(REFERENCEMENT_ISOLANT[[#Headers],[Hygrométrie des locaux]])))=0,"",INDIRECT(NOM_FR&amp;ADDRESS('PR-tampon'!$E386,COLUMN(REFERENCEMENT_ISOLANT[[#Headers],[Hygrométrie des locaux]]))))))</f>
        <v/>
      </c>
      <c r="N423" s="3" t="str">
        <f ca="1">IF('PR-tampon'!$E386="","",IF('PR-tampon'!$E386=0,"",IF(INDIRECT(NOM_FR&amp;ADDRESS('PR-tampon'!$E386,COLUMN(REFERENCEMENT_ISOLANT[[#Headers],[classement locaux au sens 20.1 P3]])))=0,"",INDIRECT(NOM_FR&amp;ADDRESS('PR-tampon'!$E386,COLUMN(REFERENCEMENT_ISOLANT[[#Headers],[classement locaux au sens 20.1 P3]]))))))</f>
        <v/>
      </c>
      <c r="O423" s="3" t="str">
        <f ca="1">IF('PR-tampon'!$E386="","",IF('PR-tampon'!$E386=0,"",IF(INDIRECT(NOM_FR&amp;ADDRESS('PR-tampon'!$E386,COLUMN(REFERENCEMENT_ISOLANT[[#Headers],[Climat max]])))=0,"",INDIRECT(NOM_FR&amp;ADDRESS('PR-tampon'!$E386,COLUMN(REFERENCEMENT_ISOLANT[[#Headers],[Climat max]]))))))</f>
        <v/>
      </c>
      <c r="P423" s="3" t="str">
        <f ca="1">IF('PR-tampon'!$E386="","",IF('PR-tampon'!$E386=0,"",IF(INDIRECT(NOM_FR&amp;ADDRESS('PR-tampon'!$E386,COLUMN(REFERENCEMENT_ISOLANT[[#Headers],[Locaux climatisés ou raffraichis]])))=0,"",INDIRECT(NOM_FR&amp;ADDRESS('PR-tampon'!$E386,COLUMN(REFERENCEMENT_ISOLANT[[#Headers],[Locaux climatisés ou raffraichis]]))))))</f>
        <v/>
      </c>
    </row>
    <row r="424" spans="1:16" ht="130.19999999999999" customHeight="1" x14ac:dyDescent="0.3">
      <c r="A424" s="3" t="e">
        <v>#VALUE!</v>
      </c>
      <c r="B424" s="86" t="str">
        <f ca="1">IF('PR-tampon'!$E387="","",IF('PR-tampon'!$E387=0,"",IF(INDIRECT(NOM_FR&amp;ADDRESS('PR-tampon'!$E387,COLUMN(REFERENCEMENT_ISOLANT[[#Headers],[DATE REFERENCEMENT]])))=0,"",INDIRECT(NOM_FR&amp;ADDRESS('PR-tampon'!$E387,COLUMN(REFERENCEMENT_ISOLANT[[#Headers],[DATE REFERENCEMENT]]))))))</f>
        <v/>
      </c>
      <c r="C424" s="86" t="str">
        <f ca="1">IF('PR-tampon'!$E387="","",IF('PR-tampon'!$E387=0,"",IF(INDIRECT(NOM_FR&amp;ADDRESS('PR-tampon'!$E387,COLUMN(REFERENCEMENT_ISOLANT[[#Headers],[TYPE DE PROCEDE]])))=0,"",INDIRECT(NOM_FR&amp;ADDRESS('PR-tampon'!$E387,COLUMN(REFERENCEMENT_ISOLANT[[#Headers],[TYPE DE PROCEDE]]))))))</f>
        <v/>
      </c>
      <c r="D424" s="86" t="str">
        <f ca="1">IF('PR-tampon'!$E387="","",IF('PR-tampon'!$E387=0,"",IF(INDIRECT(NOM_FR&amp;ADDRESS('PR-tampon'!$E387,COLUMN(REFERENCEMENT_ISOLANT[[#Headers],[MATIERE]])))=0,"",INDIRECT(NOM_FR&amp;ADDRESS('PR-tampon'!$E387,COLUMN(REFERENCEMENT_ISOLANT[[#Headers],[MATIERE]]))))))</f>
        <v/>
      </c>
      <c r="E424" s="3" t="str">
        <f ca="1">IF('PR-tampon'!$E387="","",IF('PR-tampon'!$E387=0,"",IF(INDIRECT(NOM_FR&amp;ADDRESS('PR-tampon'!$E387,COLUMN(REFERENCEMENT_ISOLANT[[#Headers],[NOM COMMERCIAL DU PROCEDE]])))=0,"",INDIRECT(NOM_FR&amp;ADDRESS('PR-tampon'!$E387,COLUMN(REFERENCEMENT_ISOLANT[[#Headers],[NOM COMMERCIAL DU PROCEDE]]))))))</f>
        <v/>
      </c>
      <c r="F424" s="3" t="str">
        <f ca="1">IF('PR-tampon'!$E387="","",IF('PR-tampon'!$E387=0,"",IF(INDIRECT(NOM_FR&amp;ADDRESS('PR-tampon'!$E387,COLUMN(REFERENCEMENT_ISOLANT[[#Headers],[FABRICANT / TITULAIRE / DISTRIBUTEUR]])))=0,"",INDIRECT(NOM_FR&amp;ADDRESS('PR-tampon'!$E387,COLUMN(REFERENCEMENT_ISOLANT[[#Headers],[FABRICANT / TITULAIRE / DISTRIBUTEUR]]))))))</f>
        <v/>
      </c>
      <c r="G424" s="3" t="str">
        <f ca="1">IF('PR-tampon'!$E387="","",IF('PR-tampon'!$E387=0,"",IF(INDIRECT(NOM_FR&amp;ADDRESS('PR-tampon'!$E387,COLUMN(REFERENCEMENT_ISOLANT[[#Headers],[TYPE DE DOCUMENT DE REFERENCE]])))=0,"",INDIRECT(NOM_FR&amp;ADDRESS('PR-tampon'!$E387,COLUMN(REFERENCEMENT_ISOLANT[[#Headers],[TYPE DE DOCUMENT DE REFERENCE]]))))))</f>
        <v/>
      </c>
      <c r="H424" s="3" t="str">
        <f ca="1">IF('PR-tampon'!$E387="","",IF('PR-tampon'!$E387=0,"",IF(INDIRECT(NOM_FR&amp;ADDRESS('PR-tampon'!$E387,COLUMN(REFERENCEMENT_ISOLANT[[#Headers],[REF]])))=0,"",INDIRECT(NOM_FR&amp;ADDRESS('PR-tampon'!$E387,COLUMN(REFERENCEMENT_ISOLANT[[#Headers],[REF]]))))))</f>
        <v/>
      </c>
      <c r="I424" s="80" t="str">
        <f ca="1">IF('PR-tampon'!$E387="","",IF('PR-tampon'!$E387=0,"",IF(INDIRECT(NOM_FR&amp;ADDRESS('PR-tampon'!$E387,COLUMN(REFERENCEMENT_ISOLANT[[#Headers],[AVIS LIMITE AU / VALIDITE]])))=0,"",INDIRECT(NOM_FR&amp;ADDRESS('PR-tampon'!$E387,COLUMN(REFERENCEMENT_ISOLANT[[#Headers],[AVIS LIMITE AU / VALIDITE]]))))))</f>
        <v/>
      </c>
      <c r="J424" s="3" t="str">
        <f ca="1">IF('PR-tampon'!$E387="","",IF('PR-tampon'!$E387=0,"",IF(INDIRECT(NOM_FR&amp;ADDRESS('PR-tampon'!$E387,COLUMN(REFERENCEMENT_ISOLANT[[#Headers],[TC/TNC
dans le domaine d''emploi visé]])))=0,"",INDIRECT(NOM_FR&amp;ADDRESS('PR-tampon'!$E387,COLUMN(REFERENCEMENT_ISOLANT[[#Headers],[TC/TNC
dans le domaine d''emploi visé]]))))))</f>
        <v/>
      </c>
      <c r="K424" s="110" t="str">
        <f ca="1">IF('PR-tampon'!$E387="","",IF('PR-tampon'!$E387=0,"",IF(INDIRECT(NOM_FR&amp;ADDRESS('PR-tampon'!$E387,COLUMN(REFERENCEMENT_ISOLANT[[#Headers],[SYNTHESE DES APPLICATIONS VISEES]])))=0,"",INDIRECT(NOM_FR&amp;ADDRESS('PR-tampon'!$E387,COLUMN(REFERENCEMENT_ISOLANT[[#Headers],[SYNTHESE DES APPLICATIONS VISEES]]))))))</f>
        <v/>
      </c>
      <c r="L424" s="82" t="str">
        <f ca="1">IF('PR-tampon'!$E387="","",IF('PR-tampon'!$E387=0,"",IF(INDIRECT(NOM_FR&amp;ADDRESS('PR-tampon'!$E387,COLUMN(REFERENCEMENT_ISOLANT[[#Headers],[CONCATENATION DES OBSERVATIONS]])))=0,"",INDIRECT(NOM_FR&amp;ADDRESS('PR-tampon'!$E387,COLUMN(REFERENCEMENT_ISOLANT[[#Headers],[CONCATENATION DES OBSERVATIONS]]))))))</f>
        <v/>
      </c>
      <c r="M424" s="3" t="str">
        <f ca="1">IF('PR-tampon'!$E387="","",IF('PR-tampon'!$E387=0,"",IF(INDIRECT(NOM_FR&amp;ADDRESS('PR-tampon'!$E387,COLUMN(REFERENCEMENT_ISOLANT[[#Headers],[Hygrométrie des locaux]])))=0,"",INDIRECT(NOM_FR&amp;ADDRESS('PR-tampon'!$E387,COLUMN(REFERENCEMENT_ISOLANT[[#Headers],[Hygrométrie des locaux]]))))))</f>
        <v/>
      </c>
      <c r="N424" s="3" t="str">
        <f ca="1">IF('PR-tampon'!$E387="","",IF('PR-tampon'!$E387=0,"",IF(INDIRECT(NOM_FR&amp;ADDRESS('PR-tampon'!$E387,COLUMN(REFERENCEMENT_ISOLANT[[#Headers],[classement locaux au sens 20.1 P3]])))=0,"",INDIRECT(NOM_FR&amp;ADDRESS('PR-tampon'!$E387,COLUMN(REFERENCEMENT_ISOLANT[[#Headers],[classement locaux au sens 20.1 P3]]))))))</f>
        <v/>
      </c>
      <c r="O424" s="3" t="str">
        <f ca="1">IF('PR-tampon'!$E387="","",IF('PR-tampon'!$E387=0,"",IF(INDIRECT(NOM_FR&amp;ADDRESS('PR-tampon'!$E387,COLUMN(REFERENCEMENT_ISOLANT[[#Headers],[Climat max]])))=0,"",INDIRECT(NOM_FR&amp;ADDRESS('PR-tampon'!$E387,COLUMN(REFERENCEMENT_ISOLANT[[#Headers],[Climat max]]))))))</f>
        <v/>
      </c>
      <c r="P424" s="3" t="str">
        <f ca="1">IF('PR-tampon'!$E387="","",IF('PR-tampon'!$E387=0,"",IF(INDIRECT(NOM_FR&amp;ADDRESS('PR-tampon'!$E387,COLUMN(REFERENCEMENT_ISOLANT[[#Headers],[Locaux climatisés ou raffraichis]])))=0,"",INDIRECT(NOM_FR&amp;ADDRESS('PR-tampon'!$E387,COLUMN(REFERENCEMENT_ISOLANT[[#Headers],[Locaux climatisés ou raffraichis]]))))))</f>
        <v/>
      </c>
    </row>
    <row r="425" spans="1:16" ht="130.19999999999999" customHeight="1" x14ac:dyDescent="0.3">
      <c r="A425" s="3" t="e">
        <v>#VALUE!</v>
      </c>
      <c r="B425" s="86" t="str">
        <f ca="1">IF('PR-tampon'!$E388="","",IF('PR-tampon'!$E388=0,"",IF(INDIRECT(NOM_FR&amp;ADDRESS('PR-tampon'!$E388,COLUMN(REFERENCEMENT_ISOLANT[[#Headers],[DATE REFERENCEMENT]])))=0,"",INDIRECT(NOM_FR&amp;ADDRESS('PR-tampon'!$E388,COLUMN(REFERENCEMENT_ISOLANT[[#Headers],[DATE REFERENCEMENT]]))))))</f>
        <v/>
      </c>
      <c r="C425" s="86" t="str">
        <f ca="1">IF('PR-tampon'!$E388="","",IF('PR-tampon'!$E388=0,"",IF(INDIRECT(NOM_FR&amp;ADDRESS('PR-tampon'!$E388,COLUMN(REFERENCEMENT_ISOLANT[[#Headers],[TYPE DE PROCEDE]])))=0,"",INDIRECT(NOM_FR&amp;ADDRESS('PR-tampon'!$E388,COLUMN(REFERENCEMENT_ISOLANT[[#Headers],[TYPE DE PROCEDE]]))))))</f>
        <v/>
      </c>
      <c r="D425" s="86" t="str">
        <f ca="1">IF('PR-tampon'!$E388="","",IF('PR-tampon'!$E388=0,"",IF(INDIRECT(NOM_FR&amp;ADDRESS('PR-tampon'!$E388,COLUMN(REFERENCEMENT_ISOLANT[[#Headers],[MATIERE]])))=0,"",INDIRECT(NOM_FR&amp;ADDRESS('PR-tampon'!$E388,COLUMN(REFERENCEMENT_ISOLANT[[#Headers],[MATIERE]]))))))</f>
        <v/>
      </c>
      <c r="E425" s="3" t="str">
        <f ca="1">IF('PR-tampon'!$E388="","",IF('PR-tampon'!$E388=0,"",IF(INDIRECT(NOM_FR&amp;ADDRESS('PR-tampon'!$E388,COLUMN(REFERENCEMENT_ISOLANT[[#Headers],[NOM COMMERCIAL DU PROCEDE]])))=0,"",INDIRECT(NOM_FR&amp;ADDRESS('PR-tampon'!$E388,COLUMN(REFERENCEMENT_ISOLANT[[#Headers],[NOM COMMERCIAL DU PROCEDE]]))))))</f>
        <v/>
      </c>
      <c r="F425" s="3" t="str">
        <f ca="1">IF('PR-tampon'!$E388="","",IF('PR-tampon'!$E388=0,"",IF(INDIRECT(NOM_FR&amp;ADDRESS('PR-tampon'!$E388,COLUMN(REFERENCEMENT_ISOLANT[[#Headers],[FABRICANT / TITULAIRE / DISTRIBUTEUR]])))=0,"",INDIRECT(NOM_FR&amp;ADDRESS('PR-tampon'!$E388,COLUMN(REFERENCEMENT_ISOLANT[[#Headers],[FABRICANT / TITULAIRE / DISTRIBUTEUR]]))))))</f>
        <v/>
      </c>
      <c r="G425" s="3" t="str">
        <f ca="1">IF('PR-tampon'!$E388="","",IF('PR-tampon'!$E388=0,"",IF(INDIRECT(NOM_FR&amp;ADDRESS('PR-tampon'!$E388,COLUMN(REFERENCEMENT_ISOLANT[[#Headers],[TYPE DE DOCUMENT DE REFERENCE]])))=0,"",INDIRECT(NOM_FR&amp;ADDRESS('PR-tampon'!$E388,COLUMN(REFERENCEMENT_ISOLANT[[#Headers],[TYPE DE DOCUMENT DE REFERENCE]]))))))</f>
        <v/>
      </c>
      <c r="H425" s="3" t="str">
        <f ca="1">IF('PR-tampon'!$E388="","",IF('PR-tampon'!$E388=0,"",IF(INDIRECT(NOM_FR&amp;ADDRESS('PR-tampon'!$E388,COLUMN(REFERENCEMENT_ISOLANT[[#Headers],[REF]])))=0,"",INDIRECT(NOM_FR&amp;ADDRESS('PR-tampon'!$E388,COLUMN(REFERENCEMENT_ISOLANT[[#Headers],[REF]]))))))</f>
        <v/>
      </c>
      <c r="I425" s="80" t="str">
        <f ca="1">IF('PR-tampon'!$E388="","",IF('PR-tampon'!$E388=0,"",IF(INDIRECT(NOM_FR&amp;ADDRESS('PR-tampon'!$E388,COLUMN(REFERENCEMENT_ISOLANT[[#Headers],[AVIS LIMITE AU / VALIDITE]])))=0,"",INDIRECT(NOM_FR&amp;ADDRESS('PR-tampon'!$E388,COLUMN(REFERENCEMENT_ISOLANT[[#Headers],[AVIS LIMITE AU / VALIDITE]]))))))</f>
        <v/>
      </c>
      <c r="J425" s="3" t="str">
        <f ca="1">IF('PR-tampon'!$E388="","",IF('PR-tampon'!$E388=0,"",IF(INDIRECT(NOM_FR&amp;ADDRESS('PR-tampon'!$E388,COLUMN(REFERENCEMENT_ISOLANT[[#Headers],[TC/TNC
dans le domaine d''emploi visé]])))=0,"",INDIRECT(NOM_FR&amp;ADDRESS('PR-tampon'!$E388,COLUMN(REFERENCEMENT_ISOLANT[[#Headers],[TC/TNC
dans le domaine d''emploi visé]]))))))</f>
        <v/>
      </c>
      <c r="K425" s="110" t="str">
        <f ca="1">IF('PR-tampon'!$E388="","",IF('PR-tampon'!$E388=0,"",IF(INDIRECT(NOM_FR&amp;ADDRESS('PR-tampon'!$E388,COLUMN(REFERENCEMENT_ISOLANT[[#Headers],[SYNTHESE DES APPLICATIONS VISEES]])))=0,"",INDIRECT(NOM_FR&amp;ADDRESS('PR-tampon'!$E388,COLUMN(REFERENCEMENT_ISOLANT[[#Headers],[SYNTHESE DES APPLICATIONS VISEES]]))))))</f>
        <v/>
      </c>
      <c r="L425" s="82" t="str">
        <f ca="1">IF('PR-tampon'!$E388="","",IF('PR-tampon'!$E388=0,"",IF(INDIRECT(NOM_FR&amp;ADDRESS('PR-tampon'!$E388,COLUMN(REFERENCEMENT_ISOLANT[[#Headers],[CONCATENATION DES OBSERVATIONS]])))=0,"",INDIRECT(NOM_FR&amp;ADDRESS('PR-tampon'!$E388,COLUMN(REFERENCEMENT_ISOLANT[[#Headers],[CONCATENATION DES OBSERVATIONS]]))))))</f>
        <v/>
      </c>
      <c r="M425" s="3" t="str">
        <f ca="1">IF('PR-tampon'!$E388="","",IF('PR-tampon'!$E388=0,"",IF(INDIRECT(NOM_FR&amp;ADDRESS('PR-tampon'!$E388,COLUMN(REFERENCEMENT_ISOLANT[[#Headers],[Hygrométrie des locaux]])))=0,"",INDIRECT(NOM_FR&amp;ADDRESS('PR-tampon'!$E388,COLUMN(REFERENCEMENT_ISOLANT[[#Headers],[Hygrométrie des locaux]]))))))</f>
        <v/>
      </c>
      <c r="N425" s="3" t="str">
        <f ca="1">IF('PR-tampon'!$E388="","",IF('PR-tampon'!$E388=0,"",IF(INDIRECT(NOM_FR&amp;ADDRESS('PR-tampon'!$E388,COLUMN(REFERENCEMENT_ISOLANT[[#Headers],[classement locaux au sens 20.1 P3]])))=0,"",INDIRECT(NOM_FR&amp;ADDRESS('PR-tampon'!$E388,COLUMN(REFERENCEMENT_ISOLANT[[#Headers],[classement locaux au sens 20.1 P3]]))))))</f>
        <v/>
      </c>
      <c r="O425" s="3" t="str">
        <f ca="1">IF('PR-tampon'!$E388="","",IF('PR-tampon'!$E388=0,"",IF(INDIRECT(NOM_FR&amp;ADDRESS('PR-tampon'!$E388,COLUMN(REFERENCEMENT_ISOLANT[[#Headers],[Climat max]])))=0,"",INDIRECT(NOM_FR&amp;ADDRESS('PR-tampon'!$E388,COLUMN(REFERENCEMENT_ISOLANT[[#Headers],[Climat max]]))))))</f>
        <v/>
      </c>
      <c r="P425" s="3" t="str">
        <f ca="1">IF('PR-tampon'!$E388="","",IF('PR-tampon'!$E388=0,"",IF(INDIRECT(NOM_FR&amp;ADDRESS('PR-tampon'!$E388,COLUMN(REFERENCEMENT_ISOLANT[[#Headers],[Locaux climatisés ou raffraichis]])))=0,"",INDIRECT(NOM_FR&amp;ADDRESS('PR-tampon'!$E388,COLUMN(REFERENCEMENT_ISOLANT[[#Headers],[Locaux climatisés ou raffraichis]]))))))</f>
        <v/>
      </c>
    </row>
    <row r="426" spans="1:16" ht="130.19999999999999" customHeight="1" x14ac:dyDescent="0.3">
      <c r="A426" s="3" t="e">
        <v>#VALUE!</v>
      </c>
      <c r="B426" s="86" t="str">
        <f ca="1">IF('PR-tampon'!$E389="","",IF('PR-tampon'!$E389=0,"",IF(INDIRECT(NOM_FR&amp;ADDRESS('PR-tampon'!$E389,COLUMN(REFERENCEMENT_ISOLANT[[#Headers],[DATE REFERENCEMENT]])))=0,"",INDIRECT(NOM_FR&amp;ADDRESS('PR-tampon'!$E389,COLUMN(REFERENCEMENT_ISOLANT[[#Headers],[DATE REFERENCEMENT]]))))))</f>
        <v/>
      </c>
      <c r="C426" s="86" t="str">
        <f ca="1">IF('PR-tampon'!$E389="","",IF('PR-tampon'!$E389=0,"",IF(INDIRECT(NOM_FR&amp;ADDRESS('PR-tampon'!$E389,COLUMN(REFERENCEMENT_ISOLANT[[#Headers],[TYPE DE PROCEDE]])))=0,"",INDIRECT(NOM_FR&amp;ADDRESS('PR-tampon'!$E389,COLUMN(REFERENCEMENT_ISOLANT[[#Headers],[TYPE DE PROCEDE]]))))))</f>
        <v/>
      </c>
      <c r="D426" s="86" t="str">
        <f ca="1">IF('PR-tampon'!$E389="","",IF('PR-tampon'!$E389=0,"",IF(INDIRECT(NOM_FR&amp;ADDRESS('PR-tampon'!$E389,COLUMN(REFERENCEMENT_ISOLANT[[#Headers],[MATIERE]])))=0,"",INDIRECT(NOM_FR&amp;ADDRESS('PR-tampon'!$E389,COLUMN(REFERENCEMENT_ISOLANT[[#Headers],[MATIERE]]))))))</f>
        <v/>
      </c>
      <c r="E426" s="3" t="str">
        <f ca="1">IF('PR-tampon'!$E389="","",IF('PR-tampon'!$E389=0,"",IF(INDIRECT(NOM_FR&amp;ADDRESS('PR-tampon'!$E389,COLUMN(REFERENCEMENT_ISOLANT[[#Headers],[NOM COMMERCIAL DU PROCEDE]])))=0,"",INDIRECT(NOM_FR&amp;ADDRESS('PR-tampon'!$E389,COLUMN(REFERENCEMENT_ISOLANT[[#Headers],[NOM COMMERCIAL DU PROCEDE]]))))))</f>
        <v/>
      </c>
      <c r="F426" s="3" t="str">
        <f ca="1">IF('PR-tampon'!$E389="","",IF('PR-tampon'!$E389=0,"",IF(INDIRECT(NOM_FR&amp;ADDRESS('PR-tampon'!$E389,COLUMN(REFERENCEMENT_ISOLANT[[#Headers],[FABRICANT / TITULAIRE / DISTRIBUTEUR]])))=0,"",INDIRECT(NOM_FR&amp;ADDRESS('PR-tampon'!$E389,COLUMN(REFERENCEMENT_ISOLANT[[#Headers],[FABRICANT / TITULAIRE / DISTRIBUTEUR]]))))))</f>
        <v/>
      </c>
      <c r="G426" s="3" t="str">
        <f ca="1">IF('PR-tampon'!$E389="","",IF('PR-tampon'!$E389=0,"",IF(INDIRECT(NOM_FR&amp;ADDRESS('PR-tampon'!$E389,COLUMN(REFERENCEMENT_ISOLANT[[#Headers],[TYPE DE DOCUMENT DE REFERENCE]])))=0,"",INDIRECT(NOM_FR&amp;ADDRESS('PR-tampon'!$E389,COLUMN(REFERENCEMENT_ISOLANT[[#Headers],[TYPE DE DOCUMENT DE REFERENCE]]))))))</f>
        <v/>
      </c>
      <c r="H426" s="3" t="str">
        <f ca="1">IF('PR-tampon'!$E389="","",IF('PR-tampon'!$E389=0,"",IF(INDIRECT(NOM_FR&amp;ADDRESS('PR-tampon'!$E389,COLUMN(REFERENCEMENT_ISOLANT[[#Headers],[REF]])))=0,"",INDIRECT(NOM_FR&amp;ADDRESS('PR-tampon'!$E389,COLUMN(REFERENCEMENT_ISOLANT[[#Headers],[REF]]))))))</f>
        <v/>
      </c>
      <c r="I426" s="80" t="str">
        <f ca="1">IF('PR-tampon'!$E389="","",IF('PR-tampon'!$E389=0,"",IF(INDIRECT(NOM_FR&amp;ADDRESS('PR-tampon'!$E389,COLUMN(REFERENCEMENT_ISOLANT[[#Headers],[AVIS LIMITE AU / VALIDITE]])))=0,"",INDIRECT(NOM_FR&amp;ADDRESS('PR-tampon'!$E389,COLUMN(REFERENCEMENT_ISOLANT[[#Headers],[AVIS LIMITE AU / VALIDITE]]))))))</f>
        <v/>
      </c>
      <c r="J426" s="3" t="str">
        <f ca="1">IF('PR-tampon'!$E389="","",IF('PR-tampon'!$E389=0,"",IF(INDIRECT(NOM_FR&amp;ADDRESS('PR-tampon'!$E389,COLUMN(REFERENCEMENT_ISOLANT[[#Headers],[TC/TNC
dans le domaine d''emploi visé]])))=0,"",INDIRECT(NOM_FR&amp;ADDRESS('PR-tampon'!$E389,COLUMN(REFERENCEMENT_ISOLANT[[#Headers],[TC/TNC
dans le domaine d''emploi visé]]))))))</f>
        <v/>
      </c>
      <c r="K426" s="110" t="str">
        <f ca="1">IF('PR-tampon'!$E389="","",IF('PR-tampon'!$E389=0,"",IF(INDIRECT(NOM_FR&amp;ADDRESS('PR-tampon'!$E389,COLUMN(REFERENCEMENT_ISOLANT[[#Headers],[SYNTHESE DES APPLICATIONS VISEES]])))=0,"",INDIRECT(NOM_FR&amp;ADDRESS('PR-tampon'!$E389,COLUMN(REFERENCEMENT_ISOLANT[[#Headers],[SYNTHESE DES APPLICATIONS VISEES]]))))))</f>
        <v/>
      </c>
      <c r="L426" s="82" t="str">
        <f ca="1">IF('PR-tampon'!$E389="","",IF('PR-tampon'!$E389=0,"",IF(INDIRECT(NOM_FR&amp;ADDRESS('PR-tampon'!$E389,COLUMN(REFERENCEMENT_ISOLANT[[#Headers],[CONCATENATION DES OBSERVATIONS]])))=0,"",INDIRECT(NOM_FR&amp;ADDRESS('PR-tampon'!$E389,COLUMN(REFERENCEMENT_ISOLANT[[#Headers],[CONCATENATION DES OBSERVATIONS]]))))))</f>
        <v/>
      </c>
      <c r="M426" s="3" t="str">
        <f ca="1">IF('PR-tampon'!$E389="","",IF('PR-tampon'!$E389=0,"",IF(INDIRECT(NOM_FR&amp;ADDRESS('PR-tampon'!$E389,COLUMN(REFERENCEMENT_ISOLANT[[#Headers],[Hygrométrie des locaux]])))=0,"",INDIRECT(NOM_FR&amp;ADDRESS('PR-tampon'!$E389,COLUMN(REFERENCEMENT_ISOLANT[[#Headers],[Hygrométrie des locaux]]))))))</f>
        <v/>
      </c>
      <c r="N426" s="3" t="str">
        <f ca="1">IF('PR-tampon'!$E389="","",IF('PR-tampon'!$E389=0,"",IF(INDIRECT(NOM_FR&amp;ADDRESS('PR-tampon'!$E389,COLUMN(REFERENCEMENT_ISOLANT[[#Headers],[classement locaux au sens 20.1 P3]])))=0,"",INDIRECT(NOM_FR&amp;ADDRESS('PR-tampon'!$E389,COLUMN(REFERENCEMENT_ISOLANT[[#Headers],[classement locaux au sens 20.1 P3]]))))))</f>
        <v/>
      </c>
      <c r="O426" s="3" t="str">
        <f ca="1">IF('PR-tampon'!$E389="","",IF('PR-tampon'!$E389=0,"",IF(INDIRECT(NOM_FR&amp;ADDRESS('PR-tampon'!$E389,COLUMN(REFERENCEMENT_ISOLANT[[#Headers],[Climat max]])))=0,"",INDIRECT(NOM_FR&amp;ADDRESS('PR-tampon'!$E389,COLUMN(REFERENCEMENT_ISOLANT[[#Headers],[Climat max]]))))))</f>
        <v/>
      </c>
      <c r="P426" s="3" t="str">
        <f ca="1">IF('PR-tampon'!$E389="","",IF('PR-tampon'!$E389=0,"",IF(INDIRECT(NOM_FR&amp;ADDRESS('PR-tampon'!$E389,COLUMN(REFERENCEMENT_ISOLANT[[#Headers],[Locaux climatisés ou raffraichis]])))=0,"",INDIRECT(NOM_FR&amp;ADDRESS('PR-tampon'!$E389,COLUMN(REFERENCEMENT_ISOLANT[[#Headers],[Locaux climatisés ou raffraichis]]))))))</f>
        <v/>
      </c>
    </row>
    <row r="427" spans="1:16" ht="130.19999999999999" customHeight="1" x14ac:dyDescent="0.3">
      <c r="A427" s="3" t="e">
        <v>#VALUE!</v>
      </c>
      <c r="B427" s="86" t="str">
        <f ca="1">IF('PR-tampon'!$E390="","",IF('PR-tampon'!$E390=0,"",IF(INDIRECT(NOM_FR&amp;ADDRESS('PR-tampon'!$E390,COLUMN(REFERENCEMENT_ISOLANT[[#Headers],[DATE REFERENCEMENT]])))=0,"",INDIRECT(NOM_FR&amp;ADDRESS('PR-tampon'!$E390,COLUMN(REFERENCEMENT_ISOLANT[[#Headers],[DATE REFERENCEMENT]]))))))</f>
        <v/>
      </c>
      <c r="C427" s="86" t="str">
        <f ca="1">IF('PR-tampon'!$E390="","",IF('PR-tampon'!$E390=0,"",IF(INDIRECT(NOM_FR&amp;ADDRESS('PR-tampon'!$E390,COLUMN(REFERENCEMENT_ISOLANT[[#Headers],[TYPE DE PROCEDE]])))=0,"",INDIRECT(NOM_FR&amp;ADDRESS('PR-tampon'!$E390,COLUMN(REFERENCEMENT_ISOLANT[[#Headers],[TYPE DE PROCEDE]]))))))</f>
        <v/>
      </c>
      <c r="D427" s="86" t="str">
        <f ca="1">IF('PR-tampon'!$E390="","",IF('PR-tampon'!$E390=0,"",IF(INDIRECT(NOM_FR&amp;ADDRESS('PR-tampon'!$E390,COLUMN(REFERENCEMENT_ISOLANT[[#Headers],[MATIERE]])))=0,"",INDIRECT(NOM_FR&amp;ADDRESS('PR-tampon'!$E390,COLUMN(REFERENCEMENT_ISOLANT[[#Headers],[MATIERE]]))))))</f>
        <v/>
      </c>
      <c r="E427" s="3" t="str">
        <f ca="1">IF('PR-tampon'!$E390="","",IF('PR-tampon'!$E390=0,"",IF(INDIRECT(NOM_FR&amp;ADDRESS('PR-tampon'!$E390,COLUMN(REFERENCEMENT_ISOLANT[[#Headers],[NOM COMMERCIAL DU PROCEDE]])))=0,"",INDIRECT(NOM_FR&amp;ADDRESS('PR-tampon'!$E390,COLUMN(REFERENCEMENT_ISOLANT[[#Headers],[NOM COMMERCIAL DU PROCEDE]]))))))</f>
        <v/>
      </c>
      <c r="F427" s="3" t="str">
        <f ca="1">IF('PR-tampon'!$E390="","",IF('PR-tampon'!$E390=0,"",IF(INDIRECT(NOM_FR&amp;ADDRESS('PR-tampon'!$E390,COLUMN(REFERENCEMENT_ISOLANT[[#Headers],[FABRICANT / TITULAIRE / DISTRIBUTEUR]])))=0,"",INDIRECT(NOM_FR&amp;ADDRESS('PR-tampon'!$E390,COLUMN(REFERENCEMENT_ISOLANT[[#Headers],[FABRICANT / TITULAIRE / DISTRIBUTEUR]]))))))</f>
        <v/>
      </c>
      <c r="G427" s="3" t="str">
        <f ca="1">IF('PR-tampon'!$E390="","",IF('PR-tampon'!$E390=0,"",IF(INDIRECT(NOM_FR&amp;ADDRESS('PR-tampon'!$E390,COLUMN(REFERENCEMENT_ISOLANT[[#Headers],[TYPE DE DOCUMENT DE REFERENCE]])))=0,"",INDIRECT(NOM_FR&amp;ADDRESS('PR-tampon'!$E390,COLUMN(REFERENCEMENT_ISOLANT[[#Headers],[TYPE DE DOCUMENT DE REFERENCE]]))))))</f>
        <v/>
      </c>
      <c r="H427" s="3" t="str">
        <f ca="1">IF('PR-tampon'!$E390="","",IF('PR-tampon'!$E390=0,"",IF(INDIRECT(NOM_FR&amp;ADDRESS('PR-tampon'!$E390,COLUMN(REFERENCEMENT_ISOLANT[[#Headers],[REF]])))=0,"",INDIRECT(NOM_FR&amp;ADDRESS('PR-tampon'!$E390,COLUMN(REFERENCEMENT_ISOLANT[[#Headers],[REF]]))))))</f>
        <v/>
      </c>
      <c r="I427" s="80" t="str">
        <f ca="1">IF('PR-tampon'!$E390="","",IF('PR-tampon'!$E390=0,"",IF(INDIRECT(NOM_FR&amp;ADDRESS('PR-tampon'!$E390,COLUMN(REFERENCEMENT_ISOLANT[[#Headers],[AVIS LIMITE AU / VALIDITE]])))=0,"",INDIRECT(NOM_FR&amp;ADDRESS('PR-tampon'!$E390,COLUMN(REFERENCEMENT_ISOLANT[[#Headers],[AVIS LIMITE AU / VALIDITE]]))))))</f>
        <v/>
      </c>
      <c r="J427" s="3" t="str">
        <f ca="1">IF('PR-tampon'!$E390="","",IF('PR-tampon'!$E390=0,"",IF(INDIRECT(NOM_FR&amp;ADDRESS('PR-tampon'!$E390,COLUMN(REFERENCEMENT_ISOLANT[[#Headers],[TC/TNC
dans le domaine d''emploi visé]])))=0,"",INDIRECT(NOM_FR&amp;ADDRESS('PR-tampon'!$E390,COLUMN(REFERENCEMENT_ISOLANT[[#Headers],[TC/TNC
dans le domaine d''emploi visé]]))))))</f>
        <v/>
      </c>
      <c r="K427" s="110" t="str">
        <f ca="1">IF('PR-tampon'!$E390="","",IF('PR-tampon'!$E390=0,"",IF(INDIRECT(NOM_FR&amp;ADDRESS('PR-tampon'!$E390,COLUMN(REFERENCEMENT_ISOLANT[[#Headers],[SYNTHESE DES APPLICATIONS VISEES]])))=0,"",INDIRECT(NOM_FR&amp;ADDRESS('PR-tampon'!$E390,COLUMN(REFERENCEMENT_ISOLANT[[#Headers],[SYNTHESE DES APPLICATIONS VISEES]]))))))</f>
        <v/>
      </c>
      <c r="L427" s="82" t="str">
        <f ca="1">IF('PR-tampon'!$E390="","",IF('PR-tampon'!$E390=0,"",IF(INDIRECT(NOM_FR&amp;ADDRESS('PR-tampon'!$E390,COLUMN(REFERENCEMENT_ISOLANT[[#Headers],[CONCATENATION DES OBSERVATIONS]])))=0,"",INDIRECT(NOM_FR&amp;ADDRESS('PR-tampon'!$E390,COLUMN(REFERENCEMENT_ISOLANT[[#Headers],[CONCATENATION DES OBSERVATIONS]]))))))</f>
        <v/>
      </c>
      <c r="M427" s="3" t="str">
        <f ca="1">IF('PR-tampon'!$E390="","",IF('PR-tampon'!$E390=0,"",IF(INDIRECT(NOM_FR&amp;ADDRESS('PR-tampon'!$E390,COLUMN(REFERENCEMENT_ISOLANT[[#Headers],[Hygrométrie des locaux]])))=0,"",INDIRECT(NOM_FR&amp;ADDRESS('PR-tampon'!$E390,COLUMN(REFERENCEMENT_ISOLANT[[#Headers],[Hygrométrie des locaux]]))))))</f>
        <v/>
      </c>
      <c r="N427" s="3" t="str">
        <f ca="1">IF('PR-tampon'!$E390="","",IF('PR-tampon'!$E390=0,"",IF(INDIRECT(NOM_FR&amp;ADDRESS('PR-tampon'!$E390,COLUMN(REFERENCEMENT_ISOLANT[[#Headers],[classement locaux au sens 20.1 P3]])))=0,"",INDIRECT(NOM_FR&amp;ADDRESS('PR-tampon'!$E390,COLUMN(REFERENCEMENT_ISOLANT[[#Headers],[classement locaux au sens 20.1 P3]]))))))</f>
        <v/>
      </c>
      <c r="O427" s="3" t="str">
        <f ca="1">IF('PR-tampon'!$E390="","",IF('PR-tampon'!$E390=0,"",IF(INDIRECT(NOM_FR&amp;ADDRESS('PR-tampon'!$E390,COLUMN(REFERENCEMENT_ISOLANT[[#Headers],[Climat max]])))=0,"",INDIRECT(NOM_FR&amp;ADDRESS('PR-tampon'!$E390,COLUMN(REFERENCEMENT_ISOLANT[[#Headers],[Climat max]]))))))</f>
        <v/>
      </c>
      <c r="P427" s="3" t="str">
        <f ca="1">IF('PR-tampon'!$E390="","",IF('PR-tampon'!$E390=0,"",IF(INDIRECT(NOM_FR&amp;ADDRESS('PR-tampon'!$E390,COLUMN(REFERENCEMENT_ISOLANT[[#Headers],[Locaux climatisés ou raffraichis]])))=0,"",INDIRECT(NOM_FR&amp;ADDRESS('PR-tampon'!$E390,COLUMN(REFERENCEMENT_ISOLANT[[#Headers],[Locaux climatisés ou raffraichis]]))))))</f>
        <v/>
      </c>
    </row>
    <row r="428" spans="1:16" ht="130.19999999999999" customHeight="1" x14ac:dyDescent="0.3">
      <c r="A428" s="3" t="e">
        <v>#VALUE!</v>
      </c>
      <c r="B428" s="86" t="str">
        <f ca="1">IF('PR-tampon'!$E391="","",IF('PR-tampon'!$E391=0,"",IF(INDIRECT(NOM_FR&amp;ADDRESS('PR-tampon'!$E391,COLUMN(REFERENCEMENT_ISOLANT[[#Headers],[DATE REFERENCEMENT]])))=0,"",INDIRECT(NOM_FR&amp;ADDRESS('PR-tampon'!$E391,COLUMN(REFERENCEMENT_ISOLANT[[#Headers],[DATE REFERENCEMENT]]))))))</f>
        <v/>
      </c>
      <c r="C428" s="86" t="str">
        <f ca="1">IF('PR-tampon'!$E391="","",IF('PR-tampon'!$E391=0,"",IF(INDIRECT(NOM_FR&amp;ADDRESS('PR-tampon'!$E391,COLUMN(REFERENCEMENT_ISOLANT[[#Headers],[TYPE DE PROCEDE]])))=0,"",INDIRECT(NOM_FR&amp;ADDRESS('PR-tampon'!$E391,COLUMN(REFERENCEMENT_ISOLANT[[#Headers],[TYPE DE PROCEDE]]))))))</f>
        <v/>
      </c>
      <c r="D428" s="86" t="str">
        <f ca="1">IF('PR-tampon'!$E391="","",IF('PR-tampon'!$E391=0,"",IF(INDIRECT(NOM_FR&amp;ADDRESS('PR-tampon'!$E391,COLUMN(REFERENCEMENT_ISOLANT[[#Headers],[MATIERE]])))=0,"",INDIRECT(NOM_FR&amp;ADDRESS('PR-tampon'!$E391,COLUMN(REFERENCEMENT_ISOLANT[[#Headers],[MATIERE]]))))))</f>
        <v/>
      </c>
      <c r="E428" s="3" t="str">
        <f ca="1">IF('PR-tampon'!$E391="","",IF('PR-tampon'!$E391=0,"",IF(INDIRECT(NOM_FR&amp;ADDRESS('PR-tampon'!$E391,COLUMN(REFERENCEMENT_ISOLANT[[#Headers],[NOM COMMERCIAL DU PROCEDE]])))=0,"",INDIRECT(NOM_FR&amp;ADDRESS('PR-tampon'!$E391,COLUMN(REFERENCEMENT_ISOLANT[[#Headers],[NOM COMMERCIAL DU PROCEDE]]))))))</f>
        <v/>
      </c>
      <c r="F428" s="3" t="str">
        <f ca="1">IF('PR-tampon'!$E391="","",IF('PR-tampon'!$E391=0,"",IF(INDIRECT(NOM_FR&amp;ADDRESS('PR-tampon'!$E391,COLUMN(REFERENCEMENT_ISOLANT[[#Headers],[FABRICANT / TITULAIRE / DISTRIBUTEUR]])))=0,"",INDIRECT(NOM_FR&amp;ADDRESS('PR-tampon'!$E391,COLUMN(REFERENCEMENT_ISOLANT[[#Headers],[FABRICANT / TITULAIRE / DISTRIBUTEUR]]))))))</f>
        <v/>
      </c>
      <c r="G428" s="3" t="str">
        <f ca="1">IF('PR-tampon'!$E391="","",IF('PR-tampon'!$E391=0,"",IF(INDIRECT(NOM_FR&amp;ADDRESS('PR-tampon'!$E391,COLUMN(REFERENCEMENT_ISOLANT[[#Headers],[TYPE DE DOCUMENT DE REFERENCE]])))=0,"",INDIRECT(NOM_FR&amp;ADDRESS('PR-tampon'!$E391,COLUMN(REFERENCEMENT_ISOLANT[[#Headers],[TYPE DE DOCUMENT DE REFERENCE]]))))))</f>
        <v/>
      </c>
      <c r="H428" s="3" t="str">
        <f ca="1">IF('PR-tampon'!$E391="","",IF('PR-tampon'!$E391=0,"",IF(INDIRECT(NOM_FR&amp;ADDRESS('PR-tampon'!$E391,COLUMN(REFERENCEMENT_ISOLANT[[#Headers],[REF]])))=0,"",INDIRECT(NOM_FR&amp;ADDRESS('PR-tampon'!$E391,COLUMN(REFERENCEMENT_ISOLANT[[#Headers],[REF]]))))))</f>
        <v/>
      </c>
      <c r="I428" s="80" t="str">
        <f ca="1">IF('PR-tampon'!$E391="","",IF('PR-tampon'!$E391=0,"",IF(INDIRECT(NOM_FR&amp;ADDRESS('PR-tampon'!$E391,COLUMN(REFERENCEMENT_ISOLANT[[#Headers],[AVIS LIMITE AU / VALIDITE]])))=0,"",INDIRECT(NOM_FR&amp;ADDRESS('PR-tampon'!$E391,COLUMN(REFERENCEMENT_ISOLANT[[#Headers],[AVIS LIMITE AU / VALIDITE]]))))))</f>
        <v/>
      </c>
      <c r="J428" s="3" t="str">
        <f ca="1">IF('PR-tampon'!$E391="","",IF('PR-tampon'!$E391=0,"",IF(INDIRECT(NOM_FR&amp;ADDRESS('PR-tampon'!$E391,COLUMN(REFERENCEMENT_ISOLANT[[#Headers],[TC/TNC
dans le domaine d''emploi visé]])))=0,"",INDIRECT(NOM_FR&amp;ADDRESS('PR-tampon'!$E391,COLUMN(REFERENCEMENT_ISOLANT[[#Headers],[TC/TNC
dans le domaine d''emploi visé]]))))))</f>
        <v/>
      </c>
      <c r="K428" s="110" t="str">
        <f ca="1">IF('PR-tampon'!$E391="","",IF('PR-tampon'!$E391=0,"",IF(INDIRECT(NOM_FR&amp;ADDRESS('PR-tampon'!$E391,COLUMN(REFERENCEMENT_ISOLANT[[#Headers],[SYNTHESE DES APPLICATIONS VISEES]])))=0,"",INDIRECT(NOM_FR&amp;ADDRESS('PR-tampon'!$E391,COLUMN(REFERENCEMENT_ISOLANT[[#Headers],[SYNTHESE DES APPLICATIONS VISEES]]))))))</f>
        <v/>
      </c>
      <c r="L428" s="82" t="str">
        <f ca="1">IF('PR-tampon'!$E391="","",IF('PR-tampon'!$E391=0,"",IF(INDIRECT(NOM_FR&amp;ADDRESS('PR-tampon'!$E391,COLUMN(REFERENCEMENT_ISOLANT[[#Headers],[CONCATENATION DES OBSERVATIONS]])))=0,"",INDIRECT(NOM_FR&amp;ADDRESS('PR-tampon'!$E391,COLUMN(REFERENCEMENT_ISOLANT[[#Headers],[CONCATENATION DES OBSERVATIONS]]))))))</f>
        <v/>
      </c>
      <c r="M428" s="3" t="str">
        <f ca="1">IF('PR-tampon'!$E391="","",IF('PR-tampon'!$E391=0,"",IF(INDIRECT(NOM_FR&amp;ADDRESS('PR-tampon'!$E391,COLUMN(REFERENCEMENT_ISOLANT[[#Headers],[Hygrométrie des locaux]])))=0,"",INDIRECT(NOM_FR&amp;ADDRESS('PR-tampon'!$E391,COLUMN(REFERENCEMENT_ISOLANT[[#Headers],[Hygrométrie des locaux]]))))))</f>
        <v/>
      </c>
      <c r="N428" s="3" t="str">
        <f ca="1">IF('PR-tampon'!$E391="","",IF('PR-tampon'!$E391=0,"",IF(INDIRECT(NOM_FR&amp;ADDRESS('PR-tampon'!$E391,COLUMN(REFERENCEMENT_ISOLANT[[#Headers],[classement locaux au sens 20.1 P3]])))=0,"",INDIRECT(NOM_FR&amp;ADDRESS('PR-tampon'!$E391,COLUMN(REFERENCEMENT_ISOLANT[[#Headers],[classement locaux au sens 20.1 P3]]))))))</f>
        <v/>
      </c>
      <c r="O428" s="3" t="str">
        <f ca="1">IF('PR-tampon'!$E391="","",IF('PR-tampon'!$E391=0,"",IF(INDIRECT(NOM_FR&amp;ADDRESS('PR-tampon'!$E391,COLUMN(REFERENCEMENT_ISOLANT[[#Headers],[Climat max]])))=0,"",INDIRECT(NOM_FR&amp;ADDRESS('PR-tampon'!$E391,COLUMN(REFERENCEMENT_ISOLANT[[#Headers],[Climat max]]))))))</f>
        <v/>
      </c>
      <c r="P428" s="3" t="str">
        <f ca="1">IF('PR-tampon'!$E391="","",IF('PR-tampon'!$E391=0,"",IF(INDIRECT(NOM_FR&amp;ADDRESS('PR-tampon'!$E391,COLUMN(REFERENCEMENT_ISOLANT[[#Headers],[Locaux climatisés ou raffraichis]])))=0,"",INDIRECT(NOM_FR&amp;ADDRESS('PR-tampon'!$E391,COLUMN(REFERENCEMENT_ISOLANT[[#Headers],[Locaux climatisés ou raffraichis]]))))))</f>
        <v/>
      </c>
    </row>
    <row r="429" spans="1:16" ht="130.19999999999999" customHeight="1" x14ac:dyDescent="0.3">
      <c r="A429" s="3" t="e">
        <v>#VALUE!</v>
      </c>
      <c r="B429" s="86" t="str">
        <f ca="1">IF('PR-tampon'!$E392="","",IF('PR-tampon'!$E392=0,"",IF(INDIRECT(NOM_FR&amp;ADDRESS('PR-tampon'!$E392,COLUMN(REFERENCEMENT_ISOLANT[[#Headers],[DATE REFERENCEMENT]])))=0,"",INDIRECT(NOM_FR&amp;ADDRESS('PR-tampon'!$E392,COLUMN(REFERENCEMENT_ISOLANT[[#Headers],[DATE REFERENCEMENT]]))))))</f>
        <v/>
      </c>
      <c r="C429" s="86" t="str">
        <f ca="1">IF('PR-tampon'!$E392="","",IF('PR-tampon'!$E392=0,"",IF(INDIRECT(NOM_FR&amp;ADDRESS('PR-tampon'!$E392,COLUMN(REFERENCEMENT_ISOLANT[[#Headers],[TYPE DE PROCEDE]])))=0,"",INDIRECT(NOM_FR&amp;ADDRESS('PR-tampon'!$E392,COLUMN(REFERENCEMENT_ISOLANT[[#Headers],[TYPE DE PROCEDE]]))))))</f>
        <v/>
      </c>
      <c r="D429" s="86" t="str">
        <f ca="1">IF('PR-tampon'!$E392="","",IF('PR-tampon'!$E392=0,"",IF(INDIRECT(NOM_FR&amp;ADDRESS('PR-tampon'!$E392,COLUMN(REFERENCEMENT_ISOLANT[[#Headers],[MATIERE]])))=0,"",INDIRECT(NOM_FR&amp;ADDRESS('PR-tampon'!$E392,COLUMN(REFERENCEMENT_ISOLANT[[#Headers],[MATIERE]]))))))</f>
        <v/>
      </c>
      <c r="E429" s="3" t="str">
        <f ca="1">IF('PR-tampon'!$E392="","",IF('PR-tampon'!$E392=0,"",IF(INDIRECT(NOM_FR&amp;ADDRESS('PR-tampon'!$E392,COLUMN(REFERENCEMENT_ISOLANT[[#Headers],[NOM COMMERCIAL DU PROCEDE]])))=0,"",INDIRECT(NOM_FR&amp;ADDRESS('PR-tampon'!$E392,COLUMN(REFERENCEMENT_ISOLANT[[#Headers],[NOM COMMERCIAL DU PROCEDE]]))))))</f>
        <v/>
      </c>
      <c r="F429" s="3" t="str">
        <f ca="1">IF('PR-tampon'!$E392="","",IF('PR-tampon'!$E392=0,"",IF(INDIRECT(NOM_FR&amp;ADDRESS('PR-tampon'!$E392,COLUMN(REFERENCEMENT_ISOLANT[[#Headers],[FABRICANT / TITULAIRE / DISTRIBUTEUR]])))=0,"",INDIRECT(NOM_FR&amp;ADDRESS('PR-tampon'!$E392,COLUMN(REFERENCEMENT_ISOLANT[[#Headers],[FABRICANT / TITULAIRE / DISTRIBUTEUR]]))))))</f>
        <v/>
      </c>
      <c r="G429" s="3" t="str">
        <f ca="1">IF('PR-tampon'!$E392="","",IF('PR-tampon'!$E392=0,"",IF(INDIRECT(NOM_FR&amp;ADDRESS('PR-tampon'!$E392,COLUMN(REFERENCEMENT_ISOLANT[[#Headers],[TYPE DE DOCUMENT DE REFERENCE]])))=0,"",INDIRECT(NOM_FR&amp;ADDRESS('PR-tampon'!$E392,COLUMN(REFERENCEMENT_ISOLANT[[#Headers],[TYPE DE DOCUMENT DE REFERENCE]]))))))</f>
        <v/>
      </c>
      <c r="H429" s="3" t="str">
        <f ca="1">IF('PR-tampon'!$E392="","",IF('PR-tampon'!$E392=0,"",IF(INDIRECT(NOM_FR&amp;ADDRESS('PR-tampon'!$E392,COLUMN(REFERENCEMENT_ISOLANT[[#Headers],[REF]])))=0,"",INDIRECT(NOM_FR&amp;ADDRESS('PR-tampon'!$E392,COLUMN(REFERENCEMENT_ISOLANT[[#Headers],[REF]]))))))</f>
        <v/>
      </c>
      <c r="I429" s="80" t="str">
        <f ca="1">IF('PR-tampon'!$E392="","",IF('PR-tampon'!$E392=0,"",IF(INDIRECT(NOM_FR&amp;ADDRESS('PR-tampon'!$E392,COLUMN(REFERENCEMENT_ISOLANT[[#Headers],[AVIS LIMITE AU / VALIDITE]])))=0,"",INDIRECT(NOM_FR&amp;ADDRESS('PR-tampon'!$E392,COLUMN(REFERENCEMENT_ISOLANT[[#Headers],[AVIS LIMITE AU / VALIDITE]]))))))</f>
        <v/>
      </c>
      <c r="J429" s="3" t="str">
        <f ca="1">IF('PR-tampon'!$E392="","",IF('PR-tampon'!$E392=0,"",IF(INDIRECT(NOM_FR&amp;ADDRESS('PR-tampon'!$E392,COLUMN(REFERENCEMENT_ISOLANT[[#Headers],[TC/TNC
dans le domaine d''emploi visé]])))=0,"",INDIRECT(NOM_FR&amp;ADDRESS('PR-tampon'!$E392,COLUMN(REFERENCEMENT_ISOLANT[[#Headers],[TC/TNC
dans le domaine d''emploi visé]]))))))</f>
        <v/>
      </c>
      <c r="K429" s="110" t="str">
        <f ca="1">IF('PR-tampon'!$E392="","",IF('PR-tampon'!$E392=0,"",IF(INDIRECT(NOM_FR&amp;ADDRESS('PR-tampon'!$E392,COLUMN(REFERENCEMENT_ISOLANT[[#Headers],[SYNTHESE DES APPLICATIONS VISEES]])))=0,"",INDIRECT(NOM_FR&amp;ADDRESS('PR-tampon'!$E392,COLUMN(REFERENCEMENT_ISOLANT[[#Headers],[SYNTHESE DES APPLICATIONS VISEES]]))))))</f>
        <v/>
      </c>
      <c r="L429" s="82" t="str">
        <f ca="1">IF('PR-tampon'!$E392="","",IF('PR-tampon'!$E392=0,"",IF(INDIRECT(NOM_FR&amp;ADDRESS('PR-tampon'!$E392,COLUMN(REFERENCEMENT_ISOLANT[[#Headers],[CONCATENATION DES OBSERVATIONS]])))=0,"",INDIRECT(NOM_FR&amp;ADDRESS('PR-tampon'!$E392,COLUMN(REFERENCEMENT_ISOLANT[[#Headers],[CONCATENATION DES OBSERVATIONS]]))))))</f>
        <v/>
      </c>
      <c r="M429" s="3" t="str">
        <f ca="1">IF('PR-tampon'!$E392="","",IF('PR-tampon'!$E392=0,"",IF(INDIRECT(NOM_FR&amp;ADDRESS('PR-tampon'!$E392,COLUMN(REFERENCEMENT_ISOLANT[[#Headers],[Hygrométrie des locaux]])))=0,"",INDIRECT(NOM_FR&amp;ADDRESS('PR-tampon'!$E392,COLUMN(REFERENCEMENT_ISOLANT[[#Headers],[Hygrométrie des locaux]]))))))</f>
        <v/>
      </c>
      <c r="N429" s="3" t="str">
        <f ca="1">IF('PR-tampon'!$E392="","",IF('PR-tampon'!$E392=0,"",IF(INDIRECT(NOM_FR&amp;ADDRESS('PR-tampon'!$E392,COLUMN(REFERENCEMENT_ISOLANT[[#Headers],[classement locaux au sens 20.1 P3]])))=0,"",INDIRECT(NOM_FR&amp;ADDRESS('PR-tampon'!$E392,COLUMN(REFERENCEMENT_ISOLANT[[#Headers],[classement locaux au sens 20.1 P3]]))))))</f>
        <v/>
      </c>
      <c r="O429" s="3" t="str">
        <f ca="1">IF('PR-tampon'!$E392="","",IF('PR-tampon'!$E392=0,"",IF(INDIRECT(NOM_FR&amp;ADDRESS('PR-tampon'!$E392,COLUMN(REFERENCEMENT_ISOLANT[[#Headers],[Climat max]])))=0,"",INDIRECT(NOM_FR&amp;ADDRESS('PR-tampon'!$E392,COLUMN(REFERENCEMENT_ISOLANT[[#Headers],[Climat max]]))))))</f>
        <v/>
      </c>
      <c r="P429" s="3" t="str">
        <f ca="1">IF('PR-tampon'!$E392="","",IF('PR-tampon'!$E392=0,"",IF(INDIRECT(NOM_FR&amp;ADDRESS('PR-tampon'!$E392,COLUMN(REFERENCEMENT_ISOLANT[[#Headers],[Locaux climatisés ou raffraichis]])))=0,"",INDIRECT(NOM_FR&amp;ADDRESS('PR-tampon'!$E392,COLUMN(REFERENCEMENT_ISOLANT[[#Headers],[Locaux climatisés ou raffraichis]]))))))</f>
        <v/>
      </c>
    </row>
    <row r="430" spans="1:16" ht="130.19999999999999" customHeight="1" x14ac:dyDescent="0.3">
      <c r="A430" s="3" t="e">
        <v>#VALUE!</v>
      </c>
      <c r="B430" s="86" t="str">
        <f ca="1">IF('PR-tampon'!$E393="","",IF('PR-tampon'!$E393=0,"",IF(INDIRECT(NOM_FR&amp;ADDRESS('PR-tampon'!$E393,COLUMN(REFERENCEMENT_ISOLANT[[#Headers],[DATE REFERENCEMENT]])))=0,"",INDIRECT(NOM_FR&amp;ADDRESS('PR-tampon'!$E393,COLUMN(REFERENCEMENT_ISOLANT[[#Headers],[DATE REFERENCEMENT]]))))))</f>
        <v/>
      </c>
      <c r="C430" s="86" t="str">
        <f ca="1">IF('PR-tampon'!$E393="","",IF('PR-tampon'!$E393=0,"",IF(INDIRECT(NOM_FR&amp;ADDRESS('PR-tampon'!$E393,COLUMN(REFERENCEMENT_ISOLANT[[#Headers],[TYPE DE PROCEDE]])))=0,"",INDIRECT(NOM_FR&amp;ADDRESS('PR-tampon'!$E393,COLUMN(REFERENCEMENT_ISOLANT[[#Headers],[TYPE DE PROCEDE]]))))))</f>
        <v/>
      </c>
      <c r="D430" s="86" t="str">
        <f ca="1">IF('PR-tampon'!$E393="","",IF('PR-tampon'!$E393=0,"",IF(INDIRECT(NOM_FR&amp;ADDRESS('PR-tampon'!$E393,COLUMN(REFERENCEMENT_ISOLANT[[#Headers],[MATIERE]])))=0,"",INDIRECT(NOM_FR&amp;ADDRESS('PR-tampon'!$E393,COLUMN(REFERENCEMENT_ISOLANT[[#Headers],[MATIERE]]))))))</f>
        <v/>
      </c>
      <c r="E430" s="3" t="str">
        <f ca="1">IF('PR-tampon'!$E393="","",IF('PR-tampon'!$E393=0,"",IF(INDIRECT(NOM_FR&amp;ADDRESS('PR-tampon'!$E393,COLUMN(REFERENCEMENT_ISOLANT[[#Headers],[NOM COMMERCIAL DU PROCEDE]])))=0,"",INDIRECT(NOM_FR&amp;ADDRESS('PR-tampon'!$E393,COLUMN(REFERENCEMENT_ISOLANT[[#Headers],[NOM COMMERCIAL DU PROCEDE]]))))))</f>
        <v/>
      </c>
      <c r="F430" s="3" t="str">
        <f ca="1">IF('PR-tampon'!$E393="","",IF('PR-tampon'!$E393=0,"",IF(INDIRECT(NOM_FR&amp;ADDRESS('PR-tampon'!$E393,COLUMN(REFERENCEMENT_ISOLANT[[#Headers],[FABRICANT / TITULAIRE / DISTRIBUTEUR]])))=0,"",INDIRECT(NOM_FR&amp;ADDRESS('PR-tampon'!$E393,COLUMN(REFERENCEMENT_ISOLANT[[#Headers],[FABRICANT / TITULAIRE / DISTRIBUTEUR]]))))))</f>
        <v/>
      </c>
      <c r="G430" s="3" t="str">
        <f ca="1">IF('PR-tampon'!$E393="","",IF('PR-tampon'!$E393=0,"",IF(INDIRECT(NOM_FR&amp;ADDRESS('PR-tampon'!$E393,COLUMN(REFERENCEMENT_ISOLANT[[#Headers],[TYPE DE DOCUMENT DE REFERENCE]])))=0,"",INDIRECT(NOM_FR&amp;ADDRESS('PR-tampon'!$E393,COLUMN(REFERENCEMENT_ISOLANT[[#Headers],[TYPE DE DOCUMENT DE REFERENCE]]))))))</f>
        <v/>
      </c>
      <c r="H430" s="3" t="str">
        <f ca="1">IF('PR-tampon'!$E393="","",IF('PR-tampon'!$E393=0,"",IF(INDIRECT(NOM_FR&amp;ADDRESS('PR-tampon'!$E393,COLUMN(REFERENCEMENT_ISOLANT[[#Headers],[REF]])))=0,"",INDIRECT(NOM_FR&amp;ADDRESS('PR-tampon'!$E393,COLUMN(REFERENCEMENT_ISOLANT[[#Headers],[REF]]))))))</f>
        <v/>
      </c>
      <c r="I430" s="80" t="str">
        <f ca="1">IF('PR-tampon'!$E393="","",IF('PR-tampon'!$E393=0,"",IF(INDIRECT(NOM_FR&amp;ADDRESS('PR-tampon'!$E393,COLUMN(REFERENCEMENT_ISOLANT[[#Headers],[AVIS LIMITE AU / VALIDITE]])))=0,"",INDIRECT(NOM_FR&amp;ADDRESS('PR-tampon'!$E393,COLUMN(REFERENCEMENT_ISOLANT[[#Headers],[AVIS LIMITE AU / VALIDITE]]))))))</f>
        <v/>
      </c>
      <c r="J430" s="3" t="str">
        <f ca="1">IF('PR-tampon'!$E393="","",IF('PR-tampon'!$E393=0,"",IF(INDIRECT(NOM_FR&amp;ADDRESS('PR-tampon'!$E393,COLUMN(REFERENCEMENT_ISOLANT[[#Headers],[TC/TNC
dans le domaine d''emploi visé]])))=0,"",INDIRECT(NOM_FR&amp;ADDRESS('PR-tampon'!$E393,COLUMN(REFERENCEMENT_ISOLANT[[#Headers],[TC/TNC
dans le domaine d''emploi visé]]))))))</f>
        <v/>
      </c>
      <c r="K430" s="110" t="str">
        <f ca="1">IF('PR-tampon'!$E393="","",IF('PR-tampon'!$E393=0,"",IF(INDIRECT(NOM_FR&amp;ADDRESS('PR-tampon'!$E393,COLUMN(REFERENCEMENT_ISOLANT[[#Headers],[SYNTHESE DES APPLICATIONS VISEES]])))=0,"",INDIRECT(NOM_FR&amp;ADDRESS('PR-tampon'!$E393,COLUMN(REFERENCEMENT_ISOLANT[[#Headers],[SYNTHESE DES APPLICATIONS VISEES]]))))))</f>
        <v/>
      </c>
      <c r="L430" s="82" t="str">
        <f ca="1">IF('PR-tampon'!$E393="","",IF('PR-tampon'!$E393=0,"",IF(INDIRECT(NOM_FR&amp;ADDRESS('PR-tampon'!$E393,COLUMN(REFERENCEMENT_ISOLANT[[#Headers],[CONCATENATION DES OBSERVATIONS]])))=0,"",INDIRECT(NOM_FR&amp;ADDRESS('PR-tampon'!$E393,COLUMN(REFERENCEMENT_ISOLANT[[#Headers],[CONCATENATION DES OBSERVATIONS]]))))))</f>
        <v/>
      </c>
      <c r="M430" s="3" t="str">
        <f ca="1">IF('PR-tampon'!$E393="","",IF('PR-tampon'!$E393=0,"",IF(INDIRECT(NOM_FR&amp;ADDRESS('PR-tampon'!$E393,COLUMN(REFERENCEMENT_ISOLANT[[#Headers],[Hygrométrie des locaux]])))=0,"",INDIRECT(NOM_FR&amp;ADDRESS('PR-tampon'!$E393,COLUMN(REFERENCEMENT_ISOLANT[[#Headers],[Hygrométrie des locaux]]))))))</f>
        <v/>
      </c>
      <c r="N430" s="3" t="str">
        <f ca="1">IF('PR-tampon'!$E393="","",IF('PR-tampon'!$E393=0,"",IF(INDIRECT(NOM_FR&amp;ADDRESS('PR-tampon'!$E393,COLUMN(REFERENCEMENT_ISOLANT[[#Headers],[classement locaux au sens 20.1 P3]])))=0,"",INDIRECT(NOM_FR&amp;ADDRESS('PR-tampon'!$E393,COLUMN(REFERENCEMENT_ISOLANT[[#Headers],[classement locaux au sens 20.1 P3]]))))))</f>
        <v/>
      </c>
      <c r="O430" s="3" t="str">
        <f ca="1">IF('PR-tampon'!$E393="","",IF('PR-tampon'!$E393=0,"",IF(INDIRECT(NOM_FR&amp;ADDRESS('PR-tampon'!$E393,COLUMN(REFERENCEMENT_ISOLANT[[#Headers],[Climat max]])))=0,"",INDIRECT(NOM_FR&amp;ADDRESS('PR-tampon'!$E393,COLUMN(REFERENCEMENT_ISOLANT[[#Headers],[Climat max]]))))))</f>
        <v/>
      </c>
      <c r="P430" s="3" t="str">
        <f ca="1">IF('PR-tampon'!$E393="","",IF('PR-tampon'!$E393=0,"",IF(INDIRECT(NOM_FR&amp;ADDRESS('PR-tampon'!$E393,COLUMN(REFERENCEMENT_ISOLANT[[#Headers],[Locaux climatisés ou raffraichis]])))=0,"",INDIRECT(NOM_FR&amp;ADDRESS('PR-tampon'!$E393,COLUMN(REFERENCEMENT_ISOLANT[[#Headers],[Locaux climatisés ou raffraichis]]))))))</f>
        <v/>
      </c>
    </row>
    <row r="431" spans="1:16" ht="130.19999999999999" customHeight="1" x14ac:dyDescent="0.3">
      <c r="A431" s="3" t="e">
        <v>#VALUE!</v>
      </c>
      <c r="B431" s="86" t="str">
        <f ca="1">IF('PR-tampon'!$E394="","",IF('PR-tampon'!$E394=0,"",IF(INDIRECT(NOM_FR&amp;ADDRESS('PR-tampon'!$E394,COLUMN(REFERENCEMENT_ISOLANT[[#Headers],[DATE REFERENCEMENT]])))=0,"",INDIRECT(NOM_FR&amp;ADDRESS('PR-tampon'!$E394,COLUMN(REFERENCEMENT_ISOLANT[[#Headers],[DATE REFERENCEMENT]]))))))</f>
        <v/>
      </c>
      <c r="C431" s="86" t="str">
        <f ca="1">IF('PR-tampon'!$E394="","",IF('PR-tampon'!$E394=0,"",IF(INDIRECT(NOM_FR&amp;ADDRESS('PR-tampon'!$E394,COLUMN(REFERENCEMENT_ISOLANT[[#Headers],[TYPE DE PROCEDE]])))=0,"",INDIRECT(NOM_FR&amp;ADDRESS('PR-tampon'!$E394,COLUMN(REFERENCEMENT_ISOLANT[[#Headers],[TYPE DE PROCEDE]]))))))</f>
        <v/>
      </c>
      <c r="D431" s="86" t="str">
        <f ca="1">IF('PR-tampon'!$E394="","",IF('PR-tampon'!$E394=0,"",IF(INDIRECT(NOM_FR&amp;ADDRESS('PR-tampon'!$E394,COLUMN(REFERENCEMENT_ISOLANT[[#Headers],[MATIERE]])))=0,"",INDIRECT(NOM_FR&amp;ADDRESS('PR-tampon'!$E394,COLUMN(REFERENCEMENT_ISOLANT[[#Headers],[MATIERE]]))))))</f>
        <v/>
      </c>
      <c r="E431" s="3" t="str">
        <f ca="1">IF('PR-tampon'!$E394="","",IF('PR-tampon'!$E394=0,"",IF(INDIRECT(NOM_FR&amp;ADDRESS('PR-tampon'!$E394,COLUMN(REFERENCEMENT_ISOLANT[[#Headers],[NOM COMMERCIAL DU PROCEDE]])))=0,"",INDIRECT(NOM_FR&amp;ADDRESS('PR-tampon'!$E394,COLUMN(REFERENCEMENT_ISOLANT[[#Headers],[NOM COMMERCIAL DU PROCEDE]]))))))</f>
        <v/>
      </c>
      <c r="F431" s="3" t="str">
        <f ca="1">IF('PR-tampon'!$E394="","",IF('PR-tampon'!$E394=0,"",IF(INDIRECT(NOM_FR&amp;ADDRESS('PR-tampon'!$E394,COLUMN(REFERENCEMENT_ISOLANT[[#Headers],[FABRICANT / TITULAIRE / DISTRIBUTEUR]])))=0,"",INDIRECT(NOM_FR&amp;ADDRESS('PR-tampon'!$E394,COLUMN(REFERENCEMENT_ISOLANT[[#Headers],[FABRICANT / TITULAIRE / DISTRIBUTEUR]]))))))</f>
        <v/>
      </c>
      <c r="G431" s="3" t="str">
        <f ca="1">IF('PR-tampon'!$E394="","",IF('PR-tampon'!$E394=0,"",IF(INDIRECT(NOM_FR&amp;ADDRESS('PR-tampon'!$E394,COLUMN(REFERENCEMENT_ISOLANT[[#Headers],[TYPE DE DOCUMENT DE REFERENCE]])))=0,"",INDIRECT(NOM_FR&amp;ADDRESS('PR-tampon'!$E394,COLUMN(REFERENCEMENT_ISOLANT[[#Headers],[TYPE DE DOCUMENT DE REFERENCE]]))))))</f>
        <v/>
      </c>
      <c r="H431" s="3" t="str">
        <f ca="1">IF('PR-tampon'!$E394="","",IF('PR-tampon'!$E394=0,"",IF(INDIRECT(NOM_FR&amp;ADDRESS('PR-tampon'!$E394,COLUMN(REFERENCEMENT_ISOLANT[[#Headers],[REF]])))=0,"",INDIRECT(NOM_FR&amp;ADDRESS('PR-tampon'!$E394,COLUMN(REFERENCEMENT_ISOLANT[[#Headers],[REF]]))))))</f>
        <v/>
      </c>
      <c r="I431" s="80" t="str">
        <f ca="1">IF('PR-tampon'!$E394="","",IF('PR-tampon'!$E394=0,"",IF(INDIRECT(NOM_FR&amp;ADDRESS('PR-tampon'!$E394,COLUMN(REFERENCEMENT_ISOLANT[[#Headers],[AVIS LIMITE AU / VALIDITE]])))=0,"",INDIRECT(NOM_FR&amp;ADDRESS('PR-tampon'!$E394,COLUMN(REFERENCEMENT_ISOLANT[[#Headers],[AVIS LIMITE AU / VALIDITE]]))))))</f>
        <v/>
      </c>
      <c r="J431" s="3" t="str">
        <f ca="1">IF('PR-tampon'!$E394="","",IF('PR-tampon'!$E394=0,"",IF(INDIRECT(NOM_FR&amp;ADDRESS('PR-tampon'!$E394,COLUMN(REFERENCEMENT_ISOLANT[[#Headers],[TC/TNC
dans le domaine d''emploi visé]])))=0,"",INDIRECT(NOM_FR&amp;ADDRESS('PR-tampon'!$E394,COLUMN(REFERENCEMENT_ISOLANT[[#Headers],[TC/TNC
dans le domaine d''emploi visé]]))))))</f>
        <v/>
      </c>
      <c r="K431" s="110" t="str">
        <f ca="1">IF('PR-tampon'!$E394="","",IF('PR-tampon'!$E394=0,"",IF(INDIRECT(NOM_FR&amp;ADDRESS('PR-tampon'!$E394,COLUMN(REFERENCEMENT_ISOLANT[[#Headers],[SYNTHESE DES APPLICATIONS VISEES]])))=0,"",INDIRECT(NOM_FR&amp;ADDRESS('PR-tampon'!$E394,COLUMN(REFERENCEMENT_ISOLANT[[#Headers],[SYNTHESE DES APPLICATIONS VISEES]]))))))</f>
        <v/>
      </c>
      <c r="L431" s="82" t="str">
        <f ca="1">IF('PR-tampon'!$E394="","",IF('PR-tampon'!$E394=0,"",IF(INDIRECT(NOM_FR&amp;ADDRESS('PR-tampon'!$E394,COLUMN(REFERENCEMENT_ISOLANT[[#Headers],[CONCATENATION DES OBSERVATIONS]])))=0,"",INDIRECT(NOM_FR&amp;ADDRESS('PR-tampon'!$E394,COLUMN(REFERENCEMENT_ISOLANT[[#Headers],[CONCATENATION DES OBSERVATIONS]]))))))</f>
        <v/>
      </c>
      <c r="M431" s="3" t="str">
        <f ca="1">IF('PR-tampon'!$E394="","",IF('PR-tampon'!$E394=0,"",IF(INDIRECT(NOM_FR&amp;ADDRESS('PR-tampon'!$E394,COLUMN(REFERENCEMENT_ISOLANT[[#Headers],[Hygrométrie des locaux]])))=0,"",INDIRECT(NOM_FR&amp;ADDRESS('PR-tampon'!$E394,COLUMN(REFERENCEMENT_ISOLANT[[#Headers],[Hygrométrie des locaux]]))))))</f>
        <v/>
      </c>
      <c r="N431" s="3" t="str">
        <f ca="1">IF('PR-tampon'!$E394="","",IF('PR-tampon'!$E394=0,"",IF(INDIRECT(NOM_FR&amp;ADDRESS('PR-tampon'!$E394,COLUMN(REFERENCEMENT_ISOLANT[[#Headers],[classement locaux au sens 20.1 P3]])))=0,"",INDIRECT(NOM_FR&amp;ADDRESS('PR-tampon'!$E394,COLUMN(REFERENCEMENT_ISOLANT[[#Headers],[classement locaux au sens 20.1 P3]]))))))</f>
        <v/>
      </c>
      <c r="O431" s="3" t="str">
        <f ca="1">IF('PR-tampon'!$E394="","",IF('PR-tampon'!$E394=0,"",IF(INDIRECT(NOM_FR&amp;ADDRESS('PR-tampon'!$E394,COLUMN(REFERENCEMENT_ISOLANT[[#Headers],[Climat max]])))=0,"",INDIRECT(NOM_FR&amp;ADDRESS('PR-tampon'!$E394,COLUMN(REFERENCEMENT_ISOLANT[[#Headers],[Climat max]]))))))</f>
        <v/>
      </c>
      <c r="P431" s="3" t="str">
        <f ca="1">IF('PR-tampon'!$E394="","",IF('PR-tampon'!$E394=0,"",IF(INDIRECT(NOM_FR&amp;ADDRESS('PR-tampon'!$E394,COLUMN(REFERENCEMENT_ISOLANT[[#Headers],[Locaux climatisés ou raffraichis]])))=0,"",INDIRECT(NOM_FR&amp;ADDRESS('PR-tampon'!$E394,COLUMN(REFERENCEMENT_ISOLANT[[#Headers],[Locaux climatisés ou raffraichis]]))))))</f>
        <v/>
      </c>
    </row>
    <row r="432" spans="1:16" ht="130.19999999999999" customHeight="1" x14ac:dyDescent="0.3">
      <c r="A432" s="3" t="e">
        <v>#VALUE!</v>
      </c>
      <c r="B432" s="86" t="str">
        <f ca="1">IF('PR-tampon'!$E395="","",IF('PR-tampon'!$E395=0,"",IF(INDIRECT(NOM_FR&amp;ADDRESS('PR-tampon'!$E395,COLUMN(REFERENCEMENT_ISOLANT[[#Headers],[DATE REFERENCEMENT]])))=0,"",INDIRECT(NOM_FR&amp;ADDRESS('PR-tampon'!$E395,COLUMN(REFERENCEMENT_ISOLANT[[#Headers],[DATE REFERENCEMENT]]))))))</f>
        <v/>
      </c>
      <c r="C432" s="86" t="str">
        <f ca="1">IF('PR-tampon'!$E395="","",IF('PR-tampon'!$E395=0,"",IF(INDIRECT(NOM_FR&amp;ADDRESS('PR-tampon'!$E395,COLUMN(REFERENCEMENT_ISOLANT[[#Headers],[TYPE DE PROCEDE]])))=0,"",INDIRECT(NOM_FR&amp;ADDRESS('PR-tampon'!$E395,COLUMN(REFERENCEMENT_ISOLANT[[#Headers],[TYPE DE PROCEDE]]))))))</f>
        <v/>
      </c>
      <c r="D432" s="86" t="str">
        <f ca="1">IF('PR-tampon'!$E395="","",IF('PR-tampon'!$E395=0,"",IF(INDIRECT(NOM_FR&amp;ADDRESS('PR-tampon'!$E395,COLUMN(REFERENCEMENT_ISOLANT[[#Headers],[MATIERE]])))=0,"",INDIRECT(NOM_FR&amp;ADDRESS('PR-tampon'!$E395,COLUMN(REFERENCEMENT_ISOLANT[[#Headers],[MATIERE]]))))))</f>
        <v/>
      </c>
      <c r="E432" s="3" t="str">
        <f ca="1">IF('PR-tampon'!$E395="","",IF('PR-tampon'!$E395=0,"",IF(INDIRECT(NOM_FR&amp;ADDRESS('PR-tampon'!$E395,COLUMN(REFERENCEMENT_ISOLANT[[#Headers],[NOM COMMERCIAL DU PROCEDE]])))=0,"",INDIRECT(NOM_FR&amp;ADDRESS('PR-tampon'!$E395,COLUMN(REFERENCEMENT_ISOLANT[[#Headers],[NOM COMMERCIAL DU PROCEDE]]))))))</f>
        <v/>
      </c>
      <c r="F432" s="3" t="str">
        <f ca="1">IF('PR-tampon'!$E395="","",IF('PR-tampon'!$E395=0,"",IF(INDIRECT(NOM_FR&amp;ADDRESS('PR-tampon'!$E395,COLUMN(REFERENCEMENT_ISOLANT[[#Headers],[FABRICANT / TITULAIRE / DISTRIBUTEUR]])))=0,"",INDIRECT(NOM_FR&amp;ADDRESS('PR-tampon'!$E395,COLUMN(REFERENCEMENT_ISOLANT[[#Headers],[FABRICANT / TITULAIRE / DISTRIBUTEUR]]))))))</f>
        <v/>
      </c>
      <c r="G432" s="3" t="str">
        <f ca="1">IF('PR-tampon'!$E395="","",IF('PR-tampon'!$E395=0,"",IF(INDIRECT(NOM_FR&amp;ADDRESS('PR-tampon'!$E395,COLUMN(REFERENCEMENT_ISOLANT[[#Headers],[TYPE DE DOCUMENT DE REFERENCE]])))=0,"",INDIRECT(NOM_FR&amp;ADDRESS('PR-tampon'!$E395,COLUMN(REFERENCEMENT_ISOLANT[[#Headers],[TYPE DE DOCUMENT DE REFERENCE]]))))))</f>
        <v/>
      </c>
      <c r="H432" s="3" t="str">
        <f ca="1">IF('PR-tampon'!$E395="","",IF('PR-tampon'!$E395=0,"",IF(INDIRECT(NOM_FR&amp;ADDRESS('PR-tampon'!$E395,COLUMN(REFERENCEMENT_ISOLANT[[#Headers],[REF]])))=0,"",INDIRECT(NOM_FR&amp;ADDRESS('PR-tampon'!$E395,COLUMN(REFERENCEMENT_ISOLANT[[#Headers],[REF]]))))))</f>
        <v/>
      </c>
      <c r="I432" s="80" t="str">
        <f ca="1">IF('PR-tampon'!$E395="","",IF('PR-tampon'!$E395=0,"",IF(INDIRECT(NOM_FR&amp;ADDRESS('PR-tampon'!$E395,COLUMN(REFERENCEMENT_ISOLANT[[#Headers],[AVIS LIMITE AU / VALIDITE]])))=0,"",INDIRECT(NOM_FR&amp;ADDRESS('PR-tampon'!$E395,COLUMN(REFERENCEMENT_ISOLANT[[#Headers],[AVIS LIMITE AU / VALIDITE]]))))))</f>
        <v/>
      </c>
      <c r="J432" s="3" t="str">
        <f ca="1">IF('PR-tampon'!$E395="","",IF('PR-tampon'!$E395=0,"",IF(INDIRECT(NOM_FR&amp;ADDRESS('PR-tampon'!$E395,COLUMN(REFERENCEMENT_ISOLANT[[#Headers],[TC/TNC
dans le domaine d''emploi visé]])))=0,"",INDIRECT(NOM_FR&amp;ADDRESS('PR-tampon'!$E395,COLUMN(REFERENCEMENT_ISOLANT[[#Headers],[TC/TNC
dans le domaine d''emploi visé]]))))))</f>
        <v/>
      </c>
      <c r="K432" s="110" t="str">
        <f ca="1">IF('PR-tampon'!$E395="","",IF('PR-tampon'!$E395=0,"",IF(INDIRECT(NOM_FR&amp;ADDRESS('PR-tampon'!$E395,COLUMN(REFERENCEMENT_ISOLANT[[#Headers],[SYNTHESE DES APPLICATIONS VISEES]])))=0,"",INDIRECT(NOM_FR&amp;ADDRESS('PR-tampon'!$E395,COLUMN(REFERENCEMENT_ISOLANT[[#Headers],[SYNTHESE DES APPLICATIONS VISEES]]))))))</f>
        <v/>
      </c>
      <c r="L432" s="82" t="str">
        <f ca="1">IF('PR-tampon'!$E395="","",IF('PR-tampon'!$E395=0,"",IF(INDIRECT(NOM_FR&amp;ADDRESS('PR-tampon'!$E395,COLUMN(REFERENCEMENT_ISOLANT[[#Headers],[CONCATENATION DES OBSERVATIONS]])))=0,"",INDIRECT(NOM_FR&amp;ADDRESS('PR-tampon'!$E395,COLUMN(REFERENCEMENT_ISOLANT[[#Headers],[CONCATENATION DES OBSERVATIONS]]))))))</f>
        <v/>
      </c>
      <c r="M432" s="3" t="str">
        <f ca="1">IF('PR-tampon'!$E395="","",IF('PR-tampon'!$E395=0,"",IF(INDIRECT(NOM_FR&amp;ADDRESS('PR-tampon'!$E395,COLUMN(REFERENCEMENT_ISOLANT[[#Headers],[Hygrométrie des locaux]])))=0,"",INDIRECT(NOM_FR&amp;ADDRESS('PR-tampon'!$E395,COLUMN(REFERENCEMENT_ISOLANT[[#Headers],[Hygrométrie des locaux]]))))))</f>
        <v/>
      </c>
      <c r="N432" s="3" t="str">
        <f ca="1">IF('PR-tampon'!$E395="","",IF('PR-tampon'!$E395=0,"",IF(INDIRECT(NOM_FR&amp;ADDRESS('PR-tampon'!$E395,COLUMN(REFERENCEMENT_ISOLANT[[#Headers],[classement locaux au sens 20.1 P3]])))=0,"",INDIRECT(NOM_FR&amp;ADDRESS('PR-tampon'!$E395,COLUMN(REFERENCEMENT_ISOLANT[[#Headers],[classement locaux au sens 20.1 P3]]))))))</f>
        <v/>
      </c>
      <c r="O432" s="3" t="str">
        <f ca="1">IF('PR-tampon'!$E395="","",IF('PR-tampon'!$E395=0,"",IF(INDIRECT(NOM_FR&amp;ADDRESS('PR-tampon'!$E395,COLUMN(REFERENCEMENT_ISOLANT[[#Headers],[Climat max]])))=0,"",INDIRECT(NOM_FR&amp;ADDRESS('PR-tampon'!$E395,COLUMN(REFERENCEMENT_ISOLANT[[#Headers],[Climat max]]))))))</f>
        <v/>
      </c>
      <c r="P432" s="3" t="str">
        <f ca="1">IF('PR-tampon'!$E395="","",IF('PR-tampon'!$E395=0,"",IF(INDIRECT(NOM_FR&amp;ADDRESS('PR-tampon'!$E395,COLUMN(REFERENCEMENT_ISOLANT[[#Headers],[Locaux climatisés ou raffraichis]])))=0,"",INDIRECT(NOM_FR&amp;ADDRESS('PR-tampon'!$E395,COLUMN(REFERENCEMENT_ISOLANT[[#Headers],[Locaux climatisés ou raffraichis]]))))))</f>
        <v/>
      </c>
    </row>
    <row r="433" spans="1:16" ht="130.19999999999999" customHeight="1" x14ac:dyDescent="0.3">
      <c r="A433" s="3" t="e">
        <v>#VALUE!</v>
      </c>
      <c r="B433" s="86" t="str">
        <f ca="1">IF('PR-tampon'!$E396="","",IF('PR-tampon'!$E396=0,"",IF(INDIRECT(NOM_FR&amp;ADDRESS('PR-tampon'!$E396,COLUMN(REFERENCEMENT_ISOLANT[[#Headers],[DATE REFERENCEMENT]])))=0,"",INDIRECT(NOM_FR&amp;ADDRESS('PR-tampon'!$E396,COLUMN(REFERENCEMENT_ISOLANT[[#Headers],[DATE REFERENCEMENT]]))))))</f>
        <v/>
      </c>
      <c r="C433" s="86" t="str">
        <f ca="1">IF('PR-tampon'!$E396="","",IF('PR-tampon'!$E396=0,"",IF(INDIRECT(NOM_FR&amp;ADDRESS('PR-tampon'!$E396,COLUMN(REFERENCEMENT_ISOLANT[[#Headers],[TYPE DE PROCEDE]])))=0,"",INDIRECT(NOM_FR&amp;ADDRESS('PR-tampon'!$E396,COLUMN(REFERENCEMENT_ISOLANT[[#Headers],[TYPE DE PROCEDE]]))))))</f>
        <v/>
      </c>
      <c r="D433" s="86" t="str">
        <f ca="1">IF('PR-tampon'!$E396="","",IF('PR-tampon'!$E396=0,"",IF(INDIRECT(NOM_FR&amp;ADDRESS('PR-tampon'!$E396,COLUMN(REFERENCEMENT_ISOLANT[[#Headers],[MATIERE]])))=0,"",INDIRECT(NOM_FR&amp;ADDRESS('PR-tampon'!$E396,COLUMN(REFERENCEMENT_ISOLANT[[#Headers],[MATIERE]]))))))</f>
        <v/>
      </c>
      <c r="E433" s="3" t="str">
        <f ca="1">IF('PR-tampon'!$E396="","",IF('PR-tampon'!$E396=0,"",IF(INDIRECT(NOM_FR&amp;ADDRESS('PR-tampon'!$E396,COLUMN(REFERENCEMENT_ISOLANT[[#Headers],[NOM COMMERCIAL DU PROCEDE]])))=0,"",INDIRECT(NOM_FR&amp;ADDRESS('PR-tampon'!$E396,COLUMN(REFERENCEMENT_ISOLANT[[#Headers],[NOM COMMERCIAL DU PROCEDE]]))))))</f>
        <v/>
      </c>
      <c r="F433" s="3" t="str">
        <f ca="1">IF('PR-tampon'!$E396="","",IF('PR-tampon'!$E396=0,"",IF(INDIRECT(NOM_FR&amp;ADDRESS('PR-tampon'!$E396,COLUMN(REFERENCEMENT_ISOLANT[[#Headers],[FABRICANT / TITULAIRE / DISTRIBUTEUR]])))=0,"",INDIRECT(NOM_FR&amp;ADDRESS('PR-tampon'!$E396,COLUMN(REFERENCEMENT_ISOLANT[[#Headers],[FABRICANT / TITULAIRE / DISTRIBUTEUR]]))))))</f>
        <v/>
      </c>
      <c r="G433" s="3" t="str">
        <f ca="1">IF('PR-tampon'!$E396="","",IF('PR-tampon'!$E396=0,"",IF(INDIRECT(NOM_FR&amp;ADDRESS('PR-tampon'!$E396,COLUMN(REFERENCEMENT_ISOLANT[[#Headers],[TYPE DE DOCUMENT DE REFERENCE]])))=0,"",INDIRECT(NOM_FR&amp;ADDRESS('PR-tampon'!$E396,COLUMN(REFERENCEMENT_ISOLANT[[#Headers],[TYPE DE DOCUMENT DE REFERENCE]]))))))</f>
        <v/>
      </c>
      <c r="H433" s="3" t="str">
        <f ca="1">IF('PR-tampon'!$E396="","",IF('PR-tampon'!$E396=0,"",IF(INDIRECT(NOM_FR&amp;ADDRESS('PR-tampon'!$E396,COLUMN(REFERENCEMENT_ISOLANT[[#Headers],[REF]])))=0,"",INDIRECT(NOM_FR&amp;ADDRESS('PR-tampon'!$E396,COLUMN(REFERENCEMENT_ISOLANT[[#Headers],[REF]]))))))</f>
        <v/>
      </c>
      <c r="I433" s="80" t="str">
        <f ca="1">IF('PR-tampon'!$E396="","",IF('PR-tampon'!$E396=0,"",IF(INDIRECT(NOM_FR&amp;ADDRESS('PR-tampon'!$E396,COLUMN(REFERENCEMENT_ISOLANT[[#Headers],[AVIS LIMITE AU / VALIDITE]])))=0,"",INDIRECT(NOM_FR&amp;ADDRESS('PR-tampon'!$E396,COLUMN(REFERENCEMENT_ISOLANT[[#Headers],[AVIS LIMITE AU / VALIDITE]]))))))</f>
        <v/>
      </c>
      <c r="J433" s="3" t="str">
        <f ca="1">IF('PR-tampon'!$E396="","",IF('PR-tampon'!$E396=0,"",IF(INDIRECT(NOM_FR&amp;ADDRESS('PR-tampon'!$E396,COLUMN(REFERENCEMENT_ISOLANT[[#Headers],[TC/TNC
dans le domaine d''emploi visé]])))=0,"",INDIRECT(NOM_FR&amp;ADDRESS('PR-tampon'!$E396,COLUMN(REFERENCEMENT_ISOLANT[[#Headers],[TC/TNC
dans le domaine d''emploi visé]]))))))</f>
        <v/>
      </c>
      <c r="K433" s="110" t="str">
        <f ca="1">IF('PR-tampon'!$E396="","",IF('PR-tampon'!$E396=0,"",IF(INDIRECT(NOM_FR&amp;ADDRESS('PR-tampon'!$E396,COLUMN(REFERENCEMENT_ISOLANT[[#Headers],[SYNTHESE DES APPLICATIONS VISEES]])))=0,"",INDIRECT(NOM_FR&amp;ADDRESS('PR-tampon'!$E396,COLUMN(REFERENCEMENT_ISOLANT[[#Headers],[SYNTHESE DES APPLICATIONS VISEES]]))))))</f>
        <v/>
      </c>
      <c r="L433" s="82" t="str">
        <f ca="1">IF('PR-tampon'!$E396="","",IF('PR-tampon'!$E396=0,"",IF(INDIRECT(NOM_FR&amp;ADDRESS('PR-tampon'!$E396,COLUMN(REFERENCEMENT_ISOLANT[[#Headers],[CONCATENATION DES OBSERVATIONS]])))=0,"",INDIRECT(NOM_FR&amp;ADDRESS('PR-tampon'!$E396,COLUMN(REFERENCEMENT_ISOLANT[[#Headers],[CONCATENATION DES OBSERVATIONS]]))))))</f>
        <v/>
      </c>
      <c r="M433" s="3" t="str">
        <f ca="1">IF('PR-tampon'!$E396="","",IF('PR-tampon'!$E396=0,"",IF(INDIRECT(NOM_FR&amp;ADDRESS('PR-tampon'!$E396,COLUMN(REFERENCEMENT_ISOLANT[[#Headers],[Hygrométrie des locaux]])))=0,"",INDIRECT(NOM_FR&amp;ADDRESS('PR-tampon'!$E396,COLUMN(REFERENCEMENT_ISOLANT[[#Headers],[Hygrométrie des locaux]]))))))</f>
        <v/>
      </c>
      <c r="N433" s="3" t="str">
        <f ca="1">IF('PR-tampon'!$E396="","",IF('PR-tampon'!$E396=0,"",IF(INDIRECT(NOM_FR&amp;ADDRESS('PR-tampon'!$E396,COLUMN(REFERENCEMENT_ISOLANT[[#Headers],[classement locaux au sens 20.1 P3]])))=0,"",INDIRECT(NOM_FR&amp;ADDRESS('PR-tampon'!$E396,COLUMN(REFERENCEMENT_ISOLANT[[#Headers],[classement locaux au sens 20.1 P3]]))))))</f>
        <v/>
      </c>
      <c r="O433" s="3" t="str">
        <f ca="1">IF('PR-tampon'!$E396="","",IF('PR-tampon'!$E396=0,"",IF(INDIRECT(NOM_FR&amp;ADDRESS('PR-tampon'!$E396,COLUMN(REFERENCEMENT_ISOLANT[[#Headers],[Climat max]])))=0,"",INDIRECT(NOM_FR&amp;ADDRESS('PR-tampon'!$E396,COLUMN(REFERENCEMENT_ISOLANT[[#Headers],[Climat max]]))))))</f>
        <v/>
      </c>
      <c r="P433" s="3" t="str">
        <f ca="1">IF('PR-tampon'!$E396="","",IF('PR-tampon'!$E396=0,"",IF(INDIRECT(NOM_FR&amp;ADDRESS('PR-tampon'!$E396,COLUMN(REFERENCEMENT_ISOLANT[[#Headers],[Locaux climatisés ou raffraichis]])))=0,"",INDIRECT(NOM_FR&amp;ADDRESS('PR-tampon'!$E396,COLUMN(REFERENCEMENT_ISOLANT[[#Headers],[Locaux climatisés ou raffraichis]]))))))</f>
        <v/>
      </c>
    </row>
    <row r="434" spans="1:16" ht="130.19999999999999" customHeight="1" x14ac:dyDescent="0.3">
      <c r="A434" s="3" t="e">
        <v>#VALUE!</v>
      </c>
      <c r="B434" s="86" t="str">
        <f ca="1">IF('PR-tampon'!$E397="","",IF('PR-tampon'!$E397=0,"",IF(INDIRECT(NOM_FR&amp;ADDRESS('PR-tampon'!$E397,COLUMN(REFERENCEMENT_ISOLANT[[#Headers],[DATE REFERENCEMENT]])))=0,"",INDIRECT(NOM_FR&amp;ADDRESS('PR-tampon'!$E397,COLUMN(REFERENCEMENT_ISOLANT[[#Headers],[DATE REFERENCEMENT]]))))))</f>
        <v/>
      </c>
      <c r="C434" s="86" t="str">
        <f ca="1">IF('PR-tampon'!$E397="","",IF('PR-tampon'!$E397=0,"",IF(INDIRECT(NOM_FR&amp;ADDRESS('PR-tampon'!$E397,COLUMN(REFERENCEMENT_ISOLANT[[#Headers],[TYPE DE PROCEDE]])))=0,"",INDIRECT(NOM_FR&amp;ADDRESS('PR-tampon'!$E397,COLUMN(REFERENCEMENT_ISOLANT[[#Headers],[TYPE DE PROCEDE]]))))))</f>
        <v/>
      </c>
      <c r="D434" s="86" t="str">
        <f ca="1">IF('PR-tampon'!$E397="","",IF('PR-tampon'!$E397=0,"",IF(INDIRECT(NOM_FR&amp;ADDRESS('PR-tampon'!$E397,COLUMN(REFERENCEMENT_ISOLANT[[#Headers],[MATIERE]])))=0,"",INDIRECT(NOM_FR&amp;ADDRESS('PR-tampon'!$E397,COLUMN(REFERENCEMENT_ISOLANT[[#Headers],[MATIERE]]))))))</f>
        <v/>
      </c>
      <c r="E434" s="3" t="str">
        <f ca="1">IF('PR-tampon'!$E397="","",IF('PR-tampon'!$E397=0,"",IF(INDIRECT(NOM_FR&amp;ADDRESS('PR-tampon'!$E397,COLUMN(REFERENCEMENT_ISOLANT[[#Headers],[NOM COMMERCIAL DU PROCEDE]])))=0,"",INDIRECT(NOM_FR&amp;ADDRESS('PR-tampon'!$E397,COLUMN(REFERENCEMENT_ISOLANT[[#Headers],[NOM COMMERCIAL DU PROCEDE]]))))))</f>
        <v/>
      </c>
      <c r="F434" s="3" t="str">
        <f ca="1">IF('PR-tampon'!$E397="","",IF('PR-tampon'!$E397=0,"",IF(INDIRECT(NOM_FR&amp;ADDRESS('PR-tampon'!$E397,COLUMN(REFERENCEMENT_ISOLANT[[#Headers],[FABRICANT / TITULAIRE / DISTRIBUTEUR]])))=0,"",INDIRECT(NOM_FR&amp;ADDRESS('PR-tampon'!$E397,COLUMN(REFERENCEMENT_ISOLANT[[#Headers],[FABRICANT / TITULAIRE / DISTRIBUTEUR]]))))))</f>
        <v/>
      </c>
      <c r="G434" s="3" t="str">
        <f ca="1">IF('PR-tampon'!$E397="","",IF('PR-tampon'!$E397=0,"",IF(INDIRECT(NOM_FR&amp;ADDRESS('PR-tampon'!$E397,COLUMN(REFERENCEMENT_ISOLANT[[#Headers],[TYPE DE DOCUMENT DE REFERENCE]])))=0,"",INDIRECT(NOM_FR&amp;ADDRESS('PR-tampon'!$E397,COLUMN(REFERENCEMENT_ISOLANT[[#Headers],[TYPE DE DOCUMENT DE REFERENCE]]))))))</f>
        <v/>
      </c>
      <c r="H434" s="3" t="str">
        <f ca="1">IF('PR-tampon'!$E397="","",IF('PR-tampon'!$E397=0,"",IF(INDIRECT(NOM_FR&amp;ADDRESS('PR-tampon'!$E397,COLUMN(REFERENCEMENT_ISOLANT[[#Headers],[REF]])))=0,"",INDIRECT(NOM_FR&amp;ADDRESS('PR-tampon'!$E397,COLUMN(REFERENCEMENT_ISOLANT[[#Headers],[REF]]))))))</f>
        <v/>
      </c>
      <c r="I434" s="80" t="str">
        <f ca="1">IF('PR-tampon'!$E397="","",IF('PR-tampon'!$E397=0,"",IF(INDIRECT(NOM_FR&amp;ADDRESS('PR-tampon'!$E397,COLUMN(REFERENCEMENT_ISOLANT[[#Headers],[AVIS LIMITE AU / VALIDITE]])))=0,"",INDIRECT(NOM_FR&amp;ADDRESS('PR-tampon'!$E397,COLUMN(REFERENCEMENT_ISOLANT[[#Headers],[AVIS LIMITE AU / VALIDITE]]))))))</f>
        <v/>
      </c>
      <c r="J434" s="3" t="str">
        <f ca="1">IF('PR-tampon'!$E397="","",IF('PR-tampon'!$E397=0,"",IF(INDIRECT(NOM_FR&amp;ADDRESS('PR-tampon'!$E397,COLUMN(REFERENCEMENT_ISOLANT[[#Headers],[TC/TNC
dans le domaine d''emploi visé]])))=0,"",INDIRECT(NOM_FR&amp;ADDRESS('PR-tampon'!$E397,COLUMN(REFERENCEMENT_ISOLANT[[#Headers],[TC/TNC
dans le domaine d''emploi visé]]))))))</f>
        <v/>
      </c>
      <c r="K434" s="110" t="str">
        <f ca="1">IF('PR-tampon'!$E397="","",IF('PR-tampon'!$E397=0,"",IF(INDIRECT(NOM_FR&amp;ADDRESS('PR-tampon'!$E397,COLUMN(REFERENCEMENT_ISOLANT[[#Headers],[SYNTHESE DES APPLICATIONS VISEES]])))=0,"",INDIRECT(NOM_FR&amp;ADDRESS('PR-tampon'!$E397,COLUMN(REFERENCEMENT_ISOLANT[[#Headers],[SYNTHESE DES APPLICATIONS VISEES]]))))))</f>
        <v/>
      </c>
      <c r="L434" s="82" t="str">
        <f ca="1">IF('PR-tampon'!$E397="","",IF('PR-tampon'!$E397=0,"",IF(INDIRECT(NOM_FR&amp;ADDRESS('PR-tampon'!$E397,COLUMN(REFERENCEMENT_ISOLANT[[#Headers],[CONCATENATION DES OBSERVATIONS]])))=0,"",INDIRECT(NOM_FR&amp;ADDRESS('PR-tampon'!$E397,COLUMN(REFERENCEMENT_ISOLANT[[#Headers],[CONCATENATION DES OBSERVATIONS]]))))))</f>
        <v/>
      </c>
      <c r="M434" s="3" t="str">
        <f ca="1">IF('PR-tampon'!$E397="","",IF('PR-tampon'!$E397=0,"",IF(INDIRECT(NOM_FR&amp;ADDRESS('PR-tampon'!$E397,COLUMN(REFERENCEMENT_ISOLANT[[#Headers],[Hygrométrie des locaux]])))=0,"",INDIRECT(NOM_FR&amp;ADDRESS('PR-tampon'!$E397,COLUMN(REFERENCEMENT_ISOLANT[[#Headers],[Hygrométrie des locaux]]))))))</f>
        <v/>
      </c>
      <c r="N434" s="3" t="str">
        <f ca="1">IF('PR-tampon'!$E397="","",IF('PR-tampon'!$E397=0,"",IF(INDIRECT(NOM_FR&amp;ADDRESS('PR-tampon'!$E397,COLUMN(REFERENCEMENT_ISOLANT[[#Headers],[classement locaux au sens 20.1 P3]])))=0,"",INDIRECT(NOM_FR&amp;ADDRESS('PR-tampon'!$E397,COLUMN(REFERENCEMENT_ISOLANT[[#Headers],[classement locaux au sens 20.1 P3]]))))))</f>
        <v/>
      </c>
      <c r="O434" s="3" t="str">
        <f ca="1">IF('PR-tampon'!$E397="","",IF('PR-tampon'!$E397=0,"",IF(INDIRECT(NOM_FR&amp;ADDRESS('PR-tampon'!$E397,COLUMN(REFERENCEMENT_ISOLANT[[#Headers],[Climat max]])))=0,"",INDIRECT(NOM_FR&amp;ADDRESS('PR-tampon'!$E397,COLUMN(REFERENCEMENT_ISOLANT[[#Headers],[Climat max]]))))))</f>
        <v/>
      </c>
      <c r="P434" s="3" t="str">
        <f ca="1">IF('PR-tampon'!$E397="","",IF('PR-tampon'!$E397=0,"",IF(INDIRECT(NOM_FR&amp;ADDRESS('PR-tampon'!$E397,COLUMN(REFERENCEMENT_ISOLANT[[#Headers],[Locaux climatisés ou raffraichis]])))=0,"",INDIRECT(NOM_FR&amp;ADDRESS('PR-tampon'!$E397,COLUMN(REFERENCEMENT_ISOLANT[[#Headers],[Locaux climatisés ou raffraichis]]))))))</f>
        <v/>
      </c>
    </row>
    <row r="435" spans="1:16" ht="130.19999999999999" customHeight="1" x14ac:dyDescent="0.3">
      <c r="A435" s="3" t="e">
        <v>#VALUE!</v>
      </c>
      <c r="B435" s="86" t="str">
        <f ca="1">IF('PR-tampon'!$E398="","",IF('PR-tampon'!$E398=0,"",IF(INDIRECT(NOM_FR&amp;ADDRESS('PR-tampon'!$E398,COLUMN(REFERENCEMENT_ISOLANT[[#Headers],[DATE REFERENCEMENT]])))=0,"",INDIRECT(NOM_FR&amp;ADDRESS('PR-tampon'!$E398,COLUMN(REFERENCEMENT_ISOLANT[[#Headers],[DATE REFERENCEMENT]]))))))</f>
        <v/>
      </c>
      <c r="C435" s="86" t="str">
        <f ca="1">IF('PR-tampon'!$E398="","",IF('PR-tampon'!$E398=0,"",IF(INDIRECT(NOM_FR&amp;ADDRESS('PR-tampon'!$E398,COLUMN(REFERENCEMENT_ISOLANT[[#Headers],[TYPE DE PROCEDE]])))=0,"",INDIRECT(NOM_FR&amp;ADDRESS('PR-tampon'!$E398,COLUMN(REFERENCEMENT_ISOLANT[[#Headers],[TYPE DE PROCEDE]]))))))</f>
        <v/>
      </c>
      <c r="D435" s="86" t="str">
        <f ca="1">IF('PR-tampon'!$E398="","",IF('PR-tampon'!$E398=0,"",IF(INDIRECT(NOM_FR&amp;ADDRESS('PR-tampon'!$E398,COLUMN(REFERENCEMENT_ISOLANT[[#Headers],[MATIERE]])))=0,"",INDIRECT(NOM_FR&amp;ADDRESS('PR-tampon'!$E398,COLUMN(REFERENCEMENT_ISOLANT[[#Headers],[MATIERE]]))))))</f>
        <v/>
      </c>
      <c r="E435" s="3" t="str">
        <f ca="1">IF('PR-tampon'!$E398="","",IF('PR-tampon'!$E398=0,"",IF(INDIRECT(NOM_FR&amp;ADDRESS('PR-tampon'!$E398,COLUMN(REFERENCEMENT_ISOLANT[[#Headers],[NOM COMMERCIAL DU PROCEDE]])))=0,"",INDIRECT(NOM_FR&amp;ADDRESS('PR-tampon'!$E398,COLUMN(REFERENCEMENT_ISOLANT[[#Headers],[NOM COMMERCIAL DU PROCEDE]]))))))</f>
        <v/>
      </c>
      <c r="F435" s="3" t="str">
        <f ca="1">IF('PR-tampon'!$E398="","",IF('PR-tampon'!$E398=0,"",IF(INDIRECT(NOM_FR&amp;ADDRESS('PR-tampon'!$E398,COLUMN(REFERENCEMENT_ISOLANT[[#Headers],[FABRICANT / TITULAIRE / DISTRIBUTEUR]])))=0,"",INDIRECT(NOM_FR&amp;ADDRESS('PR-tampon'!$E398,COLUMN(REFERENCEMENT_ISOLANT[[#Headers],[FABRICANT / TITULAIRE / DISTRIBUTEUR]]))))))</f>
        <v/>
      </c>
      <c r="G435" s="3" t="str">
        <f ca="1">IF('PR-tampon'!$E398="","",IF('PR-tampon'!$E398=0,"",IF(INDIRECT(NOM_FR&amp;ADDRESS('PR-tampon'!$E398,COLUMN(REFERENCEMENT_ISOLANT[[#Headers],[TYPE DE DOCUMENT DE REFERENCE]])))=0,"",INDIRECT(NOM_FR&amp;ADDRESS('PR-tampon'!$E398,COLUMN(REFERENCEMENT_ISOLANT[[#Headers],[TYPE DE DOCUMENT DE REFERENCE]]))))))</f>
        <v/>
      </c>
      <c r="H435" s="3" t="str">
        <f ca="1">IF('PR-tampon'!$E398="","",IF('PR-tampon'!$E398=0,"",IF(INDIRECT(NOM_FR&amp;ADDRESS('PR-tampon'!$E398,COLUMN(REFERENCEMENT_ISOLANT[[#Headers],[REF]])))=0,"",INDIRECT(NOM_FR&amp;ADDRESS('PR-tampon'!$E398,COLUMN(REFERENCEMENT_ISOLANT[[#Headers],[REF]]))))))</f>
        <v/>
      </c>
      <c r="I435" s="80" t="str">
        <f ca="1">IF('PR-tampon'!$E398="","",IF('PR-tampon'!$E398=0,"",IF(INDIRECT(NOM_FR&amp;ADDRESS('PR-tampon'!$E398,COLUMN(REFERENCEMENT_ISOLANT[[#Headers],[AVIS LIMITE AU / VALIDITE]])))=0,"",INDIRECT(NOM_FR&amp;ADDRESS('PR-tampon'!$E398,COLUMN(REFERENCEMENT_ISOLANT[[#Headers],[AVIS LIMITE AU / VALIDITE]]))))))</f>
        <v/>
      </c>
      <c r="J435" s="3" t="str">
        <f ca="1">IF('PR-tampon'!$E398="","",IF('PR-tampon'!$E398=0,"",IF(INDIRECT(NOM_FR&amp;ADDRESS('PR-tampon'!$E398,COLUMN(REFERENCEMENT_ISOLANT[[#Headers],[TC/TNC
dans le domaine d''emploi visé]])))=0,"",INDIRECT(NOM_FR&amp;ADDRESS('PR-tampon'!$E398,COLUMN(REFERENCEMENT_ISOLANT[[#Headers],[TC/TNC
dans le domaine d''emploi visé]]))))))</f>
        <v/>
      </c>
      <c r="K435" s="110" t="str">
        <f ca="1">IF('PR-tampon'!$E398="","",IF('PR-tampon'!$E398=0,"",IF(INDIRECT(NOM_FR&amp;ADDRESS('PR-tampon'!$E398,COLUMN(REFERENCEMENT_ISOLANT[[#Headers],[SYNTHESE DES APPLICATIONS VISEES]])))=0,"",INDIRECT(NOM_FR&amp;ADDRESS('PR-tampon'!$E398,COLUMN(REFERENCEMENT_ISOLANT[[#Headers],[SYNTHESE DES APPLICATIONS VISEES]]))))))</f>
        <v/>
      </c>
      <c r="L435" s="82" t="str">
        <f ca="1">IF('PR-tampon'!$E398="","",IF('PR-tampon'!$E398=0,"",IF(INDIRECT(NOM_FR&amp;ADDRESS('PR-tampon'!$E398,COLUMN(REFERENCEMENT_ISOLANT[[#Headers],[CONCATENATION DES OBSERVATIONS]])))=0,"",INDIRECT(NOM_FR&amp;ADDRESS('PR-tampon'!$E398,COLUMN(REFERENCEMENT_ISOLANT[[#Headers],[CONCATENATION DES OBSERVATIONS]]))))))</f>
        <v/>
      </c>
      <c r="M435" s="3" t="str">
        <f ca="1">IF('PR-tampon'!$E398="","",IF('PR-tampon'!$E398=0,"",IF(INDIRECT(NOM_FR&amp;ADDRESS('PR-tampon'!$E398,COLUMN(REFERENCEMENT_ISOLANT[[#Headers],[Hygrométrie des locaux]])))=0,"",INDIRECT(NOM_FR&amp;ADDRESS('PR-tampon'!$E398,COLUMN(REFERENCEMENT_ISOLANT[[#Headers],[Hygrométrie des locaux]]))))))</f>
        <v/>
      </c>
      <c r="N435" s="3" t="str">
        <f ca="1">IF('PR-tampon'!$E398="","",IF('PR-tampon'!$E398=0,"",IF(INDIRECT(NOM_FR&amp;ADDRESS('PR-tampon'!$E398,COLUMN(REFERENCEMENT_ISOLANT[[#Headers],[classement locaux au sens 20.1 P3]])))=0,"",INDIRECT(NOM_FR&amp;ADDRESS('PR-tampon'!$E398,COLUMN(REFERENCEMENT_ISOLANT[[#Headers],[classement locaux au sens 20.1 P3]]))))))</f>
        <v/>
      </c>
      <c r="O435" s="3" t="str">
        <f ca="1">IF('PR-tampon'!$E398="","",IF('PR-tampon'!$E398=0,"",IF(INDIRECT(NOM_FR&amp;ADDRESS('PR-tampon'!$E398,COLUMN(REFERENCEMENT_ISOLANT[[#Headers],[Climat max]])))=0,"",INDIRECT(NOM_FR&amp;ADDRESS('PR-tampon'!$E398,COLUMN(REFERENCEMENT_ISOLANT[[#Headers],[Climat max]]))))))</f>
        <v/>
      </c>
      <c r="P435" s="3" t="str">
        <f ca="1">IF('PR-tampon'!$E398="","",IF('PR-tampon'!$E398=0,"",IF(INDIRECT(NOM_FR&amp;ADDRESS('PR-tampon'!$E398,COLUMN(REFERENCEMENT_ISOLANT[[#Headers],[Locaux climatisés ou raffraichis]])))=0,"",INDIRECT(NOM_FR&amp;ADDRESS('PR-tampon'!$E398,COLUMN(REFERENCEMENT_ISOLANT[[#Headers],[Locaux climatisés ou raffraichis]]))))))</f>
        <v/>
      </c>
    </row>
    <row r="436" spans="1:16" ht="130.19999999999999" customHeight="1" x14ac:dyDescent="0.3">
      <c r="A436" s="3" t="e">
        <v>#VALUE!</v>
      </c>
      <c r="B436" s="86" t="str">
        <f ca="1">IF('PR-tampon'!$E399="","",IF('PR-tampon'!$E399=0,"",IF(INDIRECT(NOM_FR&amp;ADDRESS('PR-tampon'!$E399,COLUMN(REFERENCEMENT_ISOLANT[[#Headers],[DATE REFERENCEMENT]])))=0,"",INDIRECT(NOM_FR&amp;ADDRESS('PR-tampon'!$E399,COLUMN(REFERENCEMENT_ISOLANT[[#Headers],[DATE REFERENCEMENT]]))))))</f>
        <v/>
      </c>
      <c r="C436" s="86" t="str">
        <f ca="1">IF('PR-tampon'!$E399="","",IF('PR-tampon'!$E399=0,"",IF(INDIRECT(NOM_FR&amp;ADDRESS('PR-tampon'!$E399,COLUMN(REFERENCEMENT_ISOLANT[[#Headers],[TYPE DE PROCEDE]])))=0,"",INDIRECT(NOM_FR&amp;ADDRESS('PR-tampon'!$E399,COLUMN(REFERENCEMENT_ISOLANT[[#Headers],[TYPE DE PROCEDE]]))))))</f>
        <v/>
      </c>
      <c r="D436" s="86" t="str">
        <f ca="1">IF('PR-tampon'!$E399="","",IF('PR-tampon'!$E399=0,"",IF(INDIRECT(NOM_FR&amp;ADDRESS('PR-tampon'!$E399,COLUMN(REFERENCEMENT_ISOLANT[[#Headers],[MATIERE]])))=0,"",INDIRECT(NOM_FR&amp;ADDRESS('PR-tampon'!$E399,COLUMN(REFERENCEMENT_ISOLANT[[#Headers],[MATIERE]]))))))</f>
        <v/>
      </c>
      <c r="E436" s="3" t="str">
        <f ca="1">IF('PR-tampon'!$E399="","",IF('PR-tampon'!$E399=0,"",IF(INDIRECT(NOM_FR&amp;ADDRESS('PR-tampon'!$E399,COLUMN(REFERENCEMENT_ISOLANT[[#Headers],[NOM COMMERCIAL DU PROCEDE]])))=0,"",INDIRECT(NOM_FR&amp;ADDRESS('PR-tampon'!$E399,COLUMN(REFERENCEMENT_ISOLANT[[#Headers],[NOM COMMERCIAL DU PROCEDE]]))))))</f>
        <v/>
      </c>
      <c r="F436" s="3" t="str">
        <f ca="1">IF('PR-tampon'!$E399="","",IF('PR-tampon'!$E399=0,"",IF(INDIRECT(NOM_FR&amp;ADDRESS('PR-tampon'!$E399,COLUMN(REFERENCEMENT_ISOLANT[[#Headers],[FABRICANT / TITULAIRE / DISTRIBUTEUR]])))=0,"",INDIRECT(NOM_FR&amp;ADDRESS('PR-tampon'!$E399,COLUMN(REFERENCEMENT_ISOLANT[[#Headers],[FABRICANT / TITULAIRE / DISTRIBUTEUR]]))))))</f>
        <v/>
      </c>
      <c r="G436" s="3" t="str">
        <f ca="1">IF('PR-tampon'!$E399="","",IF('PR-tampon'!$E399=0,"",IF(INDIRECT(NOM_FR&amp;ADDRESS('PR-tampon'!$E399,COLUMN(REFERENCEMENT_ISOLANT[[#Headers],[TYPE DE DOCUMENT DE REFERENCE]])))=0,"",INDIRECT(NOM_FR&amp;ADDRESS('PR-tampon'!$E399,COLUMN(REFERENCEMENT_ISOLANT[[#Headers],[TYPE DE DOCUMENT DE REFERENCE]]))))))</f>
        <v/>
      </c>
      <c r="H436" s="3" t="str">
        <f ca="1">IF('PR-tampon'!$E399="","",IF('PR-tampon'!$E399=0,"",IF(INDIRECT(NOM_FR&amp;ADDRESS('PR-tampon'!$E399,COLUMN(REFERENCEMENT_ISOLANT[[#Headers],[REF]])))=0,"",INDIRECT(NOM_FR&amp;ADDRESS('PR-tampon'!$E399,COLUMN(REFERENCEMENT_ISOLANT[[#Headers],[REF]]))))))</f>
        <v/>
      </c>
      <c r="I436" s="80" t="str">
        <f ca="1">IF('PR-tampon'!$E399="","",IF('PR-tampon'!$E399=0,"",IF(INDIRECT(NOM_FR&amp;ADDRESS('PR-tampon'!$E399,COLUMN(REFERENCEMENT_ISOLANT[[#Headers],[AVIS LIMITE AU / VALIDITE]])))=0,"",INDIRECT(NOM_FR&amp;ADDRESS('PR-tampon'!$E399,COLUMN(REFERENCEMENT_ISOLANT[[#Headers],[AVIS LIMITE AU / VALIDITE]]))))))</f>
        <v/>
      </c>
      <c r="J436" s="3" t="str">
        <f ca="1">IF('PR-tampon'!$E399="","",IF('PR-tampon'!$E399=0,"",IF(INDIRECT(NOM_FR&amp;ADDRESS('PR-tampon'!$E399,COLUMN(REFERENCEMENT_ISOLANT[[#Headers],[TC/TNC
dans le domaine d''emploi visé]])))=0,"",INDIRECT(NOM_FR&amp;ADDRESS('PR-tampon'!$E399,COLUMN(REFERENCEMENT_ISOLANT[[#Headers],[TC/TNC
dans le domaine d''emploi visé]]))))))</f>
        <v/>
      </c>
      <c r="K436" s="110" t="str">
        <f ca="1">IF('PR-tampon'!$E399="","",IF('PR-tampon'!$E399=0,"",IF(INDIRECT(NOM_FR&amp;ADDRESS('PR-tampon'!$E399,COLUMN(REFERENCEMENT_ISOLANT[[#Headers],[SYNTHESE DES APPLICATIONS VISEES]])))=0,"",INDIRECT(NOM_FR&amp;ADDRESS('PR-tampon'!$E399,COLUMN(REFERENCEMENT_ISOLANT[[#Headers],[SYNTHESE DES APPLICATIONS VISEES]]))))))</f>
        <v/>
      </c>
      <c r="L436" s="82" t="str">
        <f ca="1">IF('PR-tampon'!$E399="","",IF('PR-tampon'!$E399=0,"",IF(INDIRECT(NOM_FR&amp;ADDRESS('PR-tampon'!$E399,COLUMN(REFERENCEMENT_ISOLANT[[#Headers],[CONCATENATION DES OBSERVATIONS]])))=0,"",INDIRECT(NOM_FR&amp;ADDRESS('PR-tampon'!$E399,COLUMN(REFERENCEMENT_ISOLANT[[#Headers],[CONCATENATION DES OBSERVATIONS]]))))))</f>
        <v/>
      </c>
      <c r="M436" s="3" t="str">
        <f ca="1">IF('PR-tampon'!$E399="","",IF('PR-tampon'!$E399=0,"",IF(INDIRECT(NOM_FR&amp;ADDRESS('PR-tampon'!$E399,COLUMN(REFERENCEMENT_ISOLANT[[#Headers],[Hygrométrie des locaux]])))=0,"",INDIRECT(NOM_FR&amp;ADDRESS('PR-tampon'!$E399,COLUMN(REFERENCEMENT_ISOLANT[[#Headers],[Hygrométrie des locaux]]))))))</f>
        <v/>
      </c>
      <c r="N436" s="3" t="str">
        <f ca="1">IF('PR-tampon'!$E399="","",IF('PR-tampon'!$E399=0,"",IF(INDIRECT(NOM_FR&amp;ADDRESS('PR-tampon'!$E399,COLUMN(REFERENCEMENT_ISOLANT[[#Headers],[classement locaux au sens 20.1 P3]])))=0,"",INDIRECT(NOM_FR&amp;ADDRESS('PR-tampon'!$E399,COLUMN(REFERENCEMENT_ISOLANT[[#Headers],[classement locaux au sens 20.1 P3]]))))))</f>
        <v/>
      </c>
      <c r="O436" s="3" t="str">
        <f ca="1">IF('PR-tampon'!$E399="","",IF('PR-tampon'!$E399=0,"",IF(INDIRECT(NOM_FR&amp;ADDRESS('PR-tampon'!$E399,COLUMN(REFERENCEMENT_ISOLANT[[#Headers],[Climat max]])))=0,"",INDIRECT(NOM_FR&amp;ADDRESS('PR-tampon'!$E399,COLUMN(REFERENCEMENT_ISOLANT[[#Headers],[Climat max]]))))))</f>
        <v/>
      </c>
      <c r="P436" s="3" t="str">
        <f ca="1">IF('PR-tampon'!$E399="","",IF('PR-tampon'!$E399=0,"",IF(INDIRECT(NOM_FR&amp;ADDRESS('PR-tampon'!$E399,COLUMN(REFERENCEMENT_ISOLANT[[#Headers],[Locaux climatisés ou raffraichis]])))=0,"",INDIRECT(NOM_FR&amp;ADDRESS('PR-tampon'!$E399,COLUMN(REFERENCEMENT_ISOLANT[[#Headers],[Locaux climatisés ou raffraichis]]))))))</f>
        <v/>
      </c>
    </row>
    <row r="437" spans="1:16" ht="130.19999999999999" customHeight="1" x14ac:dyDescent="0.3">
      <c r="A437" s="3" t="e">
        <v>#VALUE!</v>
      </c>
      <c r="B437" s="86" t="str">
        <f ca="1">IF('PR-tampon'!$E400="","",IF('PR-tampon'!$E400=0,"",IF(INDIRECT(NOM_FR&amp;ADDRESS('PR-tampon'!$E400,COLUMN(REFERENCEMENT_ISOLANT[[#Headers],[DATE REFERENCEMENT]])))=0,"",INDIRECT(NOM_FR&amp;ADDRESS('PR-tampon'!$E400,COLUMN(REFERENCEMENT_ISOLANT[[#Headers],[DATE REFERENCEMENT]]))))))</f>
        <v/>
      </c>
      <c r="C437" s="86" t="str">
        <f ca="1">IF('PR-tampon'!$E400="","",IF('PR-tampon'!$E400=0,"",IF(INDIRECT(NOM_FR&amp;ADDRESS('PR-tampon'!$E400,COLUMN(REFERENCEMENT_ISOLANT[[#Headers],[TYPE DE PROCEDE]])))=0,"",INDIRECT(NOM_FR&amp;ADDRESS('PR-tampon'!$E400,COLUMN(REFERENCEMENT_ISOLANT[[#Headers],[TYPE DE PROCEDE]]))))))</f>
        <v/>
      </c>
      <c r="D437" s="86" t="str">
        <f ca="1">IF('PR-tampon'!$E400="","",IF('PR-tampon'!$E400=0,"",IF(INDIRECT(NOM_FR&amp;ADDRESS('PR-tampon'!$E400,COLUMN(REFERENCEMENT_ISOLANT[[#Headers],[MATIERE]])))=0,"",INDIRECT(NOM_FR&amp;ADDRESS('PR-tampon'!$E400,COLUMN(REFERENCEMENT_ISOLANT[[#Headers],[MATIERE]]))))))</f>
        <v/>
      </c>
      <c r="E437" s="3" t="str">
        <f ca="1">IF('PR-tampon'!$E400="","",IF('PR-tampon'!$E400=0,"",IF(INDIRECT(NOM_FR&amp;ADDRESS('PR-tampon'!$E400,COLUMN(REFERENCEMENT_ISOLANT[[#Headers],[NOM COMMERCIAL DU PROCEDE]])))=0,"",INDIRECT(NOM_FR&amp;ADDRESS('PR-tampon'!$E400,COLUMN(REFERENCEMENT_ISOLANT[[#Headers],[NOM COMMERCIAL DU PROCEDE]]))))))</f>
        <v/>
      </c>
      <c r="F437" s="3" t="str">
        <f ca="1">IF('PR-tampon'!$E400="","",IF('PR-tampon'!$E400=0,"",IF(INDIRECT(NOM_FR&amp;ADDRESS('PR-tampon'!$E400,COLUMN(REFERENCEMENT_ISOLANT[[#Headers],[FABRICANT / TITULAIRE / DISTRIBUTEUR]])))=0,"",INDIRECT(NOM_FR&amp;ADDRESS('PR-tampon'!$E400,COLUMN(REFERENCEMENT_ISOLANT[[#Headers],[FABRICANT / TITULAIRE / DISTRIBUTEUR]]))))))</f>
        <v/>
      </c>
      <c r="G437" s="3" t="str">
        <f ca="1">IF('PR-tampon'!$E400="","",IF('PR-tampon'!$E400=0,"",IF(INDIRECT(NOM_FR&amp;ADDRESS('PR-tampon'!$E400,COLUMN(REFERENCEMENT_ISOLANT[[#Headers],[TYPE DE DOCUMENT DE REFERENCE]])))=0,"",INDIRECT(NOM_FR&amp;ADDRESS('PR-tampon'!$E400,COLUMN(REFERENCEMENT_ISOLANT[[#Headers],[TYPE DE DOCUMENT DE REFERENCE]]))))))</f>
        <v/>
      </c>
      <c r="H437" s="3" t="str">
        <f ca="1">IF('PR-tampon'!$E400="","",IF('PR-tampon'!$E400=0,"",IF(INDIRECT(NOM_FR&amp;ADDRESS('PR-tampon'!$E400,COLUMN(REFERENCEMENT_ISOLANT[[#Headers],[REF]])))=0,"",INDIRECT(NOM_FR&amp;ADDRESS('PR-tampon'!$E400,COLUMN(REFERENCEMENT_ISOLANT[[#Headers],[REF]]))))))</f>
        <v/>
      </c>
      <c r="I437" s="80" t="str">
        <f ca="1">IF('PR-tampon'!$E400="","",IF('PR-tampon'!$E400=0,"",IF(INDIRECT(NOM_FR&amp;ADDRESS('PR-tampon'!$E400,COLUMN(REFERENCEMENT_ISOLANT[[#Headers],[AVIS LIMITE AU / VALIDITE]])))=0,"",INDIRECT(NOM_FR&amp;ADDRESS('PR-tampon'!$E400,COLUMN(REFERENCEMENT_ISOLANT[[#Headers],[AVIS LIMITE AU / VALIDITE]]))))))</f>
        <v/>
      </c>
      <c r="J437" s="3" t="str">
        <f ca="1">IF('PR-tampon'!$E400="","",IF('PR-tampon'!$E400=0,"",IF(INDIRECT(NOM_FR&amp;ADDRESS('PR-tampon'!$E400,COLUMN(REFERENCEMENT_ISOLANT[[#Headers],[TC/TNC
dans le domaine d''emploi visé]])))=0,"",INDIRECT(NOM_FR&amp;ADDRESS('PR-tampon'!$E400,COLUMN(REFERENCEMENT_ISOLANT[[#Headers],[TC/TNC
dans le domaine d''emploi visé]]))))))</f>
        <v/>
      </c>
      <c r="K437" s="110" t="str">
        <f ca="1">IF('PR-tampon'!$E400="","",IF('PR-tampon'!$E400=0,"",IF(INDIRECT(NOM_FR&amp;ADDRESS('PR-tampon'!$E400,COLUMN(REFERENCEMENT_ISOLANT[[#Headers],[SYNTHESE DES APPLICATIONS VISEES]])))=0,"",INDIRECT(NOM_FR&amp;ADDRESS('PR-tampon'!$E400,COLUMN(REFERENCEMENT_ISOLANT[[#Headers],[SYNTHESE DES APPLICATIONS VISEES]]))))))</f>
        <v/>
      </c>
      <c r="L437" s="82" t="str">
        <f ca="1">IF('PR-tampon'!$E400="","",IF('PR-tampon'!$E400=0,"",IF(INDIRECT(NOM_FR&amp;ADDRESS('PR-tampon'!$E400,COLUMN(REFERENCEMENT_ISOLANT[[#Headers],[CONCATENATION DES OBSERVATIONS]])))=0,"",INDIRECT(NOM_FR&amp;ADDRESS('PR-tampon'!$E400,COLUMN(REFERENCEMENT_ISOLANT[[#Headers],[CONCATENATION DES OBSERVATIONS]]))))))</f>
        <v/>
      </c>
      <c r="M437" s="3" t="str">
        <f ca="1">IF('PR-tampon'!$E400="","",IF('PR-tampon'!$E400=0,"",IF(INDIRECT(NOM_FR&amp;ADDRESS('PR-tampon'!$E400,COLUMN(REFERENCEMENT_ISOLANT[[#Headers],[Hygrométrie des locaux]])))=0,"",INDIRECT(NOM_FR&amp;ADDRESS('PR-tampon'!$E400,COLUMN(REFERENCEMENT_ISOLANT[[#Headers],[Hygrométrie des locaux]]))))))</f>
        <v/>
      </c>
      <c r="N437" s="3" t="str">
        <f ca="1">IF('PR-tampon'!$E400="","",IF('PR-tampon'!$E400=0,"",IF(INDIRECT(NOM_FR&amp;ADDRESS('PR-tampon'!$E400,COLUMN(REFERENCEMENT_ISOLANT[[#Headers],[classement locaux au sens 20.1 P3]])))=0,"",INDIRECT(NOM_FR&amp;ADDRESS('PR-tampon'!$E400,COLUMN(REFERENCEMENT_ISOLANT[[#Headers],[classement locaux au sens 20.1 P3]]))))))</f>
        <v/>
      </c>
      <c r="O437" s="3" t="str">
        <f ca="1">IF('PR-tampon'!$E400="","",IF('PR-tampon'!$E400=0,"",IF(INDIRECT(NOM_FR&amp;ADDRESS('PR-tampon'!$E400,COLUMN(REFERENCEMENT_ISOLANT[[#Headers],[Climat max]])))=0,"",INDIRECT(NOM_FR&amp;ADDRESS('PR-tampon'!$E400,COLUMN(REFERENCEMENT_ISOLANT[[#Headers],[Climat max]]))))))</f>
        <v/>
      </c>
      <c r="P437" s="3" t="str">
        <f ca="1">IF('PR-tampon'!$E400="","",IF('PR-tampon'!$E400=0,"",IF(INDIRECT(NOM_FR&amp;ADDRESS('PR-tampon'!$E400,COLUMN(REFERENCEMENT_ISOLANT[[#Headers],[Locaux climatisés ou raffraichis]])))=0,"",INDIRECT(NOM_FR&amp;ADDRESS('PR-tampon'!$E400,COLUMN(REFERENCEMENT_ISOLANT[[#Headers],[Locaux climatisés ou raffraichis]]))))))</f>
        <v/>
      </c>
    </row>
    <row r="438" spans="1:16" ht="130.19999999999999" customHeight="1" x14ac:dyDescent="0.3">
      <c r="A438" s="3" t="e">
        <v>#VALUE!</v>
      </c>
      <c r="B438" s="86" t="str">
        <f ca="1">IF('PR-tampon'!$E401="","",IF('PR-tampon'!$E401=0,"",IF(INDIRECT(NOM_FR&amp;ADDRESS('PR-tampon'!$E401,COLUMN(REFERENCEMENT_ISOLANT[[#Headers],[DATE REFERENCEMENT]])))=0,"",INDIRECT(NOM_FR&amp;ADDRESS('PR-tampon'!$E401,COLUMN(REFERENCEMENT_ISOLANT[[#Headers],[DATE REFERENCEMENT]]))))))</f>
        <v/>
      </c>
      <c r="C438" s="86" t="str">
        <f ca="1">IF('PR-tampon'!$E401="","",IF('PR-tampon'!$E401=0,"",IF(INDIRECT(NOM_FR&amp;ADDRESS('PR-tampon'!$E401,COLUMN(REFERENCEMENT_ISOLANT[[#Headers],[TYPE DE PROCEDE]])))=0,"",INDIRECT(NOM_FR&amp;ADDRESS('PR-tampon'!$E401,COLUMN(REFERENCEMENT_ISOLANT[[#Headers],[TYPE DE PROCEDE]]))))))</f>
        <v/>
      </c>
      <c r="D438" s="86" t="str">
        <f ca="1">IF('PR-tampon'!$E401="","",IF('PR-tampon'!$E401=0,"",IF(INDIRECT(NOM_FR&amp;ADDRESS('PR-tampon'!$E401,COLUMN(REFERENCEMENT_ISOLANT[[#Headers],[MATIERE]])))=0,"",INDIRECT(NOM_FR&amp;ADDRESS('PR-tampon'!$E401,COLUMN(REFERENCEMENT_ISOLANT[[#Headers],[MATIERE]]))))))</f>
        <v/>
      </c>
      <c r="E438" s="3" t="str">
        <f ca="1">IF('PR-tampon'!$E401="","",IF('PR-tampon'!$E401=0,"",IF(INDIRECT(NOM_FR&amp;ADDRESS('PR-tampon'!$E401,COLUMN(REFERENCEMENT_ISOLANT[[#Headers],[NOM COMMERCIAL DU PROCEDE]])))=0,"",INDIRECT(NOM_FR&amp;ADDRESS('PR-tampon'!$E401,COLUMN(REFERENCEMENT_ISOLANT[[#Headers],[NOM COMMERCIAL DU PROCEDE]]))))))</f>
        <v/>
      </c>
      <c r="F438" s="3" t="str">
        <f ca="1">IF('PR-tampon'!$E401="","",IF('PR-tampon'!$E401=0,"",IF(INDIRECT(NOM_FR&amp;ADDRESS('PR-tampon'!$E401,COLUMN(REFERENCEMENT_ISOLANT[[#Headers],[FABRICANT / TITULAIRE / DISTRIBUTEUR]])))=0,"",INDIRECT(NOM_FR&amp;ADDRESS('PR-tampon'!$E401,COLUMN(REFERENCEMENT_ISOLANT[[#Headers],[FABRICANT / TITULAIRE / DISTRIBUTEUR]]))))))</f>
        <v/>
      </c>
      <c r="G438" s="3" t="str">
        <f ca="1">IF('PR-tampon'!$E401="","",IF('PR-tampon'!$E401=0,"",IF(INDIRECT(NOM_FR&amp;ADDRESS('PR-tampon'!$E401,COLUMN(REFERENCEMENT_ISOLANT[[#Headers],[TYPE DE DOCUMENT DE REFERENCE]])))=0,"",INDIRECT(NOM_FR&amp;ADDRESS('PR-tampon'!$E401,COLUMN(REFERENCEMENT_ISOLANT[[#Headers],[TYPE DE DOCUMENT DE REFERENCE]]))))))</f>
        <v/>
      </c>
      <c r="H438" s="3" t="str">
        <f ca="1">IF('PR-tampon'!$E401="","",IF('PR-tampon'!$E401=0,"",IF(INDIRECT(NOM_FR&amp;ADDRESS('PR-tampon'!$E401,COLUMN(REFERENCEMENT_ISOLANT[[#Headers],[REF]])))=0,"",INDIRECT(NOM_FR&amp;ADDRESS('PR-tampon'!$E401,COLUMN(REFERENCEMENT_ISOLANT[[#Headers],[REF]]))))))</f>
        <v/>
      </c>
      <c r="I438" s="80" t="str">
        <f ca="1">IF('PR-tampon'!$E401="","",IF('PR-tampon'!$E401=0,"",IF(INDIRECT(NOM_FR&amp;ADDRESS('PR-tampon'!$E401,COLUMN(REFERENCEMENT_ISOLANT[[#Headers],[AVIS LIMITE AU / VALIDITE]])))=0,"",INDIRECT(NOM_FR&amp;ADDRESS('PR-tampon'!$E401,COLUMN(REFERENCEMENT_ISOLANT[[#Headers],[AVIS LIMITE AU / VALIDITE]]))))))</f>
        <v/>
      </c>
      <c r="J438" s="3" t="str">
        <f ca="1">IF('PR-tampon'!$E401="","",IF('PR-tampon'!$E401=0,"",IF(INDIRECT(NOM_FR&amp;ADDRESS('PR-tampon'!$E401,COLUMN(REFERENCEMENT_ISOLANT[[#Headers],[TC/TNC
dans le domaine d''emploi visé]])))=0,"",INDIRECT(NOM_FR&amp;ADDRESS('PR-tampon'!$E401,COLUMN(REFERENCEMENT_ISOLANT[[#Headers],[TC/TNC
dans le domaine d''emploi visé]]))))))</f>
        <v/>
      </c>
      <c r="K438" s="110" t="str">
        <f ca="1">IF('PR-tampon'!$E401="","",IF('PR-tampon'!$E401=0,"",IF(INDIRECT(NOM_FR&amp;ADDRESS('PR-tampon'!$E401,COLUMN(REFERENCEMENT_ISOLANT[[#Headers],[SYNTHESE DES APPLICATIONS VISEES]])))=0,"",INDIRECT(NOM_FR&amp;ADDRESS('PR-tampon'!$E401,COLUMN(REFERENCEMENT_ISOLANT[[#Headers],[SYNTHESE DES APPLICATIONS VISEES]]))))))</f>
        <v/>
      </c>
      <c r="L438" s="82" t="str">
        <f ca="1">IF('PR-tampon'!$E401="","",IF('PR-tampon'!$E401=0,"",IF(INDIRECT(NOM_FR&amp;ADDRESS('PR-tampon'!$E401,COLUMN(REFERENCEMENT_ISOLANT[[#Headers],[CONCATENATION DES OBSERVATIONS]])))=0,"",INDIRECT(NOM_FR&amp;ADDRESS('PR-tampon'!$E401,COLUMN(REFERENCEMENT_ISOLANT[[#Headers],[CONCATENATION DES OBSERVATIONS]]))))))</f>
        <v/>
      </c>
      <c r="M438" s="3" t="str">
        <f ca="1">IF('PR-tampon'!$E401="","",IF('PR-tampon'!$E401=0,"",IF(INDIRECT(NOM_FR&amp;ADDRESS('PR-tampon'!$E401,COLUMN(REFERENCEMENT_ISOLANT[[#Headers],[Hygrométrie des locaux]])))=0,"",INDIRECT(NOM_FR&amp;ADDRESS('PR-tampon'!$E401,COLUMN(REFERENCEMENT_ISOLANT[[#Headers],[Hygrométrie des locaux]]))))))</f>
        <v/>
      </c>
      <c r="N438" s="3" t="str">
        <f ca="1">IF('PR-tampon'!$E401="","",IF('PR-tampon'!$E401=0,"",IF(INDIRECT(NOM_FR&amp;ADDRESS('PR-tampon'!$E401,COLUMN(REFERENCEMENT_ISOLANT[[#Headers],[classement locaux au sens 20.1 P3]])))=0,"",INDIRECT(NOM_FR&amp;ADDRESS('PR-tampon'!$E401,COLUMN(REFERENCEMENT_ISOLANT[[#Headers],[classement locaux au sens 20.1 P3]]))))))</f>
        <v/>
      </c>
      <c r="O438" s="3" t="str">
        <f ca="1">IF('PR-tampon'!$E401="","",IF('PR-tampon'!$E401=0,"",IF(INDIRECT(NOM_FR&amp;ADDRESS('PR-tampon'!$E401,COLUMN(REFERENCEMENT_ISOLANT[[#Headers],[Climat max]])))=0,"",INDIRECT(NOM_FR&amp;ADDRESS('PR-tampon'!$E401,COLUMN(REFERENCEMENT_ISOLANT[[#Headers],[Climat max]]))))))</f>
        <v/>
      </c>
      <c r="P438" s="3" t="str">
        <f ca="1">IF('PR-tampon'!$E401="","",IF('PR-tampon'!$E401=0,"",IF(INDIRECT(NOM_FR&amp;ADDRESS('PR-tampon'!$E401,COLUMN(REFERENCEMENT_ISOLANT[[#Headers],[Locaux climatisés ou raffraichis]])))=0,"",INDIRECT(NOM_FR&amp;ADDRESS('PR-tampon'!$E401,COLUMN(REFERENCEMENT_ISOLANT[[#Headers],[Locaux climatisés ou raffraichis]]))))))</f>
        <v/>
      </c>
    </row>
    <row r="439" spans="1:16" ht="130.19999999999999" customHeight="1" x14ac:dyDescent="0.3">
      <c r="A439" s="3" t="e">
        <v>#VALUE!</v>
      </c>
      <c r="B439" s="86" t="str">
        <f ca="1">IF('PR-tampon'!$E402="","",IF('PR-tampon'!$E402=0,"",IF(INDIRECT(NOM_FR&amp;ADDRESS('PR-tampon'!$E402,COLUMN(REFERENCEMENT_ISOLANT[[#Headers],[DATE REFERENCEMENT]])))=0,"",INDIRECT(NOM_FR&amp;ADDRESS('PR-tampon'!$E402,COLUMN(REFERENCEMENT_ISOLANT[[#Headers],[DATE REFERENCEMENT]]))))))</f>
        <v/>
      </c>
      <c r="C439" s="86" t="str">
        <f ca="1">IF('PR-tampon'!$E402="","",IF('PR-tampon'!$E402=0,"",IF(INDIRECT(NOM_FR&amp;ADDRESS('PR-tampon'!$E402,COLUMN(REFERENCEMENT_ISOLANT[[#Headers],[TYPE DE PROCEDE]])))=0,"",INDIRECT(NOM_FR&amp;ADDRESS('PR-tampon'!$E402,COLUMN(REFERENCEMENT_ISOLANT[[#Headers],[TYPE DE PROCEDE]]))))))</f>
        <v/>
      </c>
      <c r="D439" s="86" t="str">
        <f ca="1">IF('PR-tampon'!$E402="","",IF('PR-tampon'!$E402=0,"",IF(INDIRECT(NOM_FR&amp;ADDRESS('PR-tampon'!$E402,COLUMN(REFERENCEMENT_ISOLANT[[#Headers],[MATIERE]])))=0,"",INDIRECT(NOM_FR&amp;ADDRESS('PR-tampon'!$E402,COLUMN(REFERENCEMENT_ISOLANT[[#Headers],[MATIERE]]))))))</f>
        <v/>
      </c>
      <c r="E439" s="3" t="str">
        <f ca="1">IF('PR-tampon'!$E402="","",IF('PR-tampon'!$E402=0,"",IF(INDIRECT(NOM_FR&amp;ADDRESS('PR-tampon'!$E402,COLUMN(REFERENCEMENT_ISOLANT[[#Headers],[NOM COMMERCIAL DU PROCEDE]])))=0,"",INDIRECT(NOM_FR&amp;ADDRESS('PR-tampon'!$E402,COLUMN(REFERENCEMENT_ISOLANT[[#Headers],[NOM COMMERCIAL DU PROCEDE]]))))))</f>
        <v/>
      </c>
      <c r="F439" s="3" t="str">
        <f ca="1">IF('PR-tampon'!$E402="","",IF('PR-tampon'!$E402=0,"",IF(INDIRECT(NOM_FR&amp;ADDRESS('PR-tampon'!$E402,COLUMN(REFERENCEMENT_ISOLANT[[#Headers],[FABRICANT / TITULAIRE / DISTRIBUTEUR]])))=0,"",INDIRECT(NOM_FR&amp;ADDRESS('PR-tampon'!$E402,COLUMN(REFERENCEMENT_ISOLANT[[#Headers],[FABRICANT / TITULAIRE / DISTRIBUTEUR]]))))))</f>
        <v/>
      </c>
      <c r="G439" s="3" t="str">
        <f ca="1">IF('PR-tampon'!$E402="","",IF('PR-tampon'!$E402=0,"",IF(INDIRECT(NOM_FR&amp;ADDRESS('PR-tampon'!$E402,COLUMN(REFERENCEMENT_ISOLANT[[#Headers],[TYPE DE DOCUMENT DE REFERENCE]])))=0,"",INDIRECT(NOM_FR&amp;ADDRESS('PR-tampon'!$E402,COLUMN(REFERENCEMENT_ISOLANT[[#Headers],[TYPE DE DOCUMENT DE REFERENCE]]))))))</f>
        <v/>
      </c>
      <c r="H439" s="3" t="str">
        <f ca="1">IF('PR-tampon'!$E402="","",IF('PR-tampon'!$E402=0,"",IF(INDIRECT(NOM_FR&amp;ADDRESS('PR-tampon'!$E402,COLUMN(REFERENCEMENT_ISOLANT[[#Headers],[REF]])))=0,"",INDIRECT(NOM_FR&amp;ADDRESS('PR-tampon'!$E402,COLUMN(REFERENCEMENT_ISOLANT[[#Headers],[REF]]))))))</f>
        <v/>
      </c>
      <c r="I439" s="80" t="str">
        <f ca="1">IF('PR-tampon'!$E402="","",IF('PR-tampon'!$E402=0,"",IF(INDIRECT(NOM_FR&amp;ADDRESS('PR-tampon'!$E402,COLUMN(REFERENCEMENT_ISOLANT[[#Headers],[AVIS LIMITE AU / VALIDITE]])))=0,"",INDIRECT(NOM_FR&amp;ADDRESS('PR-tampon'!$E402,COLUMN(REFERENCEMENT_ISOLANT[[#Headers],[AVIS LIMITE AU / VALIDITE]]))))))</f>
        <v/>
      </c>
      <c r="J439" s="3" t="str">
        <f ca="1">IF('PR-tampon'!$E402="","",IF('PR-tampon'!$E402=0,"",IF(INDIRECT(NOM_FR&amp;ADDRESS('PR-tampon'!$E402,COLUMN(REFERENCEMENT_ISOLANT[[#Headers],[TC/TNC
dans le domaine d''emploi visé]])))=0,"",INDIRECT(NOM_FR&amp;ADDRESS('PR-tampon'!$E402,COLUMN(REFERENCEMENT_ISOLANT[[#Headers],[TC/TNC
dans le domaine d''emploi visé]]))))))</f>
        <v/>
      </c>
      <c r="K439" s="110" t="str">
        <f ca="1">IF('PR-tampon'!$E402="","",IF('PR-tampon'!$E402=0,"",IF(INDIRECT(NOM_FR&amp;ADDRESS('PR-tampon'!$E402,COLUMN(REFERENCEMENT_ISOLANT[[#Headers],[SYNTHESE DES APPLICATIONS VISEES]])))=0,"",INDIRECT(NOM_FR&amp;ADDRESS('PR-tampon'!$E402,COLUMN(REFERENCEMENT_ISOLANT[[#Headers],[SYNTHESE DES APPLICATIONS VISEES]]))))))</f>
        <v/>
      </c>
      <c r="L439" s="82" t="str">
        <f ca="1">IF('PR-tampon'!$E402="","",IF('PR-tampon'!$E402=0,"",IF(INDIRECT(NOM_FR&amp;ADDRESS('PR-tampon'!$E402,COLUMN(REFERENCEMENT_ISOLANT[[#Headers],[CONCATENATION DES OBSERVATIONS]])))=0,"",INDIRECT(NOM_FR&amp;ADDRESS('PR-tampon'!$E402,COLUMN(REFERENCEMENT_ISOLANT[[#Headers],[CONCATENATION DES OBSERVATIONS]]))))))</f>
        <v/>
      </c>
      <c r="M439" s="3" t="str">
        <f ca="1">IF('PR-tampon'!$E402="","",IF('PR-tampon'!$E402=0,"",IF(INDIRECT(NOM_FR&amp;ADDRESS('PR-tampon'!$E402,COLUMN(REFERENCEMENT_ISOLANT[[#Headers],[Hygrométrie des locaux]])))=0,"",INDIRECT(NOM_FR&amp;ADDRESS('PR-tampon'!$E402,COLUMN(REFERENCEMENT_ISOLANT[[#Headers],[Hygrométrie des locaux]]))))))</f>
        <v/>
      </c>
      <c r="N439" s="3" t="str">
        <f ca="1">IF('PR-tampon'!$E402="","",IF('PR-tampon'!$E402=0,"",IF(INDIRECT(NOM_FR&amp;ADDRESS('PR-tampon'!$E402,COLUMN(REFERENCEMENT_ISOLANT[[#Headers],[classement locaux au sens 20.1 P3]])))=0,"",INDIRECT(NOM_FR&amp;ADDRESS('PR-tampon'!$E402,COLUMN(REFERENCEMENT_ISOLANT[[#Headers],[classement locaux au sens 20.1 P3]]))))))</f>
        <v/>
      </c>
      <c r="O439" s="3" t="str">
        <f ca="1">IF('PR-tampon'!$E402="","",IF('PR-tampon'!$E402=0,"",IF(INDIRECT(NOM_FR&amp;ADDRESS('PR-tampon'!$E402,COLUMN(REFERENCEMENT_ISOLANT[[#Headers],[Climat max]])))=0,"",INDIRECT(NOM_FR&amp;ADDRESS('PR-tampon'!$E402,COLUMN(REFERENCEMENT_ISOLANT[[#Headers],[Climat max]]))))))</f>
        <v/>
      </c>
      <c r="P439" s="3" t="str">
        <f ca="1">IF('PR-tampon'!$E402="","",IF('PR-tampon'!$E402=0,"",IF(INDIRECT(NOM_FR&amp;ADDRESS('PR-tampon'!$E402,COLUMN(REFERENCEMENT_ISOLANT[[#Headers],[Locaux climatisés ou raffraichis]])))=0,"",INDIRECT(NOM_FR&amp;ADDRESS('PR-tampon'!$E402,COLUMN(REFERENCEMENT_ISOLANT[[#Headers],[Locaux climatisés ou raffraichis]]))))))</f>
        <v/>
      </c>
    </row>
    <row r="440" spans="1:16" ht="130.19999999999999" customHeight="1" x14ac:dyDescent="0.3">
      <c r="A440" s="3" t="e">
        <v>#VALUE!</v>
      </c>
      <c r="B440" s="86" t="str">
        <f ca="1">IF('PR-tampon'!$E403="","",IF('PR-tampon'!$E403=0,"",IF(INDIRECT(NOM_FR&amp;ADDRESS('PR-tampon'!$E403,COLUMN(REFERENCEMENT_ISOLANT[[#Headers],[DATE REFERENCEMENT]])))=0,"",INDIRECT(NOM_FR&amp;ADDRESS('PR-tampon'!$E403,COLUMN(REFERENCEMENT_ISOLANT[[#Headers],[DATE REFERENCEMENT]]))))))</f>
        <v/>
      </c>
      <c r="C440" s="86" t="str">
        <f ca="1">IF('PR-tampon'!$E403="","",IF('PR-tampon'!$E403=0,"",IF(INDIRECT(NOM_FR&amp;ADDRESS('PR-tampon'!$E403,COLUMN(REFERENCEMENT_ISOLANT[[#Headers],[TYPE DE PROCEDE]])))=0,"",INDIRECT(NOM_FR&amp;ADDRESS('PR-tampon'!$E403,COLUMN(REFERENCEMENT_ISOLANT[[#Headers],[TYPE DE PROCEDE]]))))))</f>
        <v/>
      </c>
      <c r="D440" s="86" t="str">
        <f ca="1">IF('PR-tampon'!$E403="","",IF('PR-tampon'!$E403=0,"",IF(INDIRECT(NOM_FR&amp;ADDRESS('PR-tampon'!$E403,COLUMN(REFERENCEMENT_ISOLANT[[#Headers],[MATIERE]])))=0,"",INDIRECT(NOM_FR&amp;ADDRESS('PR-tampon'!$E403,COLUMN(REFERENCEMENT_ISOLANT[[#Headers],[MATIERE]]))))))</f>
        <v/>
      </c>
      <c r="E440" s="3" t="str">
        <f ca="1">IF('PR-tampon'!$E403="","",IF('PR-tampon'!$E403=0,"",IF(INDIRECT(NOM_FR&amp;ADDRESS('PR-tampon'!$E403,COLUMN(REFERENCEMENT_ISOLANT[[#Headers],[NOM COMMERCIAL DU PROCEDE]])))=0,"",INDIRECT(NOM_FR&amp;ADDRESS('PR-tampon'!$E403,COLUMN(REFERENCEMENT_ISOLANT[[#Headers],[NOM COMMERCIAL DU PROCEDE]]))))))</f>
        <v/>
      </c>
      <c r="F440" s="3" t="str">
        <f ca="1">IF('PR-tampon'!$E403="","",IF('PR-tampon'!$E403=0,"",IF(INDIRECT(NOM_FR&amp;ADDRESS('PR-tampon'!$E403,COLUMN(REFERENCEMENT_ISOLANT[[#Headers],[FABRICANT / TITULAIRE / DISTRIBUTEUR]])))=0,"",INDIRECT(NOM_FR&amp;ADDRESS('PR-tampon'!$E403,COLUMN(REFERENCEMENT_ISOLANT[[#Headers],[FABRICANT / TITULAIRE / DISTRIBUTEUR]]))))))</f>
        <v/>
      </c>
      <c r="G440" s="3" t="str">
        <f ca="1">IF('PR-tampon'!$E403="","",IF('PR-tampon'!$E403=0,"",IF(INDIRECT(NOM_FR&amp;ADDRESS('PR-tampon'!$E403,COLUMN(REFERENCEMENT_ISOLANT[[#Headers],[TYPE DE DOCUMENT DE REFERENCE]])))=0,"",INDIRECT(NOM_FR&amp;ADDRESS('PR-tampon'!$E403,COLUMN(REFERENCEMENT_ISOLANT[[#Headers],[TYPE DE DOCUMENT DE REFERENCE]]))))))</f>
        <v/>
      </c>
      <c r="H440" s="3" t="str">
        <f ca="1">IF('PR-tampon'!$E403="","",IF('PR-tampon'!$E403=0,"",IF(INDIRECT(NOM_FR&amp;ADDRESS('PR-tampon'!$E403,COLUMN(REFERENCEMENT_ISOLANT[[#Headers],[REF]])))=0,"",INDIRECT(NOM_FR&amp;ADDRESS('PR-tampon'!$E403,COLUMN(REFERENCEMENT_ISOLANT[[#Headers],[REF]]))))))</f>
        <v/>
      </c>
      <c r="I440" s="80" t="str">
        <f ca="1">IF('PR-tampon'!$E403="","",IF('PR-tampon'!$E403=0,"",IF(INDIRECT(NOM_FR&amp;ADDRESS('PR-tampon'!$E403,COLUMN(REFERENCEMENT_ISOLANT[[#Headers],[AVIS LIMITE AU / VALIDITE]])))=0,"",INDIRECT(NOM_FR&amp;ADDRESS('PR-tampon'!$E403,COLUMN(REFERENCEMENT_ISOLANT[[#Headers],[AVIS LIMITE AU / VALIDITE]]))))))</f>
        <v/>
      </c>
      <c r="J440" s="3" t="str">
        <f ca="1">IF('PR-tampon'!$E403="","",IF('PR-tampon'!$E403=0,"",IF(INDIRECT(NOM_FR&amp;ADDRESS('PR-tampon'!$E403,COLUMN(REFERENCEMENT_ISOLANT[[#Headers],[TC/TNC
dans le domaine d''emploi visé]])))=0,"",INDIRECT(NOM_FR&amp;ADDRESS('PR-tampon'!$E403,COLUMN(REFERENCEMENT_ISOLANT[[#Headers],[TC/TNC
dans le domaine d''emploi visé]]))))))</f>
        <v/>
      </c>
      <c r="K440" s="110" t="str">
        <f ca="1">IF('PR-tampon'!$E403="","",IF('PR-tampon'!$E403=0,"",IF(INDIRECT(NOM_FR&amp;ADDRESS('PR-tampon'!$E403,COLUMN(REFERENCEMENT_ISOLANT[[#Headers],[SYNTHESE DES APPLICATIONS VISEES]])))=0,"",INDIRECT(NOM_FR&amp;ADDRESS('PR-tampon'!$E403,COLUMN(REFERENCEMENT_ISOLANT[[#Headers],[SYNTHESE DES APPLICATIONS VISEES]]))))))</f>
        <v/>
      </c>
      <c r="L440" s="82" t="str">
        <f ca="1">IF('PR-tampon'!$E403="","",IF('PR-tampon'!$E403=0,"",IF(INDIRECT(NOM_FR&amp;ADDRESS('PR-tampon'!$E403,COLUMN(REFERENCEMENT_ISOLANT[[#Headers],[CONCATENATION DES OBSERVATIONS]])))=0,"",INDIRECT(NOM_FR&amp;ADDRESS('PR-tampon'!$E403,COLUMN(REFERENCEMENT_ISOLANT[[#Headers],[CONCATENATION DES OBSERVATIONS]]))))))</f>
        <v/>
      </c>
      <c r="M440" s="3" t="str">
        <f ca="1">IF('PR-tampon'!$E403="","",IF('PR-tampon'!$E403=0,"",IF(INDIRECT(NOM_FR&amp;ADDRESS('PR-tampon'!$E403,COLUMN(REFERENCEMENT_ISOLANT[[#Headers],[Hygrométrie des locaux]])))=0,"",INDIRECT(NOM_FR&amp;ADDRESS('PR-tampon'!$E403,COLUMN(REFERENCEMENT_ISOLANT[[#Headers],[Hygrométrie des locaux]]))))))</f>
        <v/>
      </c>
      <c r="N440" s="3" t="str">
        <f ca="1">IF('PR-tampon'!$E403="","",IF('PR-tampon'!$E403=0,"",IF(INDIRECT(NOM_FR&amp;ADDRESS('PR-tampon'!$E403,COLUMN(REFERENCEMENT_ISOLANT[[#Headers],[classement locaux au sens 20.1 P3]])))=0,"",INDIRECT(NOM_FR&amp;ADDRESS('PR-tampon'!$E403,COLUMN(REFERENCEMENT_ISOLANT[[#Headers],[classement locaux au sens 20.1 P3]]))))))</f>
        <v/>
      </c>
      <c r="O440" s="3" t="str">
        <f ca="1">IF('PR-tampon'!$E403="","",IF('PR-tampon'!$E403=0,"",IF(INDIRECT(NOM_FR&amp;ADDRESS('PR-tampon'!$E403,COLUMN(REFERENCEMENT_ISOLANT[[#Headers],[Climat max]])))=0,"",INDIRECT(NOM_FR&amp;ADDRESS('PR-tampon'!$E403,COLUMN(REFERENCEMENT_ISOLANT[[#Headers],[Climat max]]))))))</f>
        <v/>
      </c>
      <c r="P440" s="3" t="str">
        <f ca="1">IF('PR-tampon'!$E403="","",IF('PR-tampon'!$E403=0,"",IF(INDIRECT(NOM_FR&amp;ADDRESS('PR-tampon'!$E403,COLUMN(REFERENCEMENT_ISOLANT[[#Headers],[Locaux climatisés ou raffraichis]])))=0,"",INDIRECT(NOM_FR&amp;ADDRESS('PR-tampon'!$E403,COLUMN(REFERENCEMENT_ISOLANT[[#Headers],[Locaux climatisés ou raffraichis]]))))))</f>
        <v/>
      </c>
    </row>
    <row r="441" spans="1:16" ht="130.19999999999999" customHeight="1" x14ac:dyDescent="0.3">
      <c r="A441" s="3" t="e">
        <v>#VALUE!</v>
      </c>
      <c r="B441" s="86" t="str">
        <f ca="1">IF('PR-tampon'!$E404="","",IF('PR-tampon'!$E404=0,"",IF(INDIRECT(NOM_FR&amp;ADDRESS('PR-tampon'!$E404,COLUMN(REFERENCEMENT_ISOLANT[[#Headers],[DATE REFERENCEMENT]])))=0,"",INDIRECT(NOM_FR&amp;ADDRESS('PR-tampon'!$E404,COLUMN(REFERENCEMENT_ISOLANT[[#Headers],[DATE REFERENCEMENT]]))))))</f>
        <v/>
      </c>
      <c r="C441" s="86" t="str">
        <f ca="1">IF('PR-tampon'!$E404="","",IF('PR-tampon'!$E404=0,"",IF(INDIRECT(NOM_FR&amp;ADDRESS('PR-tampon'!$E404,COLUMN(REFERENCEMENT_ISOLANT[[#Headers],[TYPE DE PROCEDE]])))=0,"",INDIRECT(NOM_FR&amp;ADDRESS('PR-tampon'!$E404,COLUMN(REFERENCEMENT_ISOLANT[[#Headers],[TYPE DE PROCEDE]]))))))</f>
        <v/>
      </c>
      <c r="D441" s="86" t="str">
        <f ca="1">IF('PR-tampon'!$E404="","",IF('PR-tampon'!$E404=0,"",IF(INDIRECT(NOM_FR&amp;ADDRESS('PR-tampon'!$E404,COLUMN(REFERENCEMENT_ISOLANT[[#Headers],[MATIERE]])))=0,"",INDIRECT(NOM_FR&amp;ADDRESS('PR-tampon'!$E404,COLUMN(REFERENCEMENT_ISOLANT[[#Headers],[MATIERE]]))))))</f>
        <v/>
      </c>
      <c r="E441" s="3" t="str">
        <f ca="1">IF('PR-tampon'!$E404="","",IF('PR-tampon'!$E404=0,"",IF(INDIRECT(NOM_FR&amp;ADDRESS('PR-tampon'!$E404,COLUMN(REFERENCEMENT_ISOLANT[[#Headers],[NOM COMMERCIAL DU PROCEDE]])))=0,"",INDIRECT(NOM_FR&amp;ADDRESS('PR-tampon'!$E404,COLUMN(REFERENCEMENT_ISOLANT[[#Headers],[NOM COMMERCIAL DU PROCEDE]]))))))</f>
        <v/>
      </c>
      <c r="F441" s="3" t="str">
        <f ca="1">IF('PR-tampon'!$E404="","",IF('PR-tampon'!$E404=0,"",IF(INDIRECT(NOM_FR&amp;ADDRESS('PR-tampon'!$E404,COLUMN(REFERENCEMENT_ISOLANT[[#Headers],[FABRICANT / TITULAIRE / DISTRIBUTEUR]])))=0,"",INDIRECT(NOM_FR&amp;ADDRESS('PR-tampon'!$E404,COLUMN(REFERENCEMENT_ISOLANT[[#Headers],[FABRICANT / TITULAIRE / DISTRIBUTEUR]]))))))</f>
        <v/>
      </c>
      <c r="G441" s="3" t="str">
        <f ca="1">IF('PR-tampon'!$E404="","",IF('PR-tampon'!$E404=0,"",IF(INDIRECT(NOM_FR&amp;ADDRESS('PR-tampon'!$E404,COLUMN(REFERENCEMENT_ISOLANT[[#Headers],[TYPE DE DOCUMENT DE REFERENCE]])))=0,"",INDIRECT(NOM_FR&amp;ADDRESS('PR-tampon'!$E404,COLUMN(REFERENCEMENT_ISOLANT[[#Headers],[TYPE DE DOCUMENT DE REFERENCE]]))))))</f>
        <v/>
      </c>
      <c r="H441" s="3" t="str">
        <f ca="1">IF('PR-tampon'!$E404="","",IF('PR-tampon'!$E404=0,"",IF(INDIRECT(NOM_FR&amp;ADDRESS('PR-tampon'!$E404,COLUMN(REFERENCEMENT_ISOLANT[[#Headers],[REF]])))=0,"",INDIRECT(NOM_FR&amp;ADDRESS('PR-tampon'!$E404,COLUMN(REFERENCEMENT_ISOLANT[[#Headers],[REF]]))))))</f>
        <v/>
      </c>
      <c r="I441" s="80" t="str">
        <f ca="1">IF('PR-tampon'!$E404="","",IF('PR-tampon'!$E404=0,"",IF(INDIRECT(NOM_FR&amp;ADDRESS('PR-tampon'!$E404,COLUMN(REFERENCEMENT_ISOLANT[[#Headers],[AVIS LIMITE AU / VALIDITE]])))=0,"",INDIRECT(NOM_FR&amp;ADDRESS('PR-tampon'!$E404,COLUMN(REFERENCEMENT_ISOLANT[[#Headers],[AVIS LIMITE AU / VALIDITE]]))))))</f>
        <v/>
      </c>
      <c r="J441" s="3" t="str">
        <f ca="1">IF('PR-tampon'!$E404="","",IF('PR-tampon'!$E404=0,"",IF(INDIRECT(NOM_FR&amp;ADDRESS('PR-tampon'!$E404,COLUMN(REFERENCEMENT_ISOLANT[[#Headers],[TC/TNC
dans le domaine d''emploi visé]])))=0,"",INDIRECT(NOM_FR&amp;ADDRESS('PR-tampon'!$E404,COLUMN(REFERENCEMENT_ISOLANT[[#Headers],[TC/TNC
dans le domaine d''emploi visé]]))))))</f>
        <v/>
      </c>
      <c r="K441" s="110" t="str">
        <f ca="1">IF('PR-tampon'!$E404="","",IF('PR-tampon'!$E404=0,"",IF(INDIRECT(NOM_FR&amp;ADDRESS('PR-tampon'!$E404,COLUMN(REFERENCEMENT_ISOLANT[[#Headers],[SYNTHESE DES APPLICATIONS VISEES]])))=0,"",INDIRECT(NOM_FR&amp;ADDRESS('PR-tampon'!$E404,COLUMN(REFERENCEMENT_ISOLANT[[#Headers],[SYNTHESE DES APPLICATIONS VISEES]]))))))</f>
        <v/>
      </c>
      <c r="L441" s="82" t="str">
        <f ca="1">IF('PR-tampon'!$E404="","",IF('PR-tampon'!$E404=0,"",IF(INDIRECT(NOM_FR&amp;ADDRESS('PR-tampon'!$E404,COLUMN(REFERENCEMENT_ISOLANT[[#Headers],[CONCATENATION DES OBSERVATIONS]])))=0,"",INDIRECT(NOM_FR&amp;ADDRESS('PR-tampon'!$E404,COLUMN(REFERENCEMENT_ISOLANT[[#Headers],[CONCATENATION DES OBSERVATIONS]]))))))</f>
        <v/>
      </c>
      <c r="M441" s="3" t="str">
        <f ca="1">IF('PR-tampon'!$E404="","",IF('PR-tampon'!$E404=0,"",IF(INDIRECT(NOM_FR&amp;ADDRESS('PR-tampon'!$E404,COLUMN(REFERENCEMENT_ISOLANT[[#Headers],[Hygrométrie des locaux]])))=0,"",INDIRECT(NOM_FR&amp;ADDRESS('PR-tampon'!$E404,COLUMN(REFERENCEMENT_ISOLANT[[#Headers],[Hygrométrie des locaux]]))))))</f>
        <v/>
      </c>
      <c r="N441" s="3" t="str">
        <f ca="1">IF('PR-tampon'!$E404="","",IF('PR-tampon'!$E404=0,"",IF(INDIRECT(NOM_FR&amp;ADDRESS('PR-tampon'!$E404,COLUMN(REFERENCEMENT_ISOLANT[[#Headers],[classement locaux au sens 20.1 P3]])))=0,"",INDIRECT(NOM_FR&amp;ADDRESS('PR-tampon'!$E404,COLUMN(REFERENCEMENT_ISOLANT[[#Headers],[classement locaux au sens 20.1 P3]]))))))</f>
        <v/>
      </c>
      <c r="O441" s="3" t="str">
        <f ca="1">IF('PR-tampon'!$E404="","",IF('PR-tampon'!$E404=0,"",IF(INDIRECT(NOM_FR&amp;ADDRESS('PR-tampon'!$E404,COLUMN(REFERENCEMENT_ISOLANT[[#Headers],[Climat max]])))=0,"",INDIRECT(NOM_FR&amp;ADDRESS('PR-tampon'!$E404,COLUMN(REFERENCEMENT_ISOLANT[[#Headers],[Climat max]]))))))</f>
        <v/>
      </c>
      <c r="P441" s="3" t="str">
        <f ca="1">IF('PR-tampon'!$E404="","",IF('PR-tampon'!$E404=0,"",IF(INDIRECT(NOM_FR&amp;ADDRESS('PR-tampon'!$E404,COLUMN(REFERENCEMENT_ISOLANT[[#Headers],[Locaux climatisés ou raffraichis]])))=0,"",INDIRECT(NOM_FR&amp;ADDRESS('PR-tampon'!$E404,COLUMN(REFERENCEMENT_ISOLANT[[#Headers],[Locaux climatisés ou raffraichis]]))))))</f>
        <v/>
      </c>
    </row>
    <row r="442" spans="1:16" ht="130.19999999999999" customHeight="1" x14ac:dyDescent="0.3">
      <c r="A442" s="3" t="e">
        <v>#VALUE!</v>
      </c>
      <c r="B442" s="86" t="str">
        <f ca="1">IF('PR-tampon'!$E405="","",IF('PR-tampon'!$E405=0,"",IF(INDIRECT(NOM_FR&amp;ADDRESS('PR-tampon'!$E405,COLUMN(REFERENCEMENT_ISOLANT[[#Headers],[DATE REFERENCEMENT]])))=0,"",INDIRECT(NOM_FR&amp;ADDRESS('PR-tampon'!$E405,COLUMN(REFERENCEMENT_ISOLANT[[#Headers],[DATE REFERENCEMENT]]))))))</f>
        <v/>
      </c>
      <c r="C442" s="86" t="str">
        <f ca="1">IF('PR-tampon'!$E405="","",IF('PR-tampon'!$E405=0,"",IF(INDIRECT(NOM_FR&amp;ADDRESS('PR-tampon'!$E405,COLUMN(REFERENCEMENT_ISOLANT[[#Headers],[TYPE DE PROCEDE]])))=0,"",INDIRECT(NOM_FR&amp;ADDRESS('PR-tampon'!$E405,COLUMN(REFERENCEMENT_ISOLANT[[#Headers],[TYPE DE PROCEDE]]))))))</f>
        <v/>
      </c>
      <c r="D442" s="86" t="str">
        <f ca="1">IF('PR-tampon'!$E405="","",IF('PR-tampon'!$E405=0,"",IF(INDIRECT(NOM_FR&amp;ADDRESS('PR-tampon'!$E405,COLUMN(REFERENCEMENT_ISOLANT[[#Headers],[MATIERE]])))=0,"",INDIRECT(NOM_FR&amp;ADDRESS('PR-tampon'!$E405,COLUMN(REFERENCEMENT_ISOLANT[[#Headers],[MATIERE]]))))))</f>
        <v/>
      </c>
      <c r="E442" s="3" t="str">
        <f ca="1">IF('PR-tampon'!$E405="","",IF('PR-tampon'!$E405=0,"",IF(INDIRECT(NOM_FR&amp;ADDRESS('PR-tampon'!$E405,COLUMN(REFERENCEMENT_ISOLANT[[#Headers],[NOM COMMERCIAL DU PROCEDE]])))=0,"",INDIRECT(NOM_FR&amp;ADDRESS('PR-tampon'!$E405,COLUMN(REFERENCEMENT_ISOLANT[[#Headers],[NOM COMMERCIAL DU PROCEDE]]))))))</f>
        <v/>
      </c>
      <c r="F442" s="3" t="str">
        <f ca="1">IF('PR-tampon'!$E405="","",IF('PR-tampon'!$E405=0,"",IF(INDIRECT(NOM_FR&amp;ADDRESS('PR-tampon'!$E405,COLUMN(REFERENCEMENT_ISOLANT[[#Headers],[FABRICANT / TITULAIRE / DISTRIBUTEUR]])))=0,"",INDIRECT(NOM_FR&amp;ADDRESS('PR-tampon'!$E405,COLUMN(REFERENCEMENT_ISOLANT[[#Headers],[FABRICANT / TITULAIRE / DISTRIBUTEUR]]))))))</f>
        <v/>
      </c>
      <c r="G442" s="3" t="str">
        <f ca="1">IF('PR-tampon'!$E405="","",IF('PR-tampon'!$E405=0,"",IF(INDIRECT(NOM_FR&amp;ADDRESS('PR-tampon'!$E405,COLUMN(REFERENCEMENT_ISOLANT[[#Headers],[TYPE DE DOCUMENT DE REFERENCE]])))=0,"",INDIRECT(NOM_FR&amp;ADDRESS('PR-tampon'!$E405,COLUMN(REFERENCEMENT_ISOLANT[[#Headers],[TYPE DE DOCUMENT DE REFERENCE]]))))))</f>
        <v/>
      </c>
      <c r="H442" s="3" t="str">
        <f ca="1">IF('PR-tampon'!$E405="","",IF('PR-tampon'!$E405=0,"",IF(INDIRECT(NOM_FR&amp;ADDRESS('PR-tampon'!$E405,COLUMN(REFERENCEMENT_ISOLANT[[#Headers],[REF]])))=0,"",INDIRECT(NOM_FR&amp;ADDRESS('PR-tampon'!$E405,COLUMN(REFERENCEMENT_ISOLANT[[#Headers],[REF]]))))))</f>
        <v/>
      </c>
      <c r="I442" s="80" t="str">
        <f ca="1">IF('PR-tampon'!$E405="","",IF('PR-tampon'!$E405=0,"",IF(INDIRECT(NOM_FR&amp;ADDRESS('PR-tampon'!$E405,COLUMN(REFERENCEMENT_ISOLANT[[#Headers],[AVIS LIMITE AU / VALIDITE]])))=0,"",INDIRECT(NOM_FR&amp;ADDRESS('PR-tampon'!$E405,COLUMN(REFERENCEMENT_ISOLANT[[#Headers],[AVIS LIMITE AU / VALIDITE]]))))))</f>
        <v/>
      </c>
      <c r="J442" s="3" t="str">
        <f ca="1">IF('PR-tampon'!$E405="","",IF('PR-tampon'!$E405=0,"",IF(INDIRECT(NOM_FR&amp;ADDRESS('PR-tampon'!$E405,COLUMN(REFERENCEMENT_ISOLANT[[#Headers],[TC/TNC
dans le domaine d''emploi visé]])))=0,"",INDIRECT(NOM_FR&amp;ADDRESS('PR-tampon'!$E405,COLUMN(REFERENCEMENT_ISOLANT[[#Headers],[TC/TNC
dans le domaine d''emploi visé]]))))))</f>
        <v/>
      </c>
      <c r="K442" s="110" t="str">
        <f ca="1">IF('PR-tampon'!$E405="","",IF('PR-tampon'!$E405=0,"",IF(INDIRECT(NOM_FR&amp;ADDRESS('PR-tampon'!$E405,COLUMN(REFERENCEMENT_ISOLANT[[#Headers],[SYNTHESE DES APPLICATIONS VISEES]])))=0,"",INDIRECT(NOM_FR&amp;ADDRESS('PR-tampon'!$E405,COLUMN(REFERENCEMENT_ISOLANT[[#Headers],[SYNTHESE DES APPLICATIONS VISEES]]))))))</f>
        <v/>
      </c>
      <c r="L442" s="82" t="str">
        <f ca="1">IF('PR-tampon'!$E405="","",IF('PR-tampon'!$E405=0,"",IF(INDIRECT(NOM_FR&amp;ADDRESS('PR-tampon'!$E405,COLUMN(REFERENCEMENT_ISOLANT[[#Headers],[CONCATENATION DES OBSERVATIONS]])))=0,"",INDIRECT(NOM_FR&amp;ADDRESS('PR-tampon'!$E405,COLUMN(REFERENCEMENT_ISOLANT[[#Headers],[CONCATENATION DES OBSERVATIONS]]))))))</f>
        <v/>
      </c>
      <c r="M442" s="3" t="str">
        <f ca="1">IF('PR-tampon'!$E405="","",IF('PR-tampon'!$E405=0,"",IF(INDIRECT(NOM_FR&amp;ADDRESS('PR-tampon'!$E405,COLUMN(REFERENCEMENT_ISOLANT[[#Headers],[Hygrométrie des locaux]])))=0,"",INDIRECT(NOM_FR&amp;ADDRESS('PR-tampon'!$E405,COLUMN(REFERENCEMENT_ISOLANT[[#Headers],[Hygrométrie des locaux]]))))))</f>
        <v/>
      </c>
      <c r="N442" s="3" t="str">
        <f ca="1">IF('PR-tampon'!$E405="","",IF('PR-tampon'!$E405=0,"",IF(INDIRECT(NOM_FR&amp;ADDRESS('PR-tampon'!$E405,COLUMN(REFERENCEMENT_ISOLANT[[#Headers],[classement locaux au sens 20.1 P3]])))=0,"",INDIRECT(NOM_FR&amp;ADDRESS('PR-tampon'!$E405,COLUMN(REFERENCEMENT_ISOLANT[[#Headers],[classement locaux au sens 20.1 P3]]))))))</f>
        <v/>
      </c>
      <c r="O442" s="3" t="str">
        <f ca="1">IF('PR-tampon'!$E405="","",IF('PR-tampon'!$E405=0,"",IF(INDIRECT(NOM_FR&amp;ADDRESS('PR-tampon'!$E405,COLUMN(REFERENCEMENT_ISOLANT[[#Headers],[Climat max]])))=0,"",INDIRECT(NOM_FR&amp;ADDRESS('PR-tampon'!$E405,COLUMN(REFERENCEMENT_ISOLANT[[#Headers],[Climat max]]))))))</f>
        <v/>
      </c>
      <c r="P442" s="3" t="str">
        <f ca="1">IF('PR-tampon'!$E405="","",IF('PR-tampon'!$E405=0,"",IF(INDIRECT(NOM_FR&amp;ADDRESS('PR-tampon'!$E405,COLUMN(REFERENCEMENT_ISOLANT[[#Headers],[Locaux climatisés ou raffraichis]])))=0,"",INDIRECT(NOM_FR&amp;ADDRESS('PR-tampon'!$E405,COLUMN(REFERENCEMENT_ISOLANT[[#Headers],[Locaux climatisés ou raffraichis]]))))))</f>
        <v/>
      </c>
    </row>
    <row r="443" spans="1:16" ht="130.19999999999999" customHeight="1" x14ac:dyDescent="0.3">
      <c r="A443" s="3" t="e">
        <v>#VALUE!</v>
      </c>
      <c r="B443" s="86" t="str">
        <f ca="1">IF('PR-tampon'!$E406="","",IF('PR-tampon'!$E406=0,"",IF(INDIRECT(NOM_FR&amp;ADDRESS('PR-tampon'!$E406,COLUMN(REFERENCEMENT_ISOLANT[[#Headers],[DATE REFERENCEMENT]])))=0,"",INDIRECT(NOM_FR&amp;ADDRESS('PR-tampon'!$E406,COLUMN(REFERENCEMENT_ISOLANT[[#Headers],[DATE REFERENCEMENT]]))))))</f>
        <v/>
      </c>
      <c r="C443" s="86" t="str">
        <f ca="1">IF('PR-tampon'!$E406="","",IF('PR-tampon'!$E406=0,"",IF(INDIRECT(NOM_FR&amp;ADDRESS('PR-tampon'!$E406,COLUMN(REFERENCEMENT_ISOLANT[[#Headers],[TYPE DE PROCEDE]])))=0,"",INDIRECT(NOM_FR&amp;ADDRESS('PR-tampon'!$E406,COLUMN(REFERENCEMENT_ISOLANT[[#Headers],[TYPE DE PROCEDE]]))))))</f>
        <v/>
      </c>
      <c r="D443" s="86" t="str">
        <f ca="1">IF('PR-tampon'!$E406="","",IF('PR-tampon'!$E406=0,"",IF(INDIRECT(NOM_FR&amp;ADDRESS('PR-tampon'!$E406,COLUMN(REFERENCEMENT_ISOLANT[[#Headers],[MATIERE]])))=0,"",INDIRECT(NOM_FR&amp;ADDRESS('PR-tampon'!$E406,COLUMN(REFERENCEMENT_ISOLANT[[#Headers],[MATIERE]]))))))</f>
        <v/>
      </c>
      <c r="E443" s="3" t="str">
        <f ca="1">IF('PR-tampon'!$E406="","",IF('PR-tampon'!$E406=0,"",IF(INDIRECT(NOM_FR&amp;ADDRESS('PR-tampon'!$E406,COLUMN(REFERENCEMENT_ISOLANT[[#Headers],[NOM COMMERCIAL DU PROCEDE]])))=0,"",INDIRECT(NOM_FR&amp;ADDRESS('PR-tampon'!$E406,COLUMN(REFERENCEMENT_ISOLANT[[#Headers],[NOM COMMERCIAL DU PROCEDE]]))))))</f>
        <v/>
      </c>
      <c r="F443" s="3" t="str">
        <f ca="1">IF('PR-tampon'!$E406="","",IF('PR-tampon'!$E406=0,"",IF(INDIRECT(NOM_FR&amp;ADDRESS('PR-tampon'!$E406,COLUMN(REFERENCEMENT_ISOLANT[[#Headers],[FABRICANT / TITULAIRE / DISTRIBUTEUR]])))=0,"",INDIRECT(NOM_FR&amp;ADDRESS('PR-tampon'!$E406,COLUMN(REFERENCEMENT_ISOLANT[[#Headers],[FABRICANT / TITULAIRE / DISTRIBUTEUR]]))))))</f>
        <v/>
      </c>
      <c r="G443" s="3" t="str">
        <f ca="1">IF('PR-tampon'!$E406="","",IF('PR-tampon'!$E406=0,"",IF(INDIRECT(NOM_FR&amp;ADDRESS('PR-tampon'!$E406,COLUMN(REFERENCEMENT_ISOLANT[[#Headers],[TYPE DE DOCUMENT DE REFERENCE]])))=0,"",INDIRECT(NOM_FR&amp;ADDRESS('PR-tampon'!$E406,COLUMN(REFERENCEMENT_ISOLANT[[#Headers],[TYPE DE DOCUMENT DE REFERENCE]]))))))</f>
        <v/>
      </c>
      <c r="H443" s="3" t="str">
        <f ca="1">IF('PR-tampon'!$E406="","",IF('PR-tampon'!$E406=0,"",IF(INDIRECT(NOM_FR&amp;ADDRESS('PR-tampon'!$E406,COLUMN(REFERENCEMENT_ISOLANT[[#Headers],[REF]])))=0,"",INDIRECT(NOM_FR&amp;ADDRESS('PR-tampon'!$E406,COLUMN(REFERENCEMENT_ISOLANT[[#Headers],[REF]]))))))</f>
        <v/>
      </c>
      <c r="I443" s="80" t="str">
        <f ca="1">IF('PR-tampon'!$E406="","",IF('PR-tampon'!$E406=0,"",IF(INDIRECT(NOM_FR&amp;ADDRESS('PR-tampon'!$E406,COLUMN(REFERENCEMENT_ISOLANT[[#Headers],[AVIS LIMITE AU / VALIDITE]])))=0,"",INDIRECT(NOM_FR&amp;ADDRESS('PR-tampon'!$E406,COLUMN(REFERENCEMENT_ISOLANT[[#Headers],[AVIS LIMITE AU / VALIDITE]]))))))</f>
        <v/>
      </c>
      <c r="J443" s="3" t="str">
        <f ca="1">IF('PR-tampon'!$E406="","",IF('PR-tampon'!$E406=0,"",IF(INDIRECT(NOM_FR&amp;ADDRESS('PR-tampon'!$E406,COLUMN(REFERENCEMENT_ISOLANT[[#Headers],[TC/TNC
dans le domaine d''emploi visé]])))=0,"",INDIRECT(NOM_FR&amp;ADDRESS('PR-tampon'!$E406,COLUMN(REFERENCEMENT_ISOLANT[[#Headers],[TC/TNC
dans le domaine d''emploi visé]]))))))</f>
        <v/>
      </c>
      <c r="K443" s="110" t="str">
        <f ca="1">IF('PR-tampon'!$E406="","",IF('PR-tampon'!$E406=0,"",IF(INDIRECT(NOM_FR&amp;ADDRESS('PR-tampon'!$E406,COLUMN(REFERENCEMENT_ISOLANT[[#Headers],[SYNTHESE DES APPLICATIONS VISEES]])))=0,"",INDIRECT(NOM_FR&amp;ADDRESS('PR-tampon'!$E406,COLUMN(REFERENCEMENT_ISOLANT[[#Headers],[SYNTHESE DES APPLICATIONS VISEES]]))))))</f>
        <v/>
      </c>
      <c r="L443" s="82" t="str">
        <f ca="1">IF('PR-tampon'!$E406="","",IF('PR-tampon'!$E406=0,"",IF(INDIRECT(NOM_FR&amp;ADDRESS('PR-tampon'!$E406,COLUMN(REFERENCEMENT_ISOLANT[[#Headers],[CONCATENATION DES OBSERVATIONS]])))=0,"",INDIRECT(NOM_FR&amp;ADDRESS('PR-tampon'!$E406,COLUMN(REFERENCEMENT_ISOLANT[[#Headers],[CONCATENATION DES OBSERVATIONS]]))))))</f>
        <v/>
      </c>
      <c r="M443" s="3" t="str">
        <f ca="1">IF('PR-tampon'!$E406="","",IF('PR-tampon'!$E406=0,"",IF(INDIRECT(NOM_FR&amp;ADDRESS('PR-tampon'!$E406,COLUMN(REFERENCEMENT_ISOLANT[[#Headers],[Hygrométrie des locaux]])))=0,"",INDIRECT(NOM_FR&amp;ADDRESS('PR-tampon'!$E406,COLUMN(REFERENCEMENT_ISOLANT[[#Headers],[Hygrométrie des locaux]]))))))</f>
        <v/>
      </c>
      <c r="N443" s="3" t="str">
        <f ca="1">IF('PR-tampon'!$E406="","",IF('PR-tampon'!$E406=0,"",IF(INDIRECT(NOM_FR&amp;ADDRESS('PR-tampon'!$E406,COLUMN(REFERENCEMENT_ISOLANT[[#Headers],[classement locaux au sens 20.1 P3]])))=0,"",INDIRECT(NOM_FR&amp;ADDRESS('PR-tampon'!$E406,COLUMN(REFERENCEMENT_ISOLANT[[#Headers],[classement locaux au sens 20.1 P3]]))))))</f>
        <v/>
      </c>
      <c r="O443" s="3" t="str">
        <f ca="1">IF('PR-tampon'!$E406="","",IF('PR-tampon'!$E406=0,"",IF(INDIRECT(NOM_FR&amp;ADDRESS('PR-tampon'!$E406,COLUMN(REFERENCEMENT_ISOLANT[[#Headers],[Climat max]])))=0,"",INDIRECT(NOM_FR&amp;ADDRESS('PR-tampon'!$E406,COLUMN(REFERENCEMENT_ISOLANT[[#Headers],[Climat max]]))))))</f>
        <v/>
      </c>
      <c r="P443" s="3" t="str">
        <f ca="1">IF('PR-tampon'!$E406="","",IF('PR-tampon'!$E406=0,"",IF(INDIRECT(NOM_FR&amp;ADDRESS('PR-tampon'!$E406,COLUMN(REFERENCEMENT_ISOLANT[[#Headers],[Locaux climatisés ou raffraichis]])))=0,"",INDIRECT(NOM_FR&amp;ADDRESS('PR-tampon'!$E406,COLUMN(REFERENCEMENT_ISOLANT[[#Headers],[Locaux climatisés ou raffraichis]]))))))</f>
        <v/>
      </c>
    </row>
    <row r="444" spans="1:16" ht="130.19999999999999" customHeight="1" x14ac:dyDescent="0.3">
      <c r="A444" s="3" t="e">
        <v>#VALUE!</v>
      </c>
      <c r="B444" s="86" t="str">
        <f ca="1">IF('PR-tampon'!$E407="","",IF('PR-tampon'!$E407=0,"",IF(INDIRECT(NOM_FR&amp;ADDRESS('PR-tampon'!$E407,COLUMN(REFERENCEMENT_ISOLANT[[#Headers],[DATE REFERENCEMENT]])))=0,"",INDIRECT(NOM_FR&amp;ADDRESS('PR-tampon'!$E407,COLUMN(REFERENCEMENT_ISOLANT[[#Headers],[DATE REFERENCEMENT]]))))))</f>
        <v/>
      </c>
      <c r="C444" s="86" t="str">
        <f ca="1">IF('PR-tampon'!$E407="","",IF('PR-tampon'!$E407=0,"",IF(INDIRECT(NOM_FR&amp;ADDRESS('PR-tampon'!$E407,COLUMN(REFERENCEMENT_ISOLANT[[#Headers],[TYPE DE PROCEDE]])))=0,"",INDIRECT(NOM_FR&amp;ADDRESS('PR-tampon'!$E407,COLUMN(REFERENCEMENT_ISOLANT[[#Headers],[TYPE DE PROCEDE]]))))))</f>
        <v/>
      </c>
      <c r="D444" s="86" t="str">
        <f ca="1">IF('PR-tampon'!$E407="","",IF('PR-tampon'!$E407=0,"",IF(INDIRECT(NOM_FR&amp;ADDRESS('PR-tampon'!$E407,COLUMN(REFERENCEMENT_ISOLANT[[#Headers],[MATIERE]])))=0,"",INDIRECT(NOM_FR&amp;ADDRESS('PR-tampon'!$E407,COLUMN(REFERENCEMENT_ISOLANT[[#Headers],[MATIERE]]))))))</f>
        <v/>
      </c>
      <c r="E444" s="3" t="str">
        <f ca="1">IF('PR-tampon'!$E407="","",IF('PR-tampon'!$E407=0,"",IF(INDIRECT(NOM_FR&amp;ADDRESS('PR-tampon'!$E407,COLUMN(REFERENCEMENT_ISOLANT[[#Headers],[NOM COMMERCIAL DU PROCEDE]])))=0,"",INDIRECT(NOM_FR&amp;ADDRESS('PR-tampon'!$E407,COLUMN(REFERENCEMENT_ISOLANT[[#Headers],[NOM COMMERCIAL DU PROCEDE]]))))))</f>
        <v/>
      </c>
      <c r="F444" s="3" t="str">
        <f ca="1">IF('PR-tampon'!$E407="","",IF('PR-tampon'!$E407=0,"",IF(INDIRECT(NOM_FR&amp;ADDRESS('PR-tampon'!$E407,COLUMN(REFERENCEMENT_ISOLANT[[#Headers],[FABRICANT / TITULAIRE / DISTRIBUTEUR]])))=0,"",INDIRECT(NOM_FR&amp;ADDRESS('PR-tampon'!$E407,COLUMN(REFERENCEMENT_ISOLANT[[#Headers],[FABRICANT / TITULAIRE / DISTRIBUTEUR]]))))))</f>
        <v/>
      </c>
      <c r="G444" s="3" t="str">
        <f ca="1">IF('PR-tampon'!$E407="","",IF('PR-tampon'!$E407=0,"",IF(INDIRECT(NOM_FR&amp;ADDRESS('PR-tampon'!$E407,COLUMN(REFERENCEMENT_ISOLANT[[#Headers],[TYPE DE DOCUMENT DE REFERENCE]])))=0,"",INDIRECT(NOM_FR&amp;ADDRESS('PR-tampon'!$E407,COLUMN(REFERENCEMENT_ISOLANT[[#Headers],[TYPE DE DOCUMENT DE REFERENCE]]))))))</f>
        <v/>
      </c>
      <c r="H444" s="3" t="str">
        <f ca="1">IF('PR-tampon'!$E407="","",IF('PR-tampon'!$E407=0,"",IF(INDIRECT(NOM_FR&amp;ADDRESS('PR-tampon'!$E407,COLUMN(REFERENCEMENT_ISOLANT[[#Headers],[REF]])))=0,"",INDIRECT(NOM_FR&amp;ADDRESS('PR-tampon'!$E407,COLUMN(REFERENCEMENT_ISOLANT[[#Headers],[REF]]))))))</f>
        <v/>
      </c>
      <c r="I444" s="80" t="str">
        <f ca="1">IF('PR-tampon'!$E407="","",IF('PR-tampon'!$E407=0,"",IF(INDIRECT(NOM_FR&amp;ADDRESS('PR-tampon'!$E407,COLUMN(REFERENCEMENT_ISOLANT[[#Headers],[AVIS LIMITE AU / VALIDITE]])))=0,"",INDIRECT(NOM_FR&amp;ADDRESS('PR-tampon'!$E407,COLUMN(REFERENCEMENT_ISOLANT[[#Headers],[AVIS LIMITE AU / VALIDITE]]))))))</f>
        <v/>
      </c>
      <c r="J444" s="3" t="str">
        <f ca="1">IF('PR-tampon'!$E407="","",IF('PR-tampon'!$E407=0,"",IF(INDIRECT(NOM_FR&amp;ADDRESS('PR-tampon'!$E407,COLUMN(REFERENCEMENT_ISOLANT[[#Headers],[TC/TNC
dans le domaine d''emploi visé]])))=0,"",INDIRECT(NOM_FR&amp;ADDRESS('PR-tampon'!$E407,COLUMN(REFERENCEMENT_ISOLANT[[#Headers],[TC/TNC
dans le domaine d''emploi visé]]))))))</f>
        <v/>
      </c>
      <c r="K444" s="110" t="str">
        <f ca="1">IF('PR-tampon'!$E407="","",IF('PR-tampon'!$E407=0,"",IF(INDIRECT(NOM_FR&amp;ADDRESS('PR-tampon'!$E407,COLUMN(REFERENCEMENT_ISOLANT[[#Headers],[SYNTHESE DES APPLICATIONS VISEES]])))=0,"",INDIRECT(NOM_FR&amp;ADDRESS('PR-tampon'!$E407,COLUMN(REFERENCEMENT_ISOLANT[[#Headers],[SYNTHESE DES APPLICATIONS VISEES]]))))))</f>
        <v/>
      </c>
      <c r="L444" s="82" t="str">
        <f ca="1">IF('PR-tampon'!$E407="","",IF('PR-tampon'!$E407=0,"",IF(INDIRECT(NOM_FR&amp;ADDRESS('PR-tampon'!$E407,COLUMN(REFERENCEMENT_ISOLANT[[#Headers],[CONCATENATION DES OBSERVATIONS]])))=0,"",INDIRECT(NOM_FR&amp;ADDRESS('PR-tampon'!$E407,COLUMN(REFERENCEMENT_ISOLANT[[#Headers],[CONCATENATION DES OBSERVATIONS]]))))))</f>
        <v/>
      </c>
      <c r="M444" s="3" t="str">
        <f ca="1">IF('PR-tampon'!$E407="","",IF('PR-tampon'!$E407=0,"",IF(INDIRECT(NOM_FR&amp;ADDRESS('PR-tampon'!$E407,COLUMN(REFERENCEMENT_ISOLANT[[#Headers],[Hygrométrie des locaux]])))=0,"",INDIRECT(NOM_FR&amp;ADDRESS('PR-tampon'!$E407,COLUMN(REFERENCEMENT_ISOLANT[[#Headers],[Hygrométrie des locaux]]))))))</f>
        <v/>
      </c>
      <c r="N444" s="3" t="str">
        <f ca="1">IF('PR-tampon'!$E407="","",IF('PR-tampon'!$E407=0,"",IF(INDIRECT(NOM_FR&amp;ADDRESS('PR-tampon'!$E407,COLUMN(REFERENCEMENT_ISOLANT[[#Headers],[classement locaux au sens 20.1 P3]])))=0,"",INDIRECT(NOM_FR&amp;ADDRESS('PR-tampon'!$E407,COLUMN(REFERENCEMENT_ISOLANT[[#Headers],[classement locaux au sens 20.1 P3]]))))))</f>
        <v/>
      </c>
      <c r="O444" s="3" t="str">
        <f ca="1">IF('PR-tampon'!$E407="","",IF('PR-tampon'!$E407=0,"",IF(INDIRECT(NOM_FR&amp;ADDRESS('PR-tampon'!$E407,COLUMN(REFERENCEMENT_ISOLANT[[#Headers],[Climat max]])))=0,"",INDIRECT(NOM_FR&amp;ADDRESS('PR-tampon'!$E407,COLUMN(REFERENCEMENT_ISOLANT[[#Headers],[Climat max]]))))))</f>
        <v/>
      </c>
      <c r="P444" s="3" t="str">
        <f ca="1">IF('PR-tampon'!$E407="","",IF('PR-tampon'!$E407=0,"",IF(INDIRECT(NOM_FR&amp;ADDRESS('PR-tampon'!$E407,COLUMN(REFERENCEMENT_ISOLANT[[#Headers],[Locaux climatisés ou raffraichis]])))=0,"",INDIRECT(NOM_FR&amp;ADDRESS('PR-tampon'!$E407,COLUMN(REFERENCEMENT_ISOLANT[[#Headers],[Locaux climatisés ou raffraichis]]))))))</f>
        <v/>
      </c>
    </row>
    <row r="445" spans="1:16" ht="130.19999999999999" customHeight="1" x14ac:dyDescent="0.3">
      <c r="A445" s="3" t="e">
        <v>#VALUE!</v>
      </c>
      <c r="B445" s="86" t="str">
        <f ca="1">IF('PR-tampon'!$E408="","",IF('PR-tampon'!$E408=0,"",IF(INDIRECT(NOM_FR&amp;ADDRESS('PR-tampon'!$E408,COLUMN(REFERENCEMENT_ISOLANT[[#Headers],[DATE REFERENCEMENT]])))=0,"",INDIRECT(NOM_FR&amp;ADDRESS('PR-tampon'!$E408,COLUMN(REFERENCEMENT_ISOLANT[[#Headers],[DATE REFERENCEMENT]]))))))</f>
        <v/>
      </c>
      <c r="C445" s="86" t="str">
        <f ca="1">IF('PR-tampon'!$E408="","",IF('PR-tampon'!$E408=0,"",IF(INDIRECT(NOM_FR&amp;ADDRESS('PR-tampon'!$E408,COLUMN(REFERENCEMENT_ISOLANT[[#Headers],[TYPE DE PROCEDE]])))=0,"",INDIRECT(NOM_FR&amp;ADDRESS('PR-tampon'!$E408,COLUMN(REFERENCEMENT_ISOLANT[[#Headers],[TYPE DE PROCEDE]]))))))</f>
        <v/>
      </c>
      <c r="D445" s="86" t="str">
        <f ca="1">IF('PR-tampon'!$E408="","",IF('PR-tampon'!$E408=0,"",IF(INDIRECT(NOM_FR&amp;ADDRESS('PR-tampon'!$E408,COLUMN(REFERENCEMENT_ISOLANT[[#Headers],[MATIERE]])))=0,"",INDIRECT(NOM_FR&amp;ADDRESS('PR-tampon'!$E408,COLUMN(REFERENCEMENT_ISOLANT[[#Headers],[MATIERE]]))))))</f>
        <v/>
      </c>
      <c r="E445" s="3" t="str">
        <f ca="1">IF('PR-tampon'!$E408="","",IF('PR-tampon'!$E408=0,"",IF(INDIRECT(NOM_FR&amp;ADDRESS('PR-tampon'!$E408,COLUMN(REFERENCEMENT_ISOLANT[[#Headers],[NOM COMMERCIAL DU PROCEDE]])))=0,"",INDIRECT(NOM_FR&amp;ADDRESS('PR-tampon'!$E408,COLUMN(REFERENCEMENT_ISOLANT[[#Headers],[NOM COMMERCIAL DU PROCEDE]]))))))</f>
        <v/>
      </c>
      <c r="F445" s="3" t="str">
        <f ca="1">IF('PR-tampon'!$E408="","",IF('PR-tampon'!$E408=0,"",IF(INDIRECT(NOM_FR&amp;ADDRESS('PR-tampon'!$E408,COLUMN(REFERENCEMENT_ISOLANT[[#Headers],[FABRICANT / TITULAIRE / DISTRIBUTEUR]])))=0,"",INDIRECT(NOM_FR&amp;ADDRESS('PR-tampon'!$E408,COLUMN(REFERENCEMENT_ISOLANT[[#Headers],[FABRICANT / TITULAIRE / DISTRIBUTEUR]]))))))</f>
        <v/>
      </c>
      <c r="G445" s="3" t="str">
        <f ca="1">IF('PR-tampon'!$E408="","",IF('PR-tampon'!$E408=0,"",IF(INDIRECT(NOM_FR&amp;ADDRESS('PR-tampon'!$E408,COLUMN(REFERENCEMENT_ISOLANT[[#Headers],[TYPE DE DOCUMENT DE REFERENCE]])))=0,"",INDIRECT(NOM_FR&amp;ADDRESS('PR-tampon'!$E408,COLUMN(REFERENCEMENT_ISOLANT[[#Headers],[TYPE DE DOCUMENT DE REFERENCE]]))))))</f>
        <v/>
      </c>
      <c r="H445" s="3" t="str">
        <f ca="1">IF('PR-tampon'!$E408="","",IF('PR-tampon'!$E408=0,"",IF(INDIRECT(NOM_FR&amp;ADDRESS('PR-tampon'!$E408,COLUMN(REFERENCEMENT_ISOLANT[[#Headers],[REF]])))=0,"",INDIRECT(NOM_FR&amp;ADDRESS('PR-tampon'!$E408,COLUMN(REFERENCEMENT_ISOLANT[[#Headers],[REF]]))))))</f>
        <v/>
      </c>
      <c r="I445" s="80" t="str">
        <f ca="1">IF('PR-tampon'!$E408="","",IF('PR-tampon'!$E408=0,"",IF(INDIRECT(NOM_FR&amp;ADDRESS('PR-tampon'!$E408,COLUMN(REFERENCEMENT_ISOLANT[[#Headers],[AVIS LIMITE AU / VALIDITE]])))=0,"",INDIRECT(NOM_FR&amp;ADDRESS('PR-tampon'!$E408,COLUMN(REFERENCEMENT_ISOLANT[[#Headers],[AVIS LIMITE AU / VALIDITE]]))))))</f>
        <v/>
      </c>
      <c r="J445" s="3" t="str">
        <f ca="1">IF('PR-tampon'!$E408="","",IF('PR-tampon'!$E408=0,"",IF(INDIRECT(NOM_FR&amp;ADDRESS('PR-tampon'!$E408,COLUMN(REFERENCEMENT_ISOLANT[[#Headers],[TC/TNC
dans le domaine d''emploi visé]])))=0,"",INDIRECT(NOM_FR&amp;ADDRESS('PR-tampon'!$E408,COLUMN(REFERENCEMENT_ISOLANT[[#Headers],[TC/TNC
dans le domaine d''emploi visé]]))))))</f>
        <v/>
      </c>
      <c r="K445" s="110" t="str">
        <f ca="1">IF('PR-tampon'!$E408="","",IF('PR-tampon'!$E408=0,"",IF(INDIRECT(NOM_FR&amp;ADDRESS('PR-tampon'!$E408,COLUMN(REFERENCEMENT_ISOLANT[[#Headers],[SYNTHESE DES APPLICATIONS VISEES]])))=0,"",INDIRECT(NOM_FR&amp;ADDRESS('PR-tampon'!$E408,COLUMN(REFERENCEMENT_ISOLANT[[#Headers],[SYNTHESE DES APPLICATIONS VISEES]]))))))</f>
        <v/>
      </c>
      <c r="L445" s="82" t="str">
        <f ca="1">IF('PR-tampon'!$E408="","",IF('PR-tampon'!$E408=0,"",IF(INDIRECT(NOM_FR&amp;ADDRESS('PR-tampon'!$E408,COLUMN(REFERENCEMENT_ISOLANT[[#Headers],[CONCATENATION DES OBSERVATIONS]])))=0,"",INDIRECT(NOM_FR&amp;ADDRESS('PR-tampon'!$E408,COLUMN(REFERENCEMENT_ISOLANT[[#Headers],[CONCATENATION DES OBSERVATIONS]]))))))</f>
        <v/>
      </c>
      <c r="M445" s="3" t="str">
        <f ca="1">IF('PR-tampon'!$E408="","",IF('PR-tampon'!$E408=0,"",IF(INDIRECT(NOM_FR&amp;ADDRESS('PR-tampon'!$E408,COLUMN(REFERENCEMENT_ISOLANT[[#Headers],[Hygrométrie des locaux]])))=0,"",INDIRECT(NOM_FR&amp;ADDRESS('PR-tampon'!$E408,COLUMN(REFERENCEMENT_ISOLANT[[#Headers],[Hygrométrie des locaux]]))))))</f>
        <v/>
      </c>
      <c r="N445" s="3" t="str">
        <f ca="1">IF('PR-tampon'!$E408="","",IF('PR-tampon'!$E408=0,"",IF(INDIRECT(NOM_FR&amp;ADDRESS('PR-tampon'!$E408,COLUMN(REFERENCEMENT_ISOLANT[[#Headers],[classement locaux au sens 20.1 P3]])))=0,"",INDIRECT(NOM_FR&amp;ADDRESS('PR-tampon'!$E408,COLUMN(REFERENCEMENT_ISOLANT[[#Headers],[classement locaux au sens 20.1 P3]]))))))</f>
        <v/>
      </c>
      <c r="O445" s="3" t="str">
        <f ca="1">IF('PR-tampon'!$E408="","",IF('PR-tampon'!$E408=0,"",IF(INDIRECT(NOM_FR&amp;ADDRESS('PR-tampon'!$E408,COLUMN(REFERENCEMENT_ISOLANT[[#Headers],[Climat max]])))=0,"",INDIRECT(NOM_FR&amp;ADDRESS('PR-tampon'!$E408,COLUMN(REFERENCEMENT_ISOLANT[[#Headers],[Climat max]]))))))</f>
        <v/>
      </c>
      <c r="P445" s="3" t="str">
        <f ca="1">IF('PR-tampon'!$E408="","",IF('PR-tampon'!$E408=0,"",IF(INDIRECT(NOM_FR&amp;ADDRESS('PR-tampon'!$E408,COLUMN(REFERENCEMENT_ISOLANT[[#Headers],[Locaux climatisés ou raffraichis]])))=0,"",INDIRECT(NOM_FR&amp;ADDRESS('PR-tampon'!$E408,COLUMN(REFERENCEMENT_ISOLANT[[#Headers],[Locaux climatisés ou raffraichis]]))))))</f>
        <v/>
      </c>
    </row>
    <row r="446" spans="1:16" ht="130.19999999999999" customHeight="1" x14ac:dyDescent="0.3">
      <c r="A446" s="3" t="e">
        <v>#VALUE!</v>
      </c>
      <c r="B446" s="86" t="str">
        <f ca="1">IF('PR-tampon'!$E409="","",IF('PR-tampon'!$E409=0,"",IF(INDIRECT(NOM_FR&amp;ADDRESS('PR-tampon'!$E409,COLUMN(REFERENCEMENT_ISOLANT[[#Headers],[DATE REFERENCEMENT]])))=0,"",INDIRECT(NOM_FR&amp;ADDRESS('PR-tampon'!$E409,COLUMN(REFERENCEMENT_ISOLANT[[#Headers],[DATE REFERENCEMENT]]))))))</f>
        <v/>
      </c>
      <c r="C446" s="86" t="str">
        <f ca="1">IF('PR-tampon'!$E409="","",IF('PR-tampon'!$E409=0,"",IF(INDIRECT(NOM_FR&amp;ADDRESS('PR-tampon'!$E409,COLUMN(REFERENCEMENT_ISOLANT[[#Headers],[TYPE DE PROCEDE]])))=0,"",INDIRECT(NOM_FR&amp;ADDRESS('PR-tampon'!$E409,COLUMN(REFERENCEMENT_ISOLANT[[#Headers],[TYPE DE PROCEDE]]))))))</f>
        <v/>
      </c>
      <c r="D446" s="86" t="str">
        <f ca="1">IF('PR-tampon'!$E409="","",IF('PR-tampon'!$E409=0,"",IF(INDIRECT(NOM_FR&amp;ADDRESS('PR-tampon'!$E409,COLUMN(REFERENCEMENT_ISOLANT[[#Headers],[MATIERE]])))=0,"",INDIRECT(NOM_FR&amp;ADDRESS('PR-tampon'!$E409,COLUMN(REFERENCEMENT_ISOLANT[[#Headers],[MATIERE]]))))))</f>
        <v/>
      </c>
      <c r="E446" s="3" t="str">
        <f ca="1">IF('PR-tampon'!$E409="","",IF('PR-tampon'!$E409=0,"",IF(INDIRECT(NOM_FR&amp;ADDRESS('PR-tampon'!$E409,COLUMN(REFERENCEMENT_ISOLANT[[#Headers],[NOM COMMERCIAL DU PROCEDE]])))=0,"",INDIRECT(NOM_FR&amp;ADDRESS('PR-tampon'!$E409,COLUMN(REFERENCEMENT_ISOLANT[[#Headers],[NOM COMMERCIAL DU PROCEDE]]))))))</f>
        <v/>
      </c>
      <c r="F446" s="3" t="str">
        <f ca="1">IF('PR-tampon'!$E409="","",IF('PR-tampon'!$E409=0,"",IF(INDIRECT(NOM_FR&amp;ADDRESS('PR-tampon'!$E409,COLUMN(REFERENCEMENT_ISOLANT[[#Headers],[FABRICANT / TITULAIRE / DISTRIBUTEUR]])))=0,"",INDIRECT(NOM_FR&amp;ADDRESS('PR-tampon'!$E409,COLUMN(REFERENCEMENT_ISOLANT[[#Headers],[FABRICANT / TITULAIRE / DISTRIBUTEUR]]))))))</f>
        <v/>
      </c>
      <c r="G446" s="3" t="str">
        <f ca="1">IF('PR-tampon'!$E409="","",IF('PR-tampon'!$E409=0,"",IF(INDIRECT(NOM_FR&amp;ADDRESS('PR-tampon'!$E409,COLUMN(REFERENCEMENT_ISOLANT[[#Headers],[TYPE DE DOCUMENT DE REFERENCE]])))=0,"",INDIRECT(NOM_FR&amp;ADDRESS('PR-tampon'!$E409,COLUMN(REFERENCEMENT_ISOLANT[[#Headers],[TYPE DE DOCUMENT DE REFERENCE]]))))))</f>
        <v/>
      </c>
      <c r="H446" s="3" t="str">
        <f ca="1">IF('PR-tampon'!$E409="","",IF('PR-tampon'!$E409=0,"",IF(INDIRECT(NOM_FR&amp;ADDRESS('PR-tampon'!$E409,COLUMN(REFERENCEMENT_ISOLANT[[#Headers],[REF]])))=0,"",INDIRECT(NOM_FR&amp;ADDRESS('PR-tampon'!$E409,COLUMN(REFERENCEMENT_ISOLANT[[#Headers],[REF]]))))))</f>
        <v/>
      </c>
      <c r="I446" s="80" t="str">
        <f ca="1">IF('PR-tampon'!$E409="","",IF('PR-tampon'!$E409=0,"",IF(INDIRECT(NOM_FR&amp;ADDRESS('PR-tampon'!$E409,COLUMN(REFERENCEMENT_ISOLANT[[#Headers],[AVIS LIMITE AU / VALIDITE]])))=0,"",INDIRECT(NOM_FR&amp;ADDRESS('PR-tampon'!$E409,COLUMN(REFERENCEMENT_ISOLANT[[#Headers],[AVIS LIMITE AU / VALIDITE]]))))))</f>
        <v/>
      </c>
      <c r="J446" s="3" t="str">
        <f ca="1">IF('PR-tampon'!$E409="","",IF('PR-tampon'!$E409=0,"",IF(INDIRECT(NOM_FR&amp;ADDRESS('PR-tampon'!$E409,COLUMN(REFERENCEMENT_ISOLANT[[#Headers],[TC/TNC
dans le domaine d''emploi visé]])))=0,"",INDIRECT(NOM_FR&amp;ADDRESS('PR-tampon'!$E409,COLUMN(REFERENCEMENT_ISOLANT[[#Headers],[TC/TNC
dans le domaine d''emploi visé]]))))))</f>
        <v/>
      </c>
      <c r="K446" s="110" t="str">
        <f ca="1">IF('PR-tampon'!$E409="","",IF('PR-tampon'!$E409=0,"",IF(INDIRECT(NOM_FR&amp;ADDRESS('PR-tampon'!$E409,COLUMN(REFERENCEMENT_ISOLANT[[#Headers],[SYNTHESE DES APPLICATIONS VISEES]])))=0,"",INDIRECT(NOM_FR&amp;ADDRESS('PR-tampon'!$E409,COLUMN(REFERENCEMENT_ISOLANT[[#Headers],[SYNTHESE DES APPLICATIONS VISEES]]))))))</f>
        <v/>
      </c>
      <c r="L446" s="82" t="str">
        <f ca="1">IF('PR-tampon'!$E409="","",IF('PR-tampon'!$E409=0,"",IF(INDIRECT(NOM_FR&amp;ADDRESS('PR-tampon'!$E409,COLUMN(REFERENCEMENT_ISOLANT[[#Headers],[CONCATENATION DES OBSERVATIONS]])))=0,"",INDIRECT(NOM_FR&amp;ADDRESS('PR-tampon'!$E409,COLUMN(REFERENCEMENT_ISOLANT[[#Headers],[CONCATENATION DES OBSERVATIONS]]))))))</f>
        <v/>
      </c>
      <c r="M446" s="3" t="str">
        <f ca="1">IF('PR-tampon'!$E409="","",IF('PR-tampon'!$E409=0,"",IF(INDIRECT(NOM_FR&amp;ADDRESS('PR-tampon'!$E409,COLUMN(REFERENCEMENT_ISOLANT[[#Headers],[Hygrométrie des locaux]])))=0,"",INDIRECT(NOM_FR&amp;ADDRESS('PR-tampon'!$E409,COLUMN(REFERENCEMENT_ISOLANT[[#Headers],[Hygrométrie des locaux]]))))))</f>
        <v/>
      </c>
      <c r="N446" s="3" t="str">
        <f ca="1">IF('PR-tampon'!$E409="","",IF('PR-tampon'!$E409=0,"",IF(INDIRECT(NOM_FR&amp;ADDRESS('PR-tampon'!$E409,COLUMN(REFERENCEMENT_ISOLANT[[#Headers],[classement locaux au sens 20.1 P3]])))=0,"",INDIRECT(NOM_FR&amp;ADDRESS('PR-tampon'!$E409,COLUMN(REFERENCEMENT_ISOLANT[[#Headers],[classement locaux au sens 20.1 P3]]))))))</f>
        <v/>
      </c>
      <c r="O446" s="3" t="str">
        <f ca="1">IF('PR-tampon'!$E409="","",IF('PR-tampon'!$E409=0,"",IF(INDIRECT(NOM_FR&amp;ADDRESS('PR-tampon'!$E409,COLUMN(REFERENCEMENT_ISOLANT[[#Headers],[Climat max]])))=0,"",INDIRECT(NOM_FR&amp;ADDRESS('PR-tampon'!$E409,COLUMN(REFERENCEMENT_ISOLANT[[#Headers],[Climat max]]))))))</f>
        <v/>
      </c>
      <c r="P446" s="3" t="str">
        <f ca="1">IF('PR-tampon'!$E409="","",IF('PR-tampon'!$E409=0,"",IF(INDIRECT(NOM_FR&amp;ADDRESS('PR-tampon'!$E409,COLUMN(REFERENCEMENT_ISOLANT[[#Headers],[Locaux climatisés ou raffraichis]])))=0,"",INDIRECT(NOM_FR&amp;ADDRESS('PR-tampon'!$E409,COLUMN(REFERENCEMENT_ISOLANT[[#Headers],[Locaux climatisés ou raffraichis]]))))))</f>
        <v/>
      </c>
    </row>
    <row r="447" spans="1:16" ht="130.19999999999999" customHeight="1" x14ac:dyDescent="0.3">
      <c r="A447" s="3" t="e">
        <v>#VALUE!</v>
      </c>
      <c r="B447" s="86" t="str">
        <f ca="1">IF('PR-tampon'!$E410="","",IF('PR-tampon'!$E410=0,"",IF(INDIRECT(NOM_FR&amp;ADDRESS('PR-tampon'!$E410,COLUMN(REFERENCEMENT_ISOLANT[[#Headers],[DATE REFERENCEMENT]])))=0,"",INDIRECT(NOM_FR&amp;ADDRESS('PR-tampon'!$E410,COLUMN(REFERENCEMENT_ISOLANT[[#Headers],[DATE REFERENCEMENT]]))))))</f>
        <v/>
      </c>
      <c r="C447" s="86" t="str">
        <f ca="1">IF('PR-tampon'!$E410="","",IF('PR-tampon'!$E410=0,"",IF(INDIRECT(NOM_FR&amp;ADDRESS('PR-tampon'!$E410,COLUMN(REFERENCEMENT_ISOLANT[[#Headers],[TYPE DE PROCEDE]])))=0,"",INDIRECT(NOM_FR&amp;ADDRESS('PR-tampon'!$E410,COLUMN(REFERENCEMENT_ISOLANT[[#Headers],[TYPE DE PROCEDE]]))))))</f>
        <v/>
      </c>
      <c r="D447" s="86" t="str">
        <f ca="1">IF('PR-tampon'!$E410="","",IF('PR-tampon'!$E410=0,"",IF(INDIRECT(NOM_FR&amp;ADDRESS('PR-tampon'!$E410,COLUMN(REFERENCEMENT_ISOLANT[[#Headers],[MATIERE]])))=0,"",INDIRECT(NOM_FR&amp;ADDRESS('PR-tampon'!$E410,COLUMN(REFERENCEMENT_ISOLANT[[#Headers],[MATIERE]]))))))</f>
        <v/>
      </c>
      <c r="E447" s="3" t="str">
        <f ca="1">IF('PR-tampon'!$E410="","",IF('PR-tampon'!$E410=0,"",IF(INDIRECT(NOM_FR&amp;ADDRESS('PR-tampon'!$E410,COLUMN(REFERENCEMENT_ISOLANT[[#Headers],[NOM COMMERCIAL DU PROCEDE]])))=0,"",INDIRECT(NOM_FR&amp;ADDRESS('PR-tampon'!$E410,COLUMN(REFERENCEMENT_ISOLANT[[#Headers],[NOM COMMERCIAL DU PROCEDE]]))))))</f>
        <v/>
      </c>
      <c r="F447" s="3" t="str">
        <f ca="1">IF('PR-tampon'!$E410="","",IF('PR-tampon'!$E410=0,"",IF(INDIRECT(NOM_FR&amp;ADDRESS('PR-tampon'!$E410,COLUMN(REFERENCEMENT_ISOLANT[[#Headers],[FABRICANT / TITULAIRE / DISTRIBUTEUR]])))=0,"",INDIRECT(NOM_FR&amp;ADDRESS('PR-tampon'!$E410,COLUMN(REFERENCEMENT_ISOLANT[[#Headers],[FABRICANT / TITULAIRE / DISTRIBUTEUR]]))))))</f>
        <v/>
      </c>
      <c r="G447" s="3" t="str">
        <f ca="1">IF('PR-tampon'!$E410="","",IF('PR-tampon'!$E410=0,"",IF(INDIRECT(NOM_FR&amp;ADDRESS('PR-tampon'!$E410,COLUMN(REFERENCEMENT_ISOLANT[[#Headers],[TYPE DE DOCUMENT DE REFERENCE]])))=0,"",INDIRECT(NOM_FR&amp;ADDRESS('PR-tampon'!$E410,COLUMN(REFERENCEMENT_ISOLANT[[#Headers],[TYPE DE DOCUMENT DE REFERENCE]]))))))</f>
        <v/>
      </c>
      <c r="H447" s="3" t="str">
        <f ca="1">IF('PR-tampon'!$E410="","",IF('PR-tampon'!$E410=0,"",IF(INDIRECT(NOM_FR&amp;ADDRESS('PR-tampon'!$E410,COLUMN(REFERENCEMENT_ISOLANT[[#Headers],[REF]])))=0,"",INDIRECT(NOM_FR&amp;ADDRESS('PR-tampon'!$E410,COLUMN(REFERENCEMENT_ISOLANT[[#Headers],[REF]]))))))</f>
        <v/>
      </c>
      <c r="I447" s="80" t="str">
        <f ca="1">IF('PR-tampon'!$E410="","",IF('PR-tampon'!$E410=0,"",IF(INDIRECT(NOM_FR&amp;ADDRESS('PR-tampon'!$E410,COLUMN(REFERENCEMENT_ISOLANT[[#Headers],[AVIS LIMITE AU / VALIDITE]])))=0,"",INDIRECT(NOM_FR&amp;ADDRESS('PR-tampon'!$E410,COLUMN(REFERENCEMENT_ISOLANT[[#Headers],[AVIS LIMITE AU / VALIDITE]]))))))</f>
        <v/>
      </c>
      <c r="J447" s="3" t="str">
        <f ca="1">IF('PR-tampon'!$E410="","",IF('PR-tampon'!$E410=0,"",IF(INDIRECT(NOM_FR&amp;ADDRESS('PR-tampon'!$E410,COLUMN(REFERENCEMENT_ISOLANT[[#Headers],[TC/TNC
dans le domaine d''emploi visé]])))=0,"",INDIRECT(NOM_FR&amp;ADDRESS('PR-tampon'!$E410,COLUMN(REFERENCEMENT_ISOLANT[[#Headers],[TC/TNC
dans le domaine d''emploi visé]]))))))</f>
        <v/>
      </c>
      <c r="K447" s="110" t="str">
        <f ca="1">IF('PR-tampon'!$E410="","",IF('PR-tampon'!$E410=0,"",IF(INDIRECT(NOM_FR&amp;ADDRESS('PR-tampon'!$E410,COLUMN(REFERENCEMENT_ISOLANT[[#Headers],[SYNTHESE DES APPLICATIONS VISEES]])))=0,"",INDIRECT(NOM_FR&amp;ADDRESS('PR-tampon'!$E410,COLUMN(REFERENCEMENT_ISOLANT[[#Headers],[SYNTHESE DES APPLICATIONS VISEES]]))))))</f>
        <v/>
      </c>
      <c r="L447" s="82" t="str">
        <f ca="1">IF('PR-tampon'!$E410="","",IF('PR-tampon'!$E410=0,"",IF(INDIRECT(NOM_FR&amp;ADDRESS('PR-tampon'!$E410,COLUMN(REFERENCEMENT_ISOLANT[[#Headers],[CONCATENATION DES OBSERVATIONS]])))=0,"",INDIRECT(NOM_FR&amp;ADDRESS('PR-tampon'!$E410,COLUMN(REFERENCEMENT_ISOLANT[[#Headers],[CONCATENATION DES OBSERVATIONS]]))))))</f>
        <v/>
      </c>
      <c r="M447" s="3" t="str">
        <f ca="1">IF('PR-tampon'!$E410="","",IF('PR-tampon'!$E410=0,"",IF(INDIRECT(NOM_FR&amp;ADDRESS('PR-tampon'!$E410,COLUMN(REFERENCEMENT_ISOLANT[[#Headers],[Hygrométrie des locaux]])))=0,"",INDIRECT(NOM_FR&amp;ADDRESS('PR-tampon'!$E410,COLUMN(REFERENCEMENT_ISOLANT[[#Headers],[Hygrométrie des locaux]]))))))</f>
        <v/>
      </c>
      <c r="N447" s="3" t="str">
        <f ca="1">IF('PR-tampon'!$E410="","",IF('PR-tampon'!$E410=0,"",IF(INDIRECT(NOM_FR&amp;ADDRESS('PR-tampon'!$E410,COLUMN(REFERENCEMENT_ISOLANT[[#Headers],[classement locaux au sens 20.1 P3]])))=0,"",INDIRECT(NOM_FR&amp;ADDRESS('PR-tampon'!$E410,COLUMN(REFERENCEMENT_ISOLANT[[#Headers],[classement locaux au sens 20.1 P3]]))))))</f>
        <v/>
      </c>
      <c r="O447" s="3" t="str">
        <f ca="1">IF('PR-tampon'!$E410="","",IF('PR-tampon'!$E410=0,"",IF(INDIRECT(NOM_FR&amp;ADDRESS('PR-tampon'!$E410,COLUMN(REFERENCEMENT_ISOLANT[[#Headers],[Climat max]])))=0,"",INDIRECT(NOM_FR&amp;ADDRESS('PR-tampon'!$E410,COLUMN(REFERENCEMENT_ISOLANT[[#Headers],[Climat max]]))))))</f>
        <v/>
      </c>
      <c r="P447" s="3" t="str">
        <f ca="1">IF('PR-tampon'!$E410="","",IF('PR-tampon'!$E410=0,"",IF(INDIRECT(NOM_FR&amp;ADDRESS('PR-tampon'!$E410,COLUMN(REFERENCEMENT_ISOLANT[[#Headers],[Locaux climatisés ou raffraichis]])))=0,"",INDIRECT(NOM_FR&amp;ADDRESS('PR-tampon'!$E410,COLUMN(REFERENCEMENT_ISOLANT[[#Headers],[Locaux climatisés ou raffraichis]]))))))</f>
        <v/>
      </c>
    </row>
    <row r="448" spans="1:16" ht="130.19999999999999" customHeight="1" x14ac:dyDescent="0.3">
      <c r="A448" s="3" t="e">
        <v>#VALUE!</v>
      </c>
      <c r="B448" s="86" t="str">
        <f ca="1">IF('PR-tampon'!$E411="","",IF('PR-tampon'!$E411=0,"",IF(INDIRECT(NOM_FR&amp;ADDRESS('PR-tampon'!$E411,COLUMN(REFERENCEMENT_ISOLANT[[#Headers],[DATE REFERENCEMENT]])))=0,"",INDIRECT(NOM_FR&amp;ADDRESS('PR-tampon'!$E411,COLUMN(REFERENCEMENT_ISOLANT[[#Headers],[DATE REFERENCEMENT]]))))))</f>
        <v/>
      </c>
      <c r="C448" s="86" t="str">
        <f ca="1">IF('PR-tampon'!$E411="","",IF('PR-tampon'!$E411=0,"",IF(INDIRECT(NOM_FR&amp;ADDRESS('PR-tampon'!$E411,COLUMN(REFERENCEMENT_ISOLANT[[#Headers],[TYPE DE PROCEDE]])))=0,"",INDIRECT(NOM_FR&amp;ADDRESS('PR-tampon'!$E411,COLUMN(REFERENCEMENT_ISOLANT[[#Headers],[TYPE DE PROCEDE]]))))))</f>
        <v/>
      </c>
      <c r="D448" s="86" t="str">
        <f ca="1">IF('PR-tampon'!$E411="","",IF('PR-tampon'!$E411=0,"",IF(INDIRECT(NOM_FR&amp;ADDRESS('PR-tampon'!$E411,COLUMN(REFERENCEMENT_ISOLANT[[#Headers],[MATIERE]])))=0,"",INDIRECT(NOM_FR&amp;ADDRESS('PR-tampon'!$E411,COLUMN(REFERENCEMENT_ISOLANT[[#Headers],[MATIERE]]))))))</f>
        <v/>
      </c>
      <c r="E448" s="3" t="str">
        <f ca="1">IF('PR-tampon'!$E411="","",IF('PR-tampon'!$E411=0,"",IF(INDIRECT(NOM_FR&amp;ADDRESS('PR-tampon'!$E411,COLUMN(REFERENCEMENT_ISOLANT[[#Headers],[NOM COMMERCIAL DU PROCEDE]])))=0,"",INDIRECT(NOM_FR&amp;ADDRESS('PR-tampon'!$E411,COLUMN(REFERENCEMENT_ISOLANT[[#Headers],[NOM COMMERCIAL DU PROCEDE]]))))))</f>
        <v/>
      </c>
      <c r="F448" s="3" t="str">
        <f ca="1">IF('PR-tampon'!$E411="","",IF('PR-tampon'!$E411=0,"",IF(INDIRECT(NOM_FR&amp;ADDRESS('PR-tampon'!$E411,COLUMN(REFERENCEMENT_ISOLANT[[#Headers],[FABRICANT / TITULAIRE / DISTRIBUTEUR]])))=0,"",INDIRECT(NOM_FR&amp;ADDRESS('PR-tampon'!$E411,COLUMN(REFERENCEMENT_ISOLANT[[#Headers],[FABRICANT / TITULAIRE / DISTRIBUTEUR]]))))))</f>
        <v/>
      </c>
      <c r="G448" s="3" t="str">
        <f ca="1">IF('PR-tampon'!$E411="","",IF('PR-tampon'!$E411=0,"",IF(INDIRECT(NOM_FR&amp;ADDRESS('PR-tampon'!$E411,COLUMN(REFERENCEMENT_ISOLANT[[#Headers],[TYPE DE DOCUMENT DE REFERENCE]])))=0,"",INDIRECT(NOM_FR&amp;ADDRESS('PR-tampon'!$E411,COLUMN(REFERENCEMENT_ISOLANT[[#Headers],[TYPE DE DOCUMENT DE REFERENCE]]))))))</f>
        <v/>
      </c>
      <c r="H448" s="3" t="str">
        <f ca="1">IF('PR-tampon'!$E411="","",IF('PR-tampon'!$E411=0,"",IF(INDIRECT(NOM_FR&amp;ADDRESS('PR-tampon'!$E411,COLUMN(REFERENCEMENT_ISOLANT[[#Headers],[REF]])))=0,"",INDIRECT(NOM_FR&amp;ADDRESS('PR-tampon'!$E411,COLUMN(REFERENCEMENT_ISOLANT[[#Headers],[REF]]))))))</f>
        <v/>
      </c>
      <c r="I448" s="80" t="str">
        <f ca="1">IF('PR-tampon'!$E411="","",IF('PR-tampon'!$E411=0,"",IF(INDIRECT(NOM_FR&amp;ADDRESS('PR-tampon'!$E411,COLUMN(REFERENCEMENT_ISOLANT[[#Headers],[AVIS LIMITE AU / VALIDITE]])))=0,"",INDIRECT(NOM_FR&amp;ADDRESS('PR-tampon'!$E411,COLUMN(REFERENCEMENT_ISOLANT[[#Headers],[AVIS LIMITE AU / VALIDITE]]))))))</f>
        <v/>
      </c>
      <c r="J448" s="3" t="str">
        <f ca="1">IF('PR-tampon'!$E411="","",IF('PR-tampon'!$E411=0,"",IF(INDIRECT(NOM_FR&amp;ADDRESS('PR-tampon'!$E411,COLUMN(REFERENCEMENT_ISOLANT[[#Headers],[TC/TNC
dans le domaine d''emploi visé]])))=0,"",INDIRECT(NOM_FR&amp;ADDRESS('PR-tampon'!$E411,COLUMN(REFERENCEMENT_ISOLANT[[#Headers],[TC/TNC
dans le domaine d''emploi visé]]))))))</f>
        <v/>
      </c>
      <c r="K448" s="110" t="str">
        <f ca="1">IF('PR-tampon'!$E411="","",IF('PR-tampon'!$E411=0,"",IF(INDIRECT(NOM_FR&amp;ADDRESS('PR-tampon'!$E411,COLUMN(REFERENCEMENT_ISOLANT[[#Headers],[SYNTHESE DES APPLICATIONS VISEES]])))=0,"",INDIRECT(NOM_FR&amp;ADDRESS('PR-tampon'!$E411,COLUMN(REFERENCEMENT_ISOLANT[[#Headers],[SYNTHESE DES APPLICATIONS VISEES]]))))))</f>
        <v/>
      </c>
      <c r="L448" s="82" t="str">
        <f ca="1">IF('PR-tampon'!$E411="","",IF('PR-tampon'!$E411=0,"",IF(INDIRECT(NOM_FR&amp;ADDRESS('PR-tampon'!$E411,COLUMN(REFERENCEMENT_ISOLANT[[#Headers],[CONCATENATION DES OBSERVATIONS]])))=0,"",INDIRECT(NOM_FR&amp;ADDRESS('PR-tampon'!$E411,COLUMN(REFERENCEMENT_ISOLANT[[#Headers],[CONCATENATION DES OBSERVATIONS]]))))))</f>
        <v/>
      </c>
      <c r="M448" s="3" t="str">
        <f ca="1">IF('PR-tampon'!$E411="","",IF('PR-tampon'!$E411=0,"",IF(INDIRECT(NOM_FR&amp;ADDRESS('PR-tampon'!$E411,COLUMN(REFERENCEMENT_ISOLANT[[#Headers],[Hygrométrie des locaux]])))=0,"",INDIRECT(NOM_FR&amp;ADDRESS('PR-tampon'!$E411,COLUMN(REFERENCEMENT_ISOLANT[[#Headers],[Hygrométrie des locaux]]))))))</f>
        <v/>
      </c>
      <c r="N448" s="3" t="str">
        <f ca="1">IF('PR-tampon'!$E411="","",IF('PR-tampon'!$E411=0,"",IF(INDIRECT(NOM_FR&amp;ADDRESS('PR-tampon'!$E411,COLUMN(REFERENCEMENT_ISOLANT[[#Headers],[classement locaux au sens 20.1 P3]])))=0,"",INDIRECT(NOM_FR&amp;ADDRESS('PR-tampon'!$E411,COLUMN(REFERENCEMENT_ISOLANT[[#Headers],[classement locaux au sens 20.1 P3]]))))))</f>
        <v/>
      </c>
      <c r="O448" s="3" t="str">
        <f ca="1">IF('PR-tampon'!$E411="","",IF('PR-tampon'!$E411=0,"",IF(INDIRECT(NOM_FR&amp;ADDRESS('PR-tampon'!$E411,COLUMN(REFERENCEMENT_ISOLANT[[#Headers],[Climat max]])))=0,"",INDIRECT(NOM_FR&amp;ADDRESS('PR-tampon'!$E411,COLUMN(REFERENCEMENT_ISOLANT[[#Headers],[Climat max]]))))))</f>
        <v/>
      </c>
      <c r="P448" s="3" t="str">
        <f ca="1">IF('PR-tampon'!$E411="","",IF('PR-tampon'!$E411=0,"",IF(INDIRECT(NOM_FR&amp;ADDRESS('PR-tampon'!$E411,COLUMN(REFERENCEMENT_ISOLANT[[#Headers],[Locaux climatisés ou raffraichis]])))=0,"",INDIRECT(NOM_FR&amp;ADDRESS('PR-tampon'!$E411,COLUMN(REFERENCEMENT_ISOLANT[[#Headers],[Locaux climatisés ou raffraichis]]))))))</f>
        <v/>
      </c>
    </row>
    <row r="449" spans="1:16" ht="130.19999999999999" customHeight="1" x14ac:dyDescent="0.3">
      <c r="A449" s="3" t="e">
        <v>#VALUE!</v>
      </c>
      <c r="B449" s="86" t="str">
        <f ca="1">IF('PR-tampon'!$E412="","",IF('PR-tampon'!$E412=0,"",IF(INDIRECT(NOM_FR&amp;ADDRESS('PR-tampon'!$E412,COLUMN(REFERENCEMENT_ISOLANT[[#Headers],[DATE REFERENCEMENT]])))=0,"",INDIRECT(NOM_FR&amp;ADDRESS('PR-tampon'!$E412,COLUMN(REFERENCEMENT_ISOLANT[[#Headers],[DATE REFERENCEMENT]]))))))</f>
        <v/>
      </c>
      <c r="C449" s="86" t="str">
        <f ca="1">IF('PR-tampon'!$E412="","",IF('PR-tampon'!$E412=0,"",IF(INDIRECT(NOM_FR&amp;ADDRESS('PR-tampon'!$E412,COLUMN(REFERENCEMENT_ISOLANT[[#Headers],[TYPE DE PROCEDE]])))=0,"",INDIRECT(NOM_FR&amp;ADDRESS('PR-tampon'!$E412,COLUMN(REFERENCEMENT_ISOLANT[[#Headers],[TYPE DE PROCEDE]]))))))</f>
        <v/>
      </c>
      <c r="D449" s="86" t="str">
        <f ca="1">IF('PR-tampon'!$E412="","",IF('PR-tampon'!$E412=0,"",IF(INDIRECT(NOM_FR&amp;ADDRESS('PR-tampon'!$E412,COLUMN(REFERENCEMENT_ISOLANT[[#Headers],[MATIERE]])))=0,"",INDIRECT(NOM_FR&amp;ADDRESS('PR-tampon'!$E412,COLUMN(REFERENCEMENT_ISOLANT[[#Headers],[MATIERE]]))))))</f>
        <v/>
      </c>
      <c r="E449" s="3" t="str">
        <f ca="1">IF('PR-tampon'!$E412="","",IF('PR-tampon'!$E412=0,"",IF(INDIRECT(NOM_FR&amp;ADDRESS('PR-tampon'!$E412,COLUMN(REFERENCEMENT_ISOLANT[[#Headers],[NOM COMMERCIAL DU PROCEDE]])))=0,"",INDIRECT(NOM_FR&amp;ADDRESS('PR-tampon'!$E412,COLUMN(REFERENCEMENT_ISOLANT[[#Headers],[NOM COMMERCIAL DU PROCEDE]]))))))</f>
        <v/>
      </c>
      <c r="F449" s="3" t="str">
        <f ca="1">IF('PR-tampon'!$E412="","",IF('PR-tampon'!$E412=0,"",IF(INDIRECT(NOM_FR&amp;ADDRESS('PR-tampon'!$E412,COLUMN(REFERENCEMENT_ISOLANT[[#Headers],[FABRICANT / TITULAIRE / DISTRIBUTEUR]])))=0,"",INDIRECT(NOM_FR&amp;ADDRESS('PR-tampon'!$E412,COLUMN(REFERENCEMENT_ISOLANT[[#Headers],[FABRICANT / TITULAIRE / DISTRIBUTEUR]]))))))</f>
        <v/>
      </c>
      <c r="G449" s="3" t="str">
        <f ca="1">IF('PR-tampon'!$E412="","",IF('PR-tampon'!$E412=0,"",IF(INDIRECT(NOM_FR&amp;ADDRESS('PR-tampon'!$E412,COLUMN(REFERENCEMENT_ISOLANT[[#Headers],[TYPE DE DOCUMENT DE REFERENCE]])))=0,"",INDIRECT(NOM_FR&amp;ADDRESS('PR-tampon'!$E412,COLUMN(REFERENCEMENT_ISOLANT[[#Headers],[TYPE DE DOCUMENT DE REFERENCE]]))))))</f>
        <v/>
      </c>
      <c r="H449" s="3" t="str">
        <f ca="1">IF('PR-tampon'!$E412="","",IF('PR-tampon'!$E412=0,"",IF(INDIRECT(NOM_FR&amp;ADDRESS('PR-tampon'!$E412,COLUMN(REFERENCEMENT_ISOLANT[[#Headers],[REF]])))=0,"",INDIRECT(NOM_FR&amp;ADDRESS('PR-tampon'!$E412,COLUMN(REFERENCEMENT_ISOLANT[[#Headers],[REF]]))))))</f>
        <v/>
      </c>
      <c r="I449" s="80" t="str">
        <f ca="1">IF('PR-tampon'!$E412="","",IF('PR-tampon'!$E412=0,"",IF(INDIRECT(NOM_FR&amp;ADDRESS('PR-tampon'!$E412,COLUMN(REFERENCEMENT_ISOLANT[[#Headers],[AVIS LIMITE AU / VALIDITE]])))=0,"",INDIRECT(NOM_FR&amp;ADDRESS('PR-tampon'!$E412,COLUMN(REFERENCEMENT_ISOLANT[[#Headers],[AVIS LIMITE AU / VALIDITE]]))))))</f>
        <v/>
      </c>
      <c r="J449" s="3" t="str">
        <f ca="1">IF('PR-tampon'!$E412="","",IF('PR-tampon'!$E412=0,"",IF(INDIRECT(NOM_FR&amp;ADDRESS('PR-tampon'!$E412,COLUMN(REFERENCEMENT_ISOLANT[[#Headers],[TC/TNC
dans le domaine d''emploi visé]])))=0,"",INDIRECT(NOM_FR&amp;ADDRESS('PR-tampon'!$E412,COLUMN(REFERENCEMENT_ISOLANT[[#Headers],[TC/TNC
dans le domaine d''emploi visé]]))))))</f>
        <v/>
      </c>
      <c r="K449" s="110" t="str">
        <f ca="1">IF('PR-tampon'!$E412="","",IF('PR-tampon'!$E412=0,"",IF(INDIRECT(NOM_FR&amp;ADDRESS('PR-tampon'!$E412,COLUMN(REFERENCEMENT_ISOLANT[[#Headers],[SYNTHESE DES APPLICATIONS VISEES]])))=0,"",INDIRECT(NOM_FR&amp;ADDRESS('PR-tampon'!$E412,COLUMN(REFERENCEMENT_ISOLANT[[#Headers],[SYNTHESE DES APPLICATIONS VISEES]]))))))</f>
        <v/>
      </c>
      <c r="L449" s="82" t="str">
        <f ca="1">IF('PR-tampon'!$E412="","",IF('PR-tampon'!$E412=0,"",IF(INDIRECT(NOM_FR&amp;ADDRESS('PR-tampon'!$E412,COLUMN(REFERENCEMENT_ISOLANT[[#Headers],[CONCATENATION DES OBSERVATIONS]])))=0,"",INDIRECT(NOM_FR&amp;ADDRESS('PR-tampon'!$E412,COLUMN(REFERENCEMENT_ISOLANT[[#Headers],[CONCATENATION DES OBSERVATIONS]]))))))</f>
        <v/>
      </c>
      <c r="M449" s="3" t="str">
        <f ca="1">IF('PR-tampon'!$E412="","",IF('PR-tampon'!$E412=0,"",IF(INDIRECT(NOM_FR&amp;ADDRESS('PR-tampon'!$E412,COLUMN(REFERENCEMENT_ISOLANT[[#Headers],[Hygrométrie des locaux]])))=0,"",INDIRECT(NOM_FR&amp;ADDRESS('PR-tampon'!$E412,COLUMN(REFERENCEMENT_ISOLANT[[#Headers],[Hygrométrie des locaux]]))))))</f>
        <v/>
      </c>
      <c r="N449" s="3" t="str">
        <f ca="1">IF('PR-tampon'!$E412="","",IF('PR-tampon'!$E412=0,"",IF(INDIRECT(NOM_FR&amp;ADDRESS('PR-tampon'!$E412,COLUMN(REFERENCEMENT_ISOLANT[[#Headers],[classement locaux au sens 20.1 P3]])))=0,"",INDIRECT(NOM_FR&amp;ADDRESS('PR-tampon'!$E412,COLUMN(REFERENCEMENT_ISOLANT[[#Headers],[classement locaux au sens 20.1 P3]]))))))</f>
        <v/>
      </c>
      <c r="O449" s="3" t="str">
        <f ca="1">IF('PR-tampon'!$E412="","",IF('PR-tampon'!$E412=0,"",IF(INDIRECT(NOM_FR&amp;ADDRESS('PR-tampon'!$E412,COLUMN(REFERENCEMENT_ISOLANT[[#Headers],[Climat max]])))=0,"",INDIRECT(NOM_FR&amp;ADDRESS('PR-tampon'!$E412,COLUMN(REFERENCEMENT_ISOLANT[[#Headers],[Climat max]]))))))</f>
        <v/>
      </c>
      <c r="P449" s="3" t="str">
        <f ca="1">IF('PR-tampon'!$E412="","",IF('PR-tampon'!$E412=0,"",IF(INDIRECT(NOM_FR&amp;ADDRESS('PR-tampon'!$E412,COLUMN(REFERENCEMENT_ISOLANT[[#Headers],[Locaux climatisés ou raffraichis]])))=0,"",INDIRECT(NOM_FR&amp;ADDRESS('PR-tampon'!$E412,COLUMN(REFERENCEMENT_ISOLANT[[#Headers],[Locaux climatisés ou raffraichis]]))))))</f>
        <v/>
      </c>
    </row>
    <row r="450" spans="1:16" ht="130.19999999999999" customHeight="1" x14ac:dyDescent="0.3">
      <c r="A450" s="3" t="e">
        <v>#VALUE!</v>
      </c>
      <c r="B450" s="86" t="str">
        <f ca="1">IF('PR-tampon'!$E413="","",IF('PR-tampon'!$E413=0,"",IF(INDIRECT(NOM_FR&amp;ADDRESS('PR-tampon'!$E413,COLUMN(REFERENCEMENT_ISOLANT[[#Headers],[DATE REFERENCEMENT]])))=0,"",INDIRECT(NOM_FR&amp;ADDRESS('PR-tampon'!$E413,COLUMN(REFERENCEMENT_ISOLANT[[#Headers],[DATE REFERENCEMENT]]))))))</f>
        <v/>
      </c>
      <c r="C450" s="86" t="str">
        <f ca="1">IF('PR-tampon'!$E413="","",IF('PR-tampon'!$E413=0,"",IF(INDIRECT(NOM_FR&amp;ADDRESS('PR-tampon'!$E413,COLUMN(REFERENCEMENT_ISOLANT[[#Headers],[TYPE DE PROCEDE]])))=0,"",INDIRECT(NOM_FR&amp;ADDRESS('PR-tampon'!$E413,COLUMN(REFERENCEMENT_ISOLANT[[#Headers],[TYPE DE PROCEDE]]))))))</f>
        <v/>
      </c>
      <c r="D450" s="86" t="str">
        <f ca="1">IF('PR-tampon'!$E413="","",IF('PR-tampon'!$E413=0,"",IF(INDIRECT(NOM_FR&amp;ADDRESS('PR-tampon'!$E413,COLUMN(REFERENCEMENT_ISOLANT[[#Headers],[MATIERE]])))=0,"",INDIRECT(NOM_FR&amp;ADDRESS('PR-tampon'!$E413,COLUMN(REFERENCEMENT_ISOLANT[[#Headers],[MATIERE]]))))))</f>
        <v/>
      </c>
      <c r="E450" s="3" t="str">
        <f ca="1">IF('PR-tampon'!$E413="","",IF('PR-tampon'!$E413=0,"",IF(INDIRECT(NOM_FR&amp;ADDRESS('PR-tampon'!$E413,COLUMN(REFERENCEMENT_ISOLANT[[#Headers],[NOM COMMERCIAL DU PROCEDE]])))=0,"",INDIRECT(NOM_FR&amp;ADDRESS('PR-tampon'!$E413,COLUMN(REFERENCEMENT_ISOLANT[[#Headers],[NOM COMMERCIAL DU PROCEDE]]))))))</f>
        <v/>
      </c>
      <c r="F450" s="3" t="str">
        <f ca="1">IF('PR-tampon'!$E413="","",IF('PR-tampon'!$E413=0,"",IF(INDIRECT(NOM_FR&amp;ADDRESS('PR-tampon'!$E413,COLUMN(REFERENCEMENT_ISOLANT[[#Headers],[FABRICANT / TITULAIRE / DISTRIBUTEUR]])))=0,"",INDIRECT(NOM_FR&amp;ADDRESS('PR-tampon'!$E413,COLUMN(REFERENCEMENT_ISOLANT[[#Headers],[FABRICANT / TITULAIRE / DISTRIBUTEUR]]))))))</f>
        <v/>
      </c>
      <c r="G450" s="3" t="str">
        <f ca="1">IF('PR-tampon'!$E413="","",IF('PR-tampon'!$E413=0,"",IF(INDIRECT(NOM_FR&amp;ADDRESS('PR-tampon'!$E413,COLUMN(REFERENCEMENT_ISOLANT[[#Headers],[TYPE DE DOCUMENT DE REFERENCE]])))=0,"",INDIRECT(NOM_FR&amp;ADDRESS('PR-tampon'!$E413,COLUMN(REFERENCEMENT_ISOLANT[[#Headers],[TYPE DE DOCUMENT DE REFERENCE]]))))))</f>
        <v/>
      </c>
      <c r="H450" s="3" t="str">
        <f ca="1">IF('PR-tampon'!$E413="","",IF('PR-tampon'!$E413=0,"",IF(INDIRECT(NOM_FR&amp;ADDRESS('PR-tampon'!$E413,COLUMN(REFERENCEMENT_ISOLANT[[#Headers],[REF]])))=0,"",INDIRECT(NOM_FR&amp;ADDRESS('PR-tampon'!$E413,COLUMN(REFERENCEMENT_ISOLANT[[#Headers],[REF]]))))))</f>
        <v/>
      </c>
      <c r="I450" s="80" t="str">
        <f ca="1">IF('PR-tampon'!$E413="","",IF('PR-tampon'!$E413=0,"",IF(INDIRECT(NOM_FR&amp;ADDRESS('PR-tampon'!$E413,COLUMN(REFERENCEMENT_ISOLANT[[#Headers],[AVIS LIMITE AU / VALIDITE]])))=0,"",INDIRECT(NOM_FR&amp;ADDRESS('PR-tampon'!$E413,COLUMN(REFERENCEMENT_ISOLANT[[#Headers],[AVIS LIMITE AU / VALIDITE]]))))))</f>
        <v/>
      </c>
      <c r="J450" s="3" t="str">
        <f ca="1">IF('PR-tampon'!$E413="","",IF('PR-tampon'!$E413=0,"",IF(INDIRECT(NOM_FR&amp;ADDRESS('PR-tampon'!$E413,COLUMN(REFERENCEMENT_ISOLANT[[#Headers],[TC/TNC
dans le domaine d''emploi visé]])))=0,"",INDIRECT(NOM_FR&amp;ADDRESS('PR-tampon'!$E413,COLUMN(REFERENCEMENT_ISOLANT[[#Headers],[TC/TNC
dans le domaine d''emploi visé]]))))))</f>
        <v/>
      </c>
      <c r="K450" s="110" t="str">
        <f ca="1">IF('PR-tampon'!$E413="","",IF('PR-tampon'!$E413=0,"",IF(INDIRECT(NOM_FR&amp;ADDRESS('PR-tampon'!$E413,COLUMN(REFERENCEMENT_ISOLANT[[#Headers],[SYNTHESE DES APPLICATIONS VISEES]])))=0,"",INDIRECT(NOM_FR&amp;ADDRESS('PR-tampon'!$E413,COLUMN(REFERENCEMENT_ISOLANT[[#Headers],[SYNTHESE DES APPLICATIONS VISEES]]))))))</f>
        <v/>
      </c>
      <c r="L450" s="82" t="str">
        <f ca="1">IF('PR-tampon'!$E413="","",IF('PR-tampon'!$E413=0,"",IF(INDIRECT(NOM_FR&amp;ADDRESS('PR-tampon'!$E413,COLUMN(REFERENCEMENT_ISOLANT[[#Headers],[CONCATENATION DES OBSERVATIONS]])))=0,"",INDIRECT(NOM_FR&amp;ADDRESS('PR-tampon'!$E413,COLUMN(REFERENCEMENT_ISOLANT[[#Headers],[CONCATENATION DES OBSERVATIONS]]))))))</f>
        <v/>
      </c>
      <c r="M450" s="3" t="str">
        <f ca="1">IF('PR-tampon'!$E413="","",IF('PR-tampon'!$E413=0,"",IF(INDIRECT(NOM_FR&amp;ADDRESS('PR-tampon'!$E413,COLUMN(REFERENCEMENT_ISOLANT[[#Headers],[Hygrométrie des locaux]])))=0,"",INDIRECT(NOM_FR&amp;ADDRESS('PR-tampon'!$E413,COLUMN(REFERENCEMENT_ISOLANT[[#Headers],[Hygrométrie des locaux]]))))))</f>
        <v/>
      </c>
      <c r="N450" s="3" t="str">
        <f ca="1">IF('PR-tampon'!$E413="","",IF('PR-tampon'!$E413=0,"",IF(INDIRECT(NOM_FR&amp;ADDRESS('PR-tampon'!$E413,COLUMN(REFERENCEMENT_ISOLANT[[#Headers],[classement locaux au sens 20.1 P3]])))=0,"",INDIRECT(NOM_FR&amp;ADDRESS('PR-tampon'!$E413,COLUMN(REFERENCEMENT_ISOLANT[[#Headers],[classement locaux au sens 20.1 P3]]))))))</f>
        <v/>
      </c>
      <c r="O450" s="3" t="str">
        <f ca="1">IF('PR-tampon'!$E413="","",IF('PR-tampon'!$E413=0,"",IF(INDIRECT(NOM_FR&amp;ADDRESS('PR-tampon'!$E413,COLUMN(REFERENCEMENT_ISOLANT[[#Headers],[Climat max]])))=0,"",INDIRECT(NOM_FR&amp;ADDRESS('PR-tampon'!$E413,COLUMN(REFERENCEMENT_ISOLANT[[#Headers],[Climat max]]))))))</f>
        <v/>
      </c>
      <c r="P450" s="3" t="str">
        <f ca="1">IF('PR-tampon'!$E413="","",IF('PR-tampon'!$E413=0,"",IF(INDIRECT(NOM_FR&amp;ADDRESS('PR-tampon'!$E413,COLUMN(REFERENCEMENT_ISOLANT[[#Headers],[Locaux climatisés ou raffraichis]])))=0,"",INDIRECT(NOM_FR&amp;ADDRESS('PR-tampon'!$E413,COLUMN(REFERENCEMENT_ISOLANT[[#Headers],[Locaux climatisés ou raffraichis]]))))))</f>
        <v/>
      </c>
    </row>
    <row r="451" spans="1:16" ht="130.19999999999999" customHeight="1" x14ac:dyDescent="0.3">
      <c r="A451" s="3" t="e">
        <v>#VALUE!</v>
      </c>
      <c r="B451" s="86" t="str">
        <f ca="1">IF('PR-tampon'!$E414="","",IF('PR-tampon'!$E414=0,"",IF(INDIRECT(NOM_FR&amp;ADDRESS('PR-tampon'!$E414,COLUMN(REFERENCEMENT_ISOLANT[[#Headers],[DATE REFERENCEMENT]])))=0,"",INDIRECT(NOM_FR&amp;ADDRESS('PR-tampon'!$E414,COLUMN(REFERENCEMENT_ISOLANT[[#Headers],[DATE REFERENCEMENT]]))))))</f>
        <v/>
      </c>
      <c r="C451" s="86" t="str">
        <f ca="1">IF('PR-tampon'!$E414="","",IF('PR-tampon'!$E414=0,"",IF(INDIRECT(NOM_FR&amp;ADDRESS('PR-tampon'!$E414,COLUMN(REFERENCEMENT_ISOLANT[[#Headers],[TYPE DE PROCEDE]])))=0,"",INDIRECT(NOM_FR&amp;ADDRESS('PR-tampon'!$E414,COLUMN(REFERENCEMENT_ISOLANT[[#Headers],[TYPE DE PROCEDE]]))))))</f>
        <v/>
      </c>
      <c r="D451" s="86" t="str">
        <f ca="1">IF('PR-tampon'!$E414="","",IF('PR-tampon'!$E414=0,"",IF(INDIRECT(NOM_FR&amp;ADDRESS('PR-tampon'!$E414,COLUMN(REFERENCEMENT_ISOLANT[[#Headers],[MATIERE]])))=0,"",INDIRECT(NOM_FR&amp;ADDRESS('PR-tampon'!$E414,COLUMN(REFERENCEMENT_ISOLANT[[#Headers],[MATIERE]]))))))</f>
        <v/>
      </c>
      <c r="E451" s="3" t="str">
        <f ca="1">IF('PR-tampon'!$E414="","",IF('PR-tampon'!$E414=0,"",IF(INDIRECT(NOM_FR&amp;ADDRESS('PR-tampon'!$E414,COLUMN(REFERENCEMENT_ISOLANT[[#Headers],[NOM COMMERCIAL DU PROCEDE]])))=0,"",INDIRECT(NOM_FR&amp;ADDRESS('PR-tampon'!$E414,COLUMN(REFERENCEMENT_ISOLANT[[#Headers],[NOM COMMERCIAL DU PROCEDE]]))))))</f>
        <v/>
      </c>
      <c r="F451" s="3" t="str">
        <f ca="1">IF('PR-tampon'!$E414="","",IF('PR-tampon'!$E414=0,"",IF(INDIRECT(NOM_FR&amp;ADDRESS('PR-tampon'!$E414,COLUMN(REFERENCEMENT_ISOLANT[[#Headers],[FABRICANT / TITULAIRE / DISTRIBUTEUR]])))=0,"",INDIRECT(NOM_FR&amp;ADDRESS('PR-tampon'!$E414,COLUMN(REFERENCEMENT_ISOLANT[[#Headers],[FABRICANT / TITULAIRE / DISTRIBUTEUR]]))))))</f>
        <v/>
      </c>
      <c r="G451" s="3" t="str">
        <f ca="1">IF('PR-tampon'!$E414="","",IF('PR-tampon'!$E414=0,"",IF(INDIRECT(NOM_FR&amp;ADDRESS('PR-tampon'!$E414,COLUMN(REFERENCEMENT_ISOLANT[[#Headers],[TYPE DE DOCUMENT DE REFERENCE]])))=0,"",INDIRECT(NOM_FR&amp;ADDRESS('PR-tampon'!$E414,COLUMN(REFERENCEMENT_ISOLANT[[#Headers],[TYPE DE DOCUMENT DE REFERENCE]]))))))</f>
        <v/>
      </c>
      <c r="H451" s="3" t="str">
        <f ca="1">IF('PR-tampon'!$E414="","",IF('PR-tampon'!$E414=0,"",IF(INDIRECT(NOM_FR&amp;ADDRESS('PR-tampon'!$E414,COLUMN(REFERENCEMENT_ISOLANT[[#Headers],[REF]])))=0,"",INDIRECT(NOM_FR&amp;ADDRESS('PR-tampon'!$E414,COLUMN(REFERENCEMENT_ISOLANT[[#Headers],[REF]]))))))</f>
        <v/>
      </c>
      <c r="I451" s="80" t="str">
        <f ca="1">IF('PR-tampon'!$E414="","",IF('PR-tampon'!$E414=0,"",IF(INDIRECT(NOM_FR&amp;ADDRESS('PR-tampon'!$E414,COLUMN(REFERENCEMENT_ISOLANT[[#Headers],[AVIS LIMITE AU / VALIDITE]])))=0,"",INDIRECT(NOM_FR&amp;ADDRESS('PR-tampon'!$E414,COLUMN(REFERENCEMENT_ISOLANT[[#Headers],[AVIS LIMITE AU / VALIDITE]]))))))</f>
        <v/>
      </c>
      <c r="J451" s="3" t="str">
        <f ca="1">IF('PR-tampon'!$E414="","",IF('PR-tampon'!$E414=0,"",IF(INDIRECT(NOM_FR&amp;ADDRESS('PR-tampon'!$E414,COLUMN(REFERENCEMENT_ISOLANT[[#Headers],[TC/TNC
dans le domaine d''emploi visé]])))=0,"",INDIRECT(NOM_FR&amp;ADDRESS('PR-tampon'!$E414,COLUMN(REFERENCEMENT_ISOLANT[[#Headers],[TC/TNC
dans le domaine d''emploi visé]]))))))</f>
        <v/>
      </c>
      <c r="K451" s="110" t="str">
        <f ca="1">IF('PR-tampon'!$E414="","",IF('PR-tampon'!$E414=0,"",IF(INDIRECT(NOM_FR&amp;ADDRESS('PR-tampon'!$E414,COLUMN(REFERENCEMENT_ISOLANT[[#Headers],[SYNTHESE DES APPLICATIONS VISEES]])))=0,"",INDIRECT(NOM_FR&amp;ADDRESS('PR-tampon'!$E414,COLUMN(REFERENCEMENT_ISOLANT[[#Headers],[SYNTHESE DES APPLICATIONS VISEES]]))))))</f>
        <v/>
      </c>
      <c r="L451" s="82" t="str">
        <f ca="1">IF('PR-tampon'!$E414="","",IF('PR-tampon'!$E414=0,"",IF(INDIRECT(NOM_FR&amp;ADDRESS('PR-tampon'!$E414,COLUMN(REFERENCEMENT_ISOLANT[[#Headers],[CONCATENATION DES OBSERVATIONS]])))=0,"",INDIRECT(NOM_FR&amp;ADDRESS('PR-tampon'!$E414,COLUMN(REFERENCEMENT_ISOLANT[[#Headers],[CONCATENATION DES OBSERVATIONS]]))))))</f>
        <v/>
      </c>
      <c r="M451" s="3" t="str">
        <f ca="1">IF('PR-tampon'!$E414="","",IF('PR-tampon'!$E414=0,"",IF(INDIRECT(NOM_FR&amp;ADDRESS('PR-tampon'!$E414,COLUMN(REFERENCEMENT_ISOLANT[[#Headers],[Hygrométrie des locaux]])))=0,"",INDIRECT(NOM_FR&amp;ADDRESS('PR-tampon'!$E414,COLUMN(REFERENCEMENT_ISOLANT[[#Headers],[Hygrométrie des locaux]]))))))</f>
        <v/>
      </c>
      <c r="N451" s="3" t="str">
        <f ca="1">IF('PR-tampon'!$E414="","",IF('PR-tampon'!$E414=0,"",IF(INDIRECT(NOM_FR&amp;ADDRESS('PR-tampon'!$E414,COLUMN(REFERENCEMENT_ISOLANT[[#Headers],[classement locaux au sens 20.1 P3]])))=0,"",INDIRECT(NOM_FR&amp;ADDRESS('PR-tampon'!$E414,COLUMN(REFERENCEMENT_ISOLANT[[#Headers],[classement locaux au sens 20.1 P3]]))))))</f>
        <v/>
      </c>
      <c r="O451" s="3" t="str">
        <f ca="1">IF('PR-tampon'!$E414="","",IF('PR-tampon'!$E414=0,"",IF(INDIRECT(NOM_FR&amp;ADDRESS('PR-tampon'!$E414,COLUMN(REFERENCEMENT_ISOLANT[[#Headers],[Climat max]])))=0,"",INDIRECT(NOM_FR&amp;ADDRESS('PR-tampon'!$E414,COLUMN(REFERENCEMENT_ISOLANT[[#Headers],[Climat max]]))))))</f>
        <v/>
      </c>
      <c r="P451" s="3" t="str">
        <f ca="1">IF('PR-tampon'!$E414="","",IF('PR-tampon'!$E414=0,"",IF(INDIRECT(NOM_FR&amp;ADDRESS('PR-tampon'!$E414,COLUMN(REFERENCEMENT_ISOLANT[[#Headers],[Locaux climatisés ou raffraichis]])))=0,"",INDIRECT(NOM_FR&amp;ADDRESS('PR-tampon'!$E414,COLUMN(REFERENCEMENT_ISOLANT[[#Headers],[Locaux climatisés ou raffraichis]]))))))</f>
        <v/>
      </c>
    </row>
    <row r="452" spans="1:16" ht="130.19999999999999" customHeight="1" x14ac:dyDescent="0.3">
      <c r="A452" s="3" t="e">
        <v>#VALUE!</v>
      </c>
      <c r="B452" s="86" t="str">
        <f ca="1">IF('PR-tampon'!$E415="","",IF('PR-tampon'!$E415=0,"",IF(INDIRECT(NOM_FR&amp;ADDRESS('PR-tampon'!$E415,COLUMN(REFERENCEMENT_ISOLANT[[#Headers],[DATE REFERENCEMENT]])))=0,"",INDIRECT(NOM_FR&amp;ADDRESS('PR-tampon'!$E415,COLUMN(REFERENCEMENT_ISOLANT[[#Headers],[DATE REFERENCEMENT]]))))))</f>
        <v/>
      </c>
      <c r="C452" s="86" t="str">
        <f ca="1">IF('PR-tampon'!$E415="","",IF('PR-tampon'!$E415=0,"",IF(INDIRECT(NOM_FR&amp;ADDRESS('PR-tampon'!$E415,COLUMN(REFERENCEMENT_ISOLANT[[#Headers],[TYPE DE PROCEDE]])))=0,"",INDIRECT(NOM_FR&amp;ADDRESS('PR-tampon'!$E415,COLUMN(REFERENCEMENT_ISOLANT[[#Headers],[TYPE DE PROCEDE]]))))))</f>
        <v/>
      </c>
      <c r="D452" s="86" t="str">
        <f ca="1">IF('PR-tampon'!$E415="","",IF('PR-tampon'!$E415=0,"",IF(INDIRECT(NOM_FR&amp;ADDRESS('PR-tampon'!$E415,COLUMN(REFERENCEMENT_ISOLANT[[#Headers],[MATIERE]])))=0,"",INDIRECT(NOM_FR&amp;ADDRESS('PR-tampon'!$E415,COLUMN(REFERENCEMENT_ISOLANT[[#Headers],[MATIERE]]))))))</f>
        <v/>
      </c>
      <c r="E452" s="3" t="str">
        <f ca="1">IF('PR-tampon'!$E415="","",IF('PR-tampon'!$E415=0,"",IF(INDIRECT(NOM_FR&amp;ADDRESS('PR-tampon'!$E415,COLUMN(REFERENCEMENT_ISOLANT[[#Headers],[NOM COMMERCIAL DU PROCEDE]])))=0,"",INDIRECT(NOM_FR&amp;ADDRESS('PR-tampon'!$E415,COLUMN(REFERENCEMENT_ISOLANT[[#Headers],[NOM COMMERCIAL DU PROCEDE]]))))))</f>
        <v/>
      </c>
      <c r="F452" s="3" t="str">
        <f ca="1">IF('PR-tampon'!$E415="","",IF('PR-tampon'!$E415=0,"",IF(INDIRECT(NOM_FR&amp;ADDRESS('PR-tampon'!$E415,COLUMN(REFERENCEMENT_ISOLANT[[#Headers],[FABRICANT / TITULAIRE / DISTRIBUTEUR]])))=0,"",INDIRECT(NOM_FR&amp;ADDRESS('PR-tampon'!$E415,COLUMN(REFERENCEMENT_ISOLANT[[#Headers],[FABRICANT / TITULAIRE / DISTRIBUTEUR]]))))))</f>
        <v/>
      </c>
      <c r="G452" s="3" t="str">
        <f ca="1">IF('PR-tampon'!$E415="","",IF('PR-tampon'!$E415=0,"",IF(INDIRECT(NOM_FR&amp;ADDRESS('PR-tampon'!$E415,COLUMN(REFERENCEMENT_ISOLANT[[#Headers],[TYPE DE DOCUMENT DE REFERENCE]])))=0,"",INDIRECT(NOM_FR&amp;ADDRESS('PR-tampon'!$E415,COLUMN(REFERENCEMENT_ISOLANT[[#Headers],[TYPE DE DOCUMENT DE REFERENCE]]))))))</f>
        <v/>
      </c>
      <c r="H452" s="3" t="str">
        <f ca="1">IF('PR-tampon'!$E415="","",IF('PR-tampon'!$E415=0,"",IF(INDIRECT(NOM_FR&amp;ADDRESS('PR-tampon'!$E415,COLUMN(REFERENCEMENT_ISOLANT[[#Headers],[REF]])))=0,"",INDIRECT(NOM_FR&amp;ADDRESS('PR-tampon'!$E415,COLUMN(REFERENCEMENT_ISOLANT[[#Headers],[REF]]))))))</f>
        <v/>
      </c>
      <c r="I452" s="80" t="str">
        <f ca="1">IF('PR-tampon'!$E415="","",IF('PR-tampon'!$E415=0,"",IF(INDIRECT(NOM_FR&amp;ADDRESS('PR-tampon'!$E415,COLUMN(REFERENCEMENT_ISOLANT[[#Headers],[AVIS LIMITE AU / VALIDITE]])))=0,"",INDIRECT(NOM_FR&amp;ADDRESS('PR-tampon'!$E415,COLUMN(REFERENCEMENT_ISOLANT[[#Headers],[AVIS LIMITE AU / VALIDITE]]))))))</f>
        <v/>
      </c>
      <c r="J452" s="3" t="str">
        <f ca="1">IF('PR-tampon'!$E415="","",IF('PR-tampon'!$E415=0,"",IF(INDIRECT(NOM_FR&amp;ADDRESS('PR-tampon'!$E415,COLUMN(REFERENCEMENT_ISOLANT[[#Headers],[TC/TNC
dans le domaine d''emploi visé]])))=0,"",INDIRECT(NOM_FR&amp;ADDRESS('PR-tampon'!$E415,COLUMN(REFERENCEMENT_ISOLANT[[#Headers],[TC/TNC
dans le domaine d''emploi visé]]))))))</f>
        <v/>
      </c>
      <c r="K452" s="110" t="str">
        <f ca="1">IF('PR-tampon'!$E415="","",IF('PR-tampon'!$E415=0,"",IF(INDIRECT(NOM_FR&amp;ADDRESS('PR-tampon'!$E415,COLUMN(REFERENCEMENT_ISOLANT[[#Headers],[SYNTHESE DES APPLICATIONS VISEES]])))=0,"",INDIRECT(NOM_FR&amp;ADDRESS('PR-tampon'!$E415,COLUMN(REFERENCEMENT_ISOLANT[[#Headers],[SYNTHESE DES APPLICATIONS VISEES]]))))))</f>
        <v/>
      </c>
      <c r="L452" s="82" t="str">
        <f ca="1">IF('PR-tampon'!$E415="","",IF('PR-tampon'!$E415=0,"",IF(INDIRECT(NOM_FR&amp;ADDRESS('PR-tampon'!$E415,COLUMN(REFERENCEMENT_ISOLANT[[#Headers],[CONCATENATION DES OBSERVATIONS]])))=0,"",INDIRECT(NOM_FR&amp;ADDRESS('PR-tampon'!$E415,COLUMN(REFERENCEMENT_ISOLANT[[#Headers],[CONCATENATION DES OBSERVATIONS]]))))))</f>
        <v/>
      </c>
      <c r="M452" s="3" t="str">
        <f ca="1">IF('PR-tampon'!$E415="","",IF('PR-tampon'!$E415=0,"",IF(INDIRECT(NOM_FR&amp;ADDRESS('PR-tampon'!$E415,COLUMN(REFERENCEMENT_ISOLANT[[#Headers],[Hygrométrie des locaux]])))=0,"",INDIRECT(NOM_FR&amp;ADDRESS('PR-tampon'!$E415,COLUMN(REFERENCEMENT_ISOLANT[[#Headers],[Hygrométrie des locaux]]))))))</f>
        <v/>
      </c>
      <c r="N452" s="3" t="str">
        <f ca="1">IF('PR-tampon'!$E415="","",IF('PR-tampon'!$E415=0,"",IF(INDIRECT(NOM_FR&amp;ADDRESS('PR-tampon'!$E415,COLUMN(REFERENCEMENT_ISOLANT[[#Headers],[classement locaux au sens 20.1 P3]])))=0,"",INDIRECT(NOM_FR&amp;ADDRESS('PR-tampon'!$E415,COLUMN(REFERENCEMENT_ISOLANT[[#Headers],[classement locaux au sens 20.1 P3]]))))))</f>
        <v/>
      </c>
      <c r="O452" s="3" t="str">
        <f ca="1">IF('PR-tampon'!$E415="","",IF('PR-tampon'!$E415=0,"",IF(INDIRECT(NOM_FR&amp;ADDRESS('PR-tampon'!$E415,COLUMN(REFERENCEMENT_ISOLANT[[#Headers],[Climat max]])))=0,"",INDIRECT(NOM_FR&amp;ADDRESS('PR-tampon'!$E415,COLUMN(REFERENCEMENT_ISOLANT[[#Headers],[Climat max]]))))))</f>
        <v/>
      </c>
      <c r="P452" s="3" t="str">
        <f ca="1">IF('PR-tampon'!$E415="","",IF('PR-tampon'!$E415=0,"",IF(INDIRECT(NOM_FR&amp;ADDRESS('PR-tampon'!$E415,COLUMN(REFERENCEMENT_ISOLANT[[#Headers],[Locaux climatisés ou raffraichis]])))=0,"",INDIRECT(NOM_FR&amp;ADDRESS('PR-tampon'!$E415,COLUMN(REFERENCEMENT_ISOLANT[[#Headers],[Locaux climatisés ou raffraichis]]))))))</f>
        <v/>
      </c>
    </row>
    <row r="453" spans="1:16" ht="130.19999999999999" customHeight="1" x14ac:dyDescent="0.3">
      <c r="A453" s="3" t="e">
        <v>#VALUE!</v>
      </c>
      <c r="B453" s="86" t="str">
        <f ca="1">IF('PR-tampon'!$E416="","",IF('PR-tampon'!$E416=0,"",IF(INDIRECT(NOM_FR&amp;ADDRESS('PR-tampon'!$E416,COLUMN(REFERENCEMENT_ISOLANT[[#Headers],[DATE REFERENCEMENT]])))=0,"",INDIRECT(NOM_FR&amp;ADDRESS('PR-tampon'!$E416,COLUMN(REFERENCEMENT_ISOLANT[[#Headers],[DATE REFERENCEMENT]]))))))</f>
        <v/>
      </c>
      <c r="C453" s="86" t="str">
        <f ca="1">IF('PR-tampon'!$E416="","",IF('PR-tampon'!$E416=0,"",IF(INDIRECT(NOM_FR&amp;ADDRESS('PR-tampon'!$E416,COLUMN(REFERENCEMENT_ISOLANT[[#Headers],[TYPE DE PROCEDE]])))=0,"",INDIRECT(NOM_FR&amp;ADDRESS('PR-tampon'!$E416,COLUMN(REFERENCEMENT_ISOLANT[[#Headers],[TYPE DE PROCEDE]]))))))</f>
        <v/>
      </c>
      <c r="D453" s="86" t="str">
        <f ca="1">IF('PR-tampon'!$E416="","",IF('PR-tampon'!$E416=0,"",IF(INDIRECT(NOM_FR&amp;ADDRESS('PR-tampon'!$E416,COLUMN(REFERENCEMENT_ISOLANT[[#Headers],[MATIERE]])))=0,"",INDIRECT(NOM_FR&amp;ADDRESS('PR-tampon'!$E416,COLUMN(REFERENCEMENT_ISOLANT[[#Headers],[MATIERE]]))))))</f>
        <v/>
      </c>
      <c r="E453" s="3" t="str">
        <f ca="1">IF('PR-tampon'!$E416="","",IF('PR-tampon'!$E416=0,"",IF(INDIRECT(NOM_FR&amp;ADDRESS('PR-tampon'!$E416,COLUMN(REFERENCEMENT_ISOLANT[[#Headers],[NOM COMMERCIAL DU PROCEDE]])))=0,"",INDIRECT(NOM_FR&amp;ADDRESS('PR-tampon'!$E416,COLUMN(REFERENCEMENT_ISOLANT[[#Headers],[NOM COMMERCIAL DU PROCEDE]]))))))</f>
        <v/>
      </c>
      <c r="F453" s="3" t="str">
        <f ca="1">IF('PR-tampon'!$E416="","",IF('PR-tampon'!$E416=0,"",IF(INDIRECT(NOM_FR&amp;ADDRESS('PR-tampon'!$E416,COLUMN(REFERENCEMENT_ISOLANT[[#Headers],[FABRICANT / TITULAIRE / DISTRIBUTEUR]])))=0,"",INDIRECT(NOM_FR&amp;ADDRESS('PR-tampon'!$E416,COLUMN(REFERENCEMENT_ISOLANT[[#Headers],[FABRICANT / TITULAIRE / DISTRIBUTEUR]]))))))</f>
        <v/>
      </c>
      <c r="G453" s="3" t="str">
        <f ca="1">IF('PR-tampon'!$E416="","",IF('PR-tampon'!$E416=0,"",IF(INDIRECT(NOM_FR&amp;ADDRESS('PR-tampon'!$E416,COLUMN(REFERENCEMENT_ISOLANT[[#Headers],[TYPE DE DOCUMENT DE REFERENCE]])))=0,"",INDIRECT(NOM_FR&amp;ADDRESS('PR-tampon'!$E416,COLUMN(REFERENCEMENT_ISOLANT[[#Headers],[TYPE DE DOCUMENT DE REFERENCE]]))))))</f>
        <v/>
      </c>
      <c r="H453" s="3" t="str">
        <f ca="1">IF('PR-tampon'!$E416="","",IF('PR-tampon'!$E416=0,"",IF(INDIRECT(NOM_FR&amp;ADDRESS('PR-tampon'!$E416,COLUMN(REFERENCEMENT_ISOLANT[[#Headers],[REF]])))=0,"",INDIRECT(NOM_FR&amp;ADDRESS('PR-tampon'!$E416,COLUMN(REFERENCEMENT_ISOLANT[[#Headers],[REF]]))))))</f>
        <v/>
      </c>
      <c r="I453" s="80" t="str">
        <f ca="1">IF('PR-tampon'!$E416="","",IF('PR-tampon'!$E416=0,"",IF(INDIRECT(NOM_FR&amp;ADDRESS('PR-tampon'!$E416,COLUMN(REFERENCEMENT_ISOLANT[[#Headers],[AVIS LIMITE AU / VALIDITE]])))=0,"",INDIRECT(NOM_FR&amp;ADDRESS('PR-tampon'!$E416,COLUMN(REFERENCEMENT_ISOLANT[[#Headers],[AVIS LIMITE AU / VALIDITE]]))))))</f>
        <v/>
      </c>
      <c r="J453" s="3" t="str">
        <f ca="1">IF('PR-tampon'!$E416="","",IF('PR-tampon'!$E416=0,"",IF(INDIRECT(NOM_FR&amp;ADDRESS('PR-tampon'!$E416,COLUMN(REFERENCEMENT_ISOLANT[[#Headers],[TC/TNC
dans le domaine d''emploi visé]])))=0,"",INDIRECT(NOM_FR&amp;ADDRESS('PR-tampon'!$E416,COLUMN(REFERENCEMENT_ISOLANT[[#Headers],[TC/TNC
dans le domaine d''emploi visé]]))))))</f>
        <v/>
      </c>
      <c r="K453" s="110" t="str">
        <f ca="1">IF('PR-tampon'!$E416="","",IF('PR-tampon'!$E416=0,"",IF(INDIRECT(NOM_FR&amp;ADDRESS('PR-tampon'!$E416,COLUMN(REFERENCEMENT_ISOLANT[[#Headers],[SYNTHESE DES APPLICATIONS VISEES]])))=0,"",INDIRECT(NOM_FR&amp;ADDRESS('PR-tampon'!$E416,COLUMN(REFERENCEMENT_ISOLANT[[#Headers],[SYNTHESE DES APPLICATIONS VISEES]]))))))</f>
        <v/>
      </c>
      <c r="L453" s="82" t="str">
        <f ca="1">IF('PR-tampon'!$E416="","",IF('PR-tampon'!$E416=0,"",IF(INDIRECT(NOM_FR&amp;ADDRESS('PR-tampon'!$E416,COLUMN(REFERENCEMENT_ISOLANT[[#Headers],[CONCATENATION DES OBSERVATIONS]])))=0,"",INDIRECT(NOM_FR&amp;ADDRESS('PR-tampon'!$E416,COLUMN(REFERENCEMENT_ISOLANT[[#Headers],[CONCATENATION DES OBSERVATIONS]]))))))</f>
        <v/>
      </c>
      <c r="M453" s="3" t="str">
        <f ca="1">IF('PR-tampon'!$E416="","",IF('PR-tampon'!$E416=0,"",IF(INDIRECT(NOM_FR&amp;ADDRESS('PR-tampon'!$E416,COLUMN(REFERENCEMENT_ISOLANT[[#Headers],[Hygrométrie des locaux]])))=0,"",INDIRECT(NOM_FR&amp;ADDRESS('PR-tampon'!$E416,COLUMN(REFERENCEMENT_ISOLANT[[#Headers],[Hygrométrie des locaux]]))))))</f>
        <v/>
      </c>
      <c r="N453" s="3" t="str">
        <f ca="1">IF('PR-tampon'!$E416="","",IF('PR-tampon'!$E416=0,"",IF(INDIRECT(NOM_FR&amp;ADDRESS('PR-tampon'!$E416,COLUMN(REFERENCEMENT_ISOLANT[[#Headers],[classement locaux au sens 20.1 P3]])))=0,"",INDIRECT(NOM_FR&amp;ADDRESS('PR-tampon'!$E416,COLUMN(REFERENCEMENT_ISOLANT[[#Headers],[classement locaux au sens 20.1 P3]]))))))</f>
        <v/>
      </c>
      <c r="O453" s="3" t="str">
        <f ca="1">IF('PR-tampon'!$E416="","",IF('PR-tampon'!$E416=0,"",IF(INDIRECT(NOM_FR&amp;ADDRESS('PR-tampon'!$E416,COLUMN(REFERENCEMENT_ISOLANT[[#Headers],[Climat max]])))=0,"",INDIRECT(NOM_FR&amp;ADDRESS('PR-tampon'!$E416,COLUMN(REFERENCEMENT_ISOLANT[[#Headers],[Climat max]]))))))</f>
        <v/>
      </c>
      <c r="P453" s="3" t="str">
        <f ca="1">IF('PR-tampon'!$E416="","",IF('PR-tampon'!$E416=0,"",IF(INDIRECT(NOM_FR&amp;ADDRESS('PR-tampon'!$E416,COLUMN(REFERENCEMENT_ISOLANT[[#Headers],[Locaux climatisés ou raffraichis]])))=0,"",INDIRECT(NOM_FR&amp;ADDRESS('PR-tampon'!$E416,COLUMN(REFERENCEMENT_ISOLANT[[#Headers],[Locaux climatisés ou raffraichis]]))))))</f>
        <v/>
      </c>
    </row>
    <row r="454" spans="1:16" ht="130.19999999999999" customHeight="1" x14ac:dyDescent="0.3">
      <c r="A454" s="3" t="e">
        <v>#VALUE!</v>
      </c>
      <c r="B454" s="86" t="str">
        <f ca="1">IF('PR-tampon'!$E417="","",IF('PR-tampon'!$E417=0,"",IF(INDIRECT(NOM_FR&amp;ADDRESS('PR-tampon'!$E417,COLUMN(REFERENCEMENT_ISOLANT[[#Headers],[DATE REFERENCEMENT]])))=0,"",INDIRECT(NOM_FR&amp;ADDRESS('PR-tampon'!$E417,COLUMN(REFERENCEMENT_ISOLANT[[#Headers],[DATE REFERENCEMENT]]))))))</f>
        <v/>
      </c>
      <c r="C454" s="86" t="str">
        <f ca="1">IF('PR-tampon'!$E417="","",IF('PR-tampon'!$E417=0,"",IF(INDIRECT(NOM_FR&amp;ADDRESS('PR-tampon'!$E417,COLUMN(REFERENCEMENT_ISOLANT[[#Headers],[TYPE DE PROCEDE]])))=0,"",INDIRECT(NOM_FR&amp;ADDRESS('PR-tampon'!$E417,COLUMN(REFERENCEMENT_ISOLANT[[#Headers],[TYPE DE PROCEDE]]))))))</f>
        <v/>
      </c>
      <c r="D454" s="86" t="str">
        <f ca="1">IF('PR-tampon'!$E417="","",IF('PR-tampon'!$E417=0,"",IF(INDIRECT(NOM_FR&amp;ADDRESS('PR-tampon'!$E417,COLUMN(REFERENCEMENT_ISOLANT[[#Headers],[MATIERE]])))=0,"",INDIRECT(NOM_FR&amp;ADDRESS('PR-tampon'!$E417,COLUMN(REFERENCEMENT_ISOLANT[[#Headers],[MATIERE]]))))))</f>
        <v/>
      </c>
      <c r="E454" s="3" t="str">
        <f ca="1">IF('PR-tampon'!$E417="","",IF('PR-tampon'!$E417=0,"",IF(INDIRECT(NOM_FR&amp;ADDRESS('PR-tampon'!$E417,COLUMN(REFERENCEMENT_ISOLANT[[#Headers],[NOM COMMERCIAL DU PROCEDE]])))=0,"",INDIRECT(NOM_FR&amp;ADDRESS('PR-tampon'!$E417,COLUMN(REFERENCEMENT_ISOLANT[[#Headers],[NOM COMMERCIAL DU PROCEDE]]))))))</f>
        <v/>
      </c>
      <c r="F454" s="3" t="str">
        <f ca="1">IF('PR-tampon'!$E417="","",IF('PR-tampon'!$E417=0,"",IF(INDIRECT(NOM_FR&amp;ADDRESS('PR-tampon'!$E417,COLUMN(REFERENCEMENT_ISOLANT[[#Headers],[FABRICANT / TITULAIRE / DISTRIBUTEUR]])))=0,"",INDIRECT(NOM_FR&amp;ADDRESS('PR-tampon'!$E417,COLUMN(REFERENCEMENT_ISOLANT[[#Headers],[FABRICANT / TITULAIRE / DISTRIBUTEUR]]))))))</f>
        <v/>
      </c>
      <c r="G454" s="3" t="str">
        <f ca="1">IF('PR-tampon'!$E417="","",IF('PR-tampon'!$E417=0,"",IF(INDIRECT(NOM_FR&amp;ADDRESS('PR-tampon'!$E417,COLUMN(REFERENCEMENT_ISOLANT[[#Headers],[TYPE DE DOCUMENT DE REFERENCE]])))=0,"",INDIRECT(NOM_FR&amp;ADDRESS('PR-tampon'!$E417,COLUMN(REFERENCEMENT_ISOLANT[[#Headers],[TYPE DE DOCUMENT DE REFERENCE]]))))))</f>
        <v/>
      </c>
      <c r="H454" s="3" t="str">
        <f ca="1">IF('PR-tampon'!$E417="","",IF('PR-tampon'!$E417=0,"",IF(INDIRECT(NOM_FR&amp;ADDRESS('PR-tampon'!$E417,COLUMN(REFERENCEMENT_ISOLANT[[#Headers],[REF]])))=0,"",INDIRECT(NOM_FR&amp;ADDRESS('PR-tampon'!$E417,COLUMN(REFERENCEMENT_ISOLANT[[#Headers],[REF]]))))))</f>
        <v/>
      </c>
      <c r="I454" s="80" t="str">
        <f ca="1">IF('PR-tampon'!$E417="","",IF('PR-tampon'!$E417=0,"",IF(INDIRECT(NOM_FR&amp;ADDRESS('PR-tampon'!$E417,COLUMN(REFERENCEMENT_ISOLANT[[#Headers],[AVIS LIMITE AU / VALIDITE]])))=0,"",INDIRECT(NOM_FR&amp;ADDRESS('PR-tampon'!$E417,COLUMN(REFERENCEMENT_ISOLANT[[#Headers],[AVIS LIMITE AU / VALIDITE]]))))))</f>
        <v/>
      </c>
      <c r="J454" s="3" t="str">
        <f ca="1">IF('PR-tampon'!$E417="","",IF('PR-tampon'!$E417=0,"",IF(INDIRECT(NOM_FR&amp;ADDRESS('PR-tampon'!$E417,COLUMN(REFERENCEMENT_ISOLANT[[#Headers],[TC/TNC
dans le domaine d''emploi visé]])))=0,"",INDIRECT(NOM_FR&amp;ADDRESS('PR-tampon'!$E417,COLUMN(REFERENCEMENT_ISOLANT[[#Headers],[TC/TNC
dans le domaine d''emploi visé]]))))))</f>
        <v/>
      </c>
      <c r="K454" s="110" t="str">
        <f ca="1">IF('PR-tampon'!$E417="","",IF('PR-tampon'!$E417=0,"",IF(INDIRECT(NOM_FR&amp;ADDRESS('PR-tampon'!$E417,COLUMN(REFERENCEMENT_ISOLANT[[#Headers],[SYNTHESE DES APPLICATIONS VISEES]])))=0,"",INDIRECT(NOM_FR&amp;ADDRESS('PR-tampon'!$E417,COLUMN(REFERENCEMENT_ISOLANT[[#Headers],[SYNTHESE DES APPLICATIONS VISEES]]))))))</f>
        <v/>
      </c>
      <c r="L454" s="82" t="str">
        <f ca="1">IF('PR-tampon'!$E417="","",IF('PR-tampon'!$E417=0,"",IF(INDIRECT(NOM_FR&amp;ADDRESS('PR-tampon'!$E417,COLUMN(REFERENCEMENT_ISOLANT[[#Headers],[CONCATENATION DES OBSERVATIONS]])))=0,"",INDIRECT(NOM_FR&amp;ADDRESS('PR-tampon'!$E417,COLUMN(REFERENCEMENT_ISOLANT[[#Headers],[CONCATENATION DES OBSERVATIONS]]))))))</f>
        <v/>
      </c>
      <c r="M454" s="3" t="str">
        <f ca="1">IF('PR-tampon'!$E417="","",IF('PR-tampon'!$E417=0,"",IF(INDIRECT(NOM_FR&amp;ADDRESS('PR-tampon'!$E417,COLUMN(REFERENCEMENT_ISOLANT[[#Headers],[Hygrométrie des locaux]])))=0,"",INDIRECT(NOM_FR&amp;ADDRESS('PR-tampon'!$E417,COLUMN(REFERENCEMENT_ISOLANT[[#Headers],[Hygrométrie des locaux]]))))))</f>
        <v/>
      </c>
      <c r="N454" s="3" t="str">
        <f ca="1">IF('PR-tampon'!$E417="","",IF('PR-tampon'!$E417=0,"",IF(INDIRECT(NOM_FR&amp;ADDRESS('PR-tampon'!$E417,COLUMN(REFERENCEMENT_ISOLANT[[#Headers],[classement locaux au sens 20.1 P3]])))=0,"",INDIRECT(NOM_FR&amp;ADDRESS('PR-tampon'!$E417,COLUMN(REFERENCEMENT_ISOLANT[[#Headers],[classement locaux au sens 20.1 P3]]))))))</f>
        <v/>
      </c>
      <c r="O454" s="3" t="str">
        <f ca="1">IF('PR-tampon'!$E417="","",IF('PR-tampon'!$E417=0,"",IF(INDIRECT(NOM_FR&amp;ADDRESS('PR-tampon'!$E417,COLUMN(REFERENCEMENT_ISOLANT[[#Headers],[Climat max]])))=0,"",INDIRECT(NOM_FR&amp;ADDRESS('PR-tampon'!$E417,COLUMN(REFERENCEMENT_ISOLANT[[#Headers],[Climat max]]))))))</f>
        <v/>
      </c>
      <c r="P454" s="3" t="str">
        <f ca="1">IF('PR-tampon'!$E417="","",IF('PR-tampon'!$E417=0,"",IF(INDIRECT(NOM_FR&amp;ADDRESS('PR-tampon'!$E417,COLUMN(REFERENCEMENT_ISOLANT[[#Headers],[Locaux climatisés ou raffraichis]])))=0,"",INDIRECT(NOM_FR&amp;ADDRESS('PR-tampon'!$E417,COLUMN(REFERENCEMENT_ISOLANT[[#Headers],[Locaux climatisés ou raffraichis]]))))))</f>
        <v/>
      </c>
    </row>
    <row r="455" spans="1:16" ht="130.19999999999999" customHeight="1" x14ac:dyDescent="0.3">
      <c r="A455" s="3" t="e">
        <v>#VALUE!</v>
      </c>
      <c r="B455" s="86" t="str">
        <f ca="1">IF('PR-tampon'!$E418="","",IF('PR-tampon'!$E418=0,"",IF(INDIRECT(NOM_FR&amp;ADDRESS('PR-tampon'!$E418,COLUMN(REFERENCEMENT_ISOLANT[[#Headers],[DATE REFERENCEMENT]])))=0,"",INDIRECT(NOM_FR&amp;ADDRESS('PR-tampon'!$E418,COLUMN(REFERENCEMENT_ISOLANT[[#Headers],[DATE REFERENCEMENT]]))))))</f>
        <v/>
      </c>
      <c r="C455" s="86" t="str">
        <f ca="1">IF('PR-tampon'!$E418="","",IF('PR-tampon'!$E418=0,"",IF(INDIRECT(NOM_FR&amp;ADDRESS('PR-tampon'!$E418,COLUMN(REFERENCEMENT_ISOLANT[[#Headers],[TYPE DE PROCEDE]])))=0,"",INDIRECT(NOM_FR&amp;ADDRESS('PR-tampon'!$E418,COLUMN(REFERENCEMENT_ISOLANT[[#Headers],[TYPE DE PROCEDE]]))))))</f>
        <v/>
      </c>
      <c r="D455" s="86" t="str">
        <f ca="1">IF('PR-tampon'!$E418="","",IF('PR-tampon'!$E418=0,"",IF(INDIRECT(NOM_FR&amp;ADDRESS('PR-tampon'!$E418,COLUMN(REFERENCEMENT_ISOLANT[[#Headers],[MATIERE]])))=0,"",INDIRECT(NOM_FR&amp;ADDRESS('PR-tampon'!$E418,COLUMN(REFERENCEMENT_ISOLANT[[#Headers],[MATIERE]]))))))</f>
        <v/>
      </c>
      <c r="E455" s="3" t="str">
        <f ca="1">IF('PR-tampon'!$E418="","",IF('PR-tampon'!$E418=0,"",IF(INDIRECT(NOM_FR&amp;ADDRESS('PR-tampon'!$E418,COLUMN(REFERENCEMENT_ISOLANT[[#Headers],[NOM COMMERCIAL DU PROCEDE]])))=0,"",INDIRECT(NOM_FR&amp;ADDRESS('PR-tampon'!$E418,COLUMN(REFERENCEMENT_ISOLANT[[#Headers],[NOM COMMERCIAL DU PROCEDE]]))))))</f>
        <v/>
      </c>
      <c r="F455" s="3" t="str">
        <f ca="1">IF('PR-tampon'!$E418="","",IF('PR-tampon'!$E418=0,"",IF(INDIRECT(NOM_FR&amp;ADDRESS('PR-tampon'!$E418,COLUMN(REFERENCEMENT_ISOLANT[[#Headers],[FABRICANT / TITULAIRE / DISTRIBUTEUR]])))=0,"",INDIRECT(NOM_FR&amp;ADDRESS('PR-tampon'!$E418,COLUMN(REFERENCEMENT_ISOLANT[[#Headers],[FABRICANT / TITULAIRE / DISTRIBUTEUR]]))))))</f>
        <v/>
      </c>
      <c r="G455" s="3" t="str">
        <f ca="1">IF('PR-tampon'!$E418="","",IF('PR-tampon'!$E418=0,"",IF(INDIRECT(NOM_FR&amp;ADDRESS('PR-tampon'!$E418,COLUMN(REFERENCEMENT_ISOLANT[[#Headers],[TYPE DE DOCUMENT DE REFERENCE]])))=0,"",INDIRECT(NOM_FR&amp;ADDRESS('PR-tampon'!$E418,COLUMN(REFERENCEMENT_ISOLANT[[#Headers],[TYPE DE DOCUMENT DE REFERENCE]]))))))</f>
        <v/>
      </c>
      <c r="H455" s="3" t="str">
        <f ca="1">IF('PR-tampon'!$E418="","",IF('PR-tampon'!$E418=0,"",IF(INDIRECT(NOM_FR&amp;ADDRESS('PR-tampon'!$E418,COLUMN(REFERENCEMENT_ISOLANT[[#Headers],[REF]])))=0,"",INDIRECT(NOM_FR&amp;ADDRESS('PR-tampon'!$E418,COLUMN(REFERENCEMENT_ISOLANT[[#Headers],[REF]]))))))</f>
        <v/>
      </c>
      <c r="I455" s="80" t="str">
        <f ca="1">IF('PR-tampon'!$E418="","",IF('PR-tampon'!$E418=0,"",IF(INDIRECT(NOM_FR&amp;ADDRESS('PR-tampon'!$E418,COLUMN(REFERENCEMENT_ISOLANT[[#Headers],[AVIS LIMITE AU / VALIDITE]])))=0,"",INDIRECT(NOM_FR&amp;ADDRESS('PR-tampon'!$E418,COLUMN(REFERENCEMENT_ISOLANT[[#Headers],[AVIS LIMITE AU / VALIDITE]]))))))</f>
        <v/>
      </c>
      <c r="J455" s="3" t="str">
        <f ca="1">IF('PR-tampon'!$E418="","",IF('PR-tampon'!$E418=0,"",IF(INDIRECT(NOM_FR&amp;ADDRESS('PR-tampon'!$E418,COLUMN(REFERENCEMENT_ISOLANT[[#Headers],[TC/TNC
dans le domaine d''emploi visé]])))=0,"",INDIRECT(NOM_FR&amp;ADDRESS('PR-tampon'!$E418,COLUMN(REFERENCEMENT_ISOLANT[[#Headers],[TC/TNC
dans le domaine d''emploi visé]]))))))</f>
        <v/>
      </c>
      <c r="K455" s="110" t="str">
        <f ca="1">IF('PR-tampon'!$E418="","",IF('PR-tampon'!$E418=0,"",IF(INDIRECT(NOM_FR&amp;ADDRESS('PR-tampon'!$E418,COLUMN(REFERENCEMENT_ISOLANT[[#Headers],[SYNTHESE DES APPLICATIONS VISEES]])))=0,"",INDIRECT(NOM_FR&amp;ADDRESS('PR-tampon'!$E418,COLUMN(REFERENCEMENT_ISOLANT[[#Headers],[SYNTHESE DES APPLICATIONS VISEES]]))))))</f>
        <v/>
      </c>
      <c r="L455" s="82" t="str">
        <f ca="1">IF('PR-tampon'!$E418="","",IF('PR-tampon'!$E418=0,"",IF(INDIRECT(NOM_FR&amp;ADDRESS('PR-tampon'!$E418,COLUMN(REFERENCEMENT_ISOLANT[[#Headers],[CONCATENATION DES OBSERVATIONS]])))=0,"",INDIRECT(NOM_FR&amp;ADDRESS('PR-tampon'!$E418,COLUMN(REFERENCEMENT_ISOLANT[[#Headers],[CONCATENATION DES OBSERVATIONS]]))))))</f>
        <v/>
      </c>
      <c r="M455" s="3" t="str">
        <f ca="1">IF('PR-tampon'!$E418="","",IF('PR-tampon'!$E418=0,"",IF(INDIRECT(NOM_FR&amp;ADDRESS('PR-tampon'!$E418,COLUMN(REFERENCEMENT_ISOLANT[[#Headers],[Hygrométrie des locaux]])))=0,"",INDIRECT(NOM_FR&amp;ADDRESS('PR-tampon'!$E418,COLUMN(REFERENCEMENT_ISOLANT[[#Headers],[Hygrométrie des locaux]]))))))</f>
        <v/>
      </c>
      <c r="N455" s="3" t="str">
        <f ca="1">IF('PR-tampon'!$E418="","",IF('PR-tampon'!$E418=0,"",IF(INDIRECT(NOM_FR&amp;ADDRESS('PR-tampon'!$E418,COLUMN(REFERENCEMENT_ISOLANT[[#Headers],[classement locaux au sens 20.1 P3]])))=0,"",INDIRECT(NOM_FR&amp;ADDRESS('PR-tampon'!$E418,COLUMN(REFERENCEMENT_ISOLANT[[#Headers],[classement locaux au sens 20.1 P3]]))))))</f>
        <v/>
      </c>
      <c r="O455" s="3" t="str">
        <f ca="1">IF('PR-tampon'!$E418="","",IF('PR-tampon'!$E418=0,"",IF(INDIRECT(NOM_FR&amp;ADDRESS('PR-tampon'!$E418,COLUMN(REFERENCEMENT_ISOLANT[[#Headers],[Climat max]])))=0,"",INDIRECT(NOM_FR&amp;ADDRESS('PR-tampon'!$E418,COLUMN(REFERENCEMENT_ISOLANT[[#Headers],[Climat max]]))))))</f>
        <v/>
      </c>
      <c r="P455" s="3" t="str">
        <f ca="1">IF('PR-tampon'!$E418="","",IF('PR-tampon'!$E418=0,"",IF(INDIRECT(NOM_FR&amp;ADDRESS('PR-tampon'!$E418,COLUMN(REFERENCEMENT_ISOLANT[[#Headers],[Locaux climatisés ou raffraichis]])))=0,"",INDIRECT(NOM_FR&amp;ADDRESS('PR-tampon'!$E418,COLUMN(REFERENCEMENT_ISOLANT[[#Headers],[Locaux climatisés ou raffraichis]]))))))</f>
        <v/>
      </c>
    </row>
    <row r="456" spans="1:16" ht="130.19999999999999" customHeight="1" x14ac:dyDescent="0.3">
      <c r="A456" s="3" t="e">
        <v>#VALUE!</v>
      </c>
      <c r="B456" s="86" t="str">
        <f ca="1">IF('PR-tampon'!$E419="","",IF('PR-tampon'!$E419=0,"",IF(INDIRECT(NOM_FR&amp;ADDRESS('PR-tampon'!$E419,COLUMN(REFERENCEMENT_ISOLANT[[#Headers],[DATE REFERENCEMENT]])))=0,"",INDIRECT(NOM_FR&amp;ADDRESS('PR-tampon'!$E419,COLUMN(REFERENCEMENT_ISOLANT[[#Headers],[DATE REFERENCEMENT]]))))))</f>
        <v/>
      </c>
      <c r="C456" s="86" t="str">
        <f ca="1">IF('PR-tampon'!$E419="","",IF('PR-tampon'!$E419=0,"",IF(INDIRECT(NOM_FR&amp;ADDRESS('PR-tampon'!$E419,COLUMN(REFERENCEMENT_ISOLANT[[#Headers],[TYPE DE PROCEDE]])))=0,"",INDIRECT(NOM_FR&amp;ADDRESS('PR-tampon'!$E419,COLUMN(REFERENCEMENT_ISOLANT[[#Headers],[TYPE DE PROCEDE]]))))))</f>
        <v/>
      </c>
      <c r="D456" s="86" t="str">
        <f ca="1">IF('PR-tampon'!$E419="","",IF('PR-tampon'!$E419=0,"",IF(INDIRECT(NOM_FR&amp;ADDRESS('PR-tampon'!$E419,COLUMN(REFERENCEMENT_ISOLANT[[#Headers],[MATIERE]])))=0,"",INDIRECT(NOM_FR&amp;ADDRESS('PR-tampon'!$E419,COLUMN(REFERENCEMENT_ISOLANT[[#Headers],[MATIERE]]))))))</f>
        <v/>
      </c>
      <c r="E456" s="3" t="str">
        <f ca="1">IF('PR-tampon'!$E419="","",IF('PR-tampon'!$E419=0,"",IF(INDIRECT(NOM_FR&amp;ADDRESS('PR-tampon'!$E419,COLUMN(REFERENCEMENT_ISOLANT[[#Headers],[NOM COMMERCIAL DU PROCEDE]])))=0,"",INDIRECT(NOM_FR&amp;ADDRESS('PR-tampon'!$E419,COLUMN(REFERENCEMENT_ISOLANT[[#Headers],[NOM COMMERCIAL DU PROCEDE]]))))))</f>
        <v/>
      </c>
      <c r="F456" s="3" t="str">
        <f ca="1">IF('PR-tampon'!$E419="","",IF('PR-tampon'!$E419=0,"",IF(INDIRECT(NOM_FR&amp;ADDRESS('PR-tampon'!$E419,COLUMN(REFERENCEMENT_ISOLANT[[#Headers],[FABRICANT / TITULAIRE / DISTRIBUTEUR]])))=0,"",INDIRECT(NOM_FR&amp;ADDRESS('PR-tampon'!$E419,COLUMN(REFERENCEMENT_ISOLANT[[#Headers],[FABRICANT / TITULAIRE / DISTRIBUTEUR]]))))))</f>
        <v/>
      </c>
      <c r="G456" s="3" t="str">
        <f ca="1">IF('PR-tampon'!$E419="","",IF('PR-tampon'!$E419=0,"",IF(INDIRECT(NOM_FR&amp;ADDRESS('PR-tampon'!$E419,COLUMN(REFERENCEMENT_ISOLANT[[#Headers],[TYPE DE DOCUMENT DE REFERENCE]])))=0,"",INDIRECT(NOM_FR&amp;ADDRESS('PR-tampon'!$E419,COLUMN(REFERENCEMENT_ISOLANT[[#Headers],[TYPE DE DOCUMENT DE REFERENCE]]))))))</f>
        <v/>
      </c>
      <c r="H456" s="3" t="str">
        <f ca="1">IF('PR-tampon'!$E419="","",IF('PR-tampon'!$E419=0,"",IF(INDIRECT(NOM_FR&amp;ADDRESS('PR-tampon'!$E419,COLUMN(REFERENCEMENT_ISOLANT[[#Headers],[REF]])))=0,"",INDIRECT(NOM_FR&amp;ADDRESS('PR-tampon'!$E419,COLUMN(REFERENCEMENT_ISOLANT[[#Headers],[REF]]))))))</f>
        <v/>
      </c>
      <c r="I456" s="80" t="str">
        <f ca="1">IF('PR-tampon'!$E419="","",IF('PR-tampon'!$E419=0,"",IF(INDIRECT(NOM_FR&amp;ADDRESS('PR-tampon'!$E419,COLUMN(REFERENCEMENT_ISOLANT[[#Headers],[AVIS LIMITE AU / VALIDITE]])))=0,"",INDIRECT(NOM_FR&amp;ADDRESS('PR-tampon'!$E419,COLUMN(REFERENCEMENT_ISOLANT[[#Headers],[AVIS LIMITE AU / VALIDITE]]))))))</f>
        <v/>
      </c>
      <c r="J456" s="3" t="str">
        <f ca="1">IF('PR-tampon'!$E419="","",IF('PR-tampon'!$E419=0,"",IF(INDIRECT(NOM_FR&amp;ADDRESS('PR-tampon'!$E419,COLUMN(REFERENCEMENT_ISOLANT[[#Headers],[TC/TNC
dans le domaine d''emploi visé]])))=0,"",INDIRECT(NOM_FR&amp;ADDRESS('PR-tampon'!$E419,COLUMN(REFERENCEMENT_ISOLANT[[#Headers],[TC/TNC
dans le domaine d''emploi visé]]))))))</f>
        <v/>
      </c>
      <c r="K456" s="110" t="str">
        <f ca="1">IF('PR-tampon'!$E419="","",IF('PR-tampon'!$E419=0,"",IF(INDIRECT(NOM_FR&amp;ADDRESS('PR-tampon'!$E419,COLUMN(REFERENCEMENT_ISOLANT[[#Headers],[SYNTHESE DES APPLICATIONS VISEES]])))=0,"",INDIRECT(NOM_FR&amp;ADDRESS('PR-tampon'!$E419,COLUMN(REFERENCEMENT_ISOLANT[[#Headers],[SYNTHESE DES APPLICATIONS VISEES]]))))))</f>
        <v/>
      </c>
      <c r="L456" s="82" t="str">
        <f ca="1">IF('PR-tampon'!$E419="","",IF('PR-tampon'!$E419=0,"",IF(INDIRECT(NOM_FR&amp;ADDRESS('PR-tampon'!$E419,COLUMN(REFERENCEMENT_ISOLANT[[#Headers],[CONCATENATION DES OBSERVATIONS]])))=0,"",INDIRECT(NOM_FR&amp;ADDRESS('PR-tampon'!$E419,COLUMN(REFERENCEMENT_ISOLANT[[#Headers],[CONCATENATION DES OBSERVATIONS]]))))))</f>
        <v/>
      </c>
      <c r="M456" s="3" t="str">
        <f ca="1">IF('PR-tampon'!$E419="","",IF('PR-tampon'!$E419=0,"",IF(INDIRECT(NOM_FR&amp;ADDRESS('PR-tampon'!$E419,COLUMN(REFERENCEMENT_ISOLANT[[#Headers],[Hygrométrie des locaux]])))=0,"",INDIRECT(NOM_FR&amp;ADDRESS('PR-tampon'!$E419,COLUMN(REFERENCEMENT_ISOLANT[[#Headers],[Hygrométrie des locaux]]))))))</f>
        <v/>
      </c>
      <c r="N456" s="3" t="str">
        <f ca="1">IF('PR-tampon'!$E419="","",IF('PR-tampon'!$E419=0,"",IF(INDIRECT(NOM_FR&amp;ADDRESS('PR-tampon'!$E419,COLUMN(REFERENCEMENT_ISOLANT[[#Headers],[classement locaux au sens 20.1 P3]])))=0,"",INDIRECT(NOM_FR&amp;ADDRESS('PR-tampon'!$E419,COLUMN(REFERENCEMENT_ISOLANT[[#Headers],[classement locaux au sens 20.1 P3]]))))))</f>
        <v/>
      </c>
      <c r="O456" s="3" t="str">
        <f ca="1">IF('PR-tampon'!$E419="","",IF('PR-tampon'!$E419=0,"",IF(INDIRECT(NOM_FR&amp;ADDRESS('PR-tampon'!$E419,COLUMN(REFERENCEMENT_ISOLANT[[#Headers],[Climat max]])))=0,"",INDIRECT(NOM_FR&amp;ADDRESS('PR-tampon'!$E419,COLUMN(REFERENCEMENT_ISOLANT[[#Headers],[Climat max]]))))))</f>
        <v/>
      </c>
      <c r="P456" s="3" t="str">
        <f ca="1">IF('PR-tampon'!$E419="","",IF('PR-tampon'!$E419=0,"",IF(INDIRECT(NOM_FR&amp;ADDRESS('PR-tampon'!$E419,COLUMN(REFERENCEMENT_ISOLANT[[#Headers],[Locaux climatisés ou raffraichis]])))=0,"",INDIRECT(NOM_FR&amp;ADDRESS('PR-tampon'!$E419,COLUMN(REFERENCEMENT_ISOLANT[[#Headers],[Locaux climatisés ou raffraichis]]))))))</f>
        <v/>
      </c>
    </row>
    <row r="457" spans="1:16" ht="130.19999999999999" customHeight="1" x14ac:dyDescent="0.3">
      <c r="A457" s="3" t="e">
        <v>#VALUE!</v>
      </c>
      <c r="B457" s="86" t="str">
        <f ca="1">IF('PR-tampon'!$E420="","",IF('PR-tampon'!$E420=0,"",IF(INDIRECT(NOM_FR&amp;ADDRESS('PR-tampon'!$E420,COLUMN(REFERENCEMENT_ISOLANT[[#Headers],[DATE REFERENCEMENT]])))=0,"",INDIRECT(NOM_FR&amp;ADDRESS('PR-tampon'!$E420,COLUMN(REFERENCEMENT_ISOLANT[[#Headers],[DATE REFERENCEMENT]]))))))</f>
        <v/>
      </c>
      <c r="C457" s="86" t="str">
        <f ca="1">IF('PR-tampon'!$E420="","",IF('PR-tampon'!$E420=0,"",IF(INDIRECT(NOM_FR&amp;ADDRESS('PR-tampon'!$E420,COLUMN(REFERENCEMENT_ISOLANT[[#Headers],[TYPE DE PROCEDE]])))=0,"",INDIRECT(NOM_FR&amp;ADDRESS('PR-tampon'!$E420,COLUMN(REFERENCEMENT_ISOLANT[[#Headers],[TYPE DE PROCEDE]]))))))</f>
        <v/>
      </c>
      <c r="D457" s="86" t="str">
        <f ca="1">IF('PR-tampon'!$E420="","",IF('PR-tampon'!$E420=0,"",IF(INDIRECT(NOM_FR&amp;ADDRESS('PR-tampon'!$E420,COLUMN(REFERENCEMENT_ISOLANT[[#Headers],[MATIERE]])))=0,"",INDIRECT(NOM_FR&amp;ADDRESS('PR-tampon'!$E420,COLUMN(REFERENCEMENT_ISOLANT[[#Headers],[MATIERE]]))))))</f>
        <v/>
      </c>
      <c r="E457" s="3" t="str">
        <f ca="1">IF('PR-tampon'!$E420="","",IF('PR-tampon'!$E420=0,"",IF(INDIRECT(NOM_FR&amp;ADDRESS('PR-tampon'!$E420,COLUMN(REFERENCEMENT_ISOLANT[[#Headers],[NOM COMMERCIAL DU PROCEDE]])))=0,"",INDIRECT(NOM_FR&amp;ADDRESS('PR-tampon'!$E420,COLUMN(REFERENCEMENT_ISOLANT[[#Headers],[NOM COMMERCIAL DU PROCEDE]]))))))</f>
        <v/>
      </c>
      <c r="F457" s="3" t="str">
        <f ca="1">IF('PR-tampon'!$E420="","",IF('PR-tampon'!$E420=0,"",IF(INDIRECT(NOM_FR&amp;ADDRESS('PR-tampon'!$E420,COLUMN(REFERENCEMENT_ISOLANT[[#Headers],[FABRICANT / TITULAIRE / DISTRIBUTEUR]])))=0,"",INDIRECT(NOM_FR&amp;ADDRESS('PR-tampon'!$E420,COLUMN(REFERENCEMENT_ISOLANT[[#Headers],[FABRICANT / TITULAIRE / DISTRIBUTEUR]]))))))</f>
        <v/>
      </c>
      <c r="G457" s="3" t="str">
        <f ca="1">IF('PR-tampon'!$E420="","",IF('PR-tampon'!$E420=0,"",IF(INDIRECT(NOM_FR&amp;ADDRESS('PR-tampon'!$E420,COLUMN(REFERENCEMENT_ISOLANT[[#Headers],[TYPE DE DOCUMENT DE REFERENCE]])))=0,"",INDIRECT(NOM_FR&amp;ADDRESS('PR-tampon'!$E420,COLUMN(REFERENCEMENT_ISOLANT[[#Headers],[TYPE DE DOCUMENT DE REFERENCE]]))))))</f>
        <v/>
      </c>
      <c r="H457" s="3" t="str">
        <f ca="1">IF('PR-tampon'!$E420="","",IF('PR-tampon'!$E420=0,"",IF(INDIRECT(NOM_FR&amp;ADDRESS('PR-tampon'!$E420,COLUMN(REFERENCEMENT_ISOLANT[[#Headers],[REF]])))=0,"",INDIRECT(NOM_FR&amp;ADDRESS('PR-tampon'!$E420,COLUMN(REFERENCEMENT_ISOLANT[[#Headers],[REF]]))))))</f>
        <v/>
      </c>
      <c r="I457" s="80" t="str">
        <f ca="1">IF('PR-tampon'!$E420="","",IF('PR-tampon'!$E420=0,"",IF(INDIRECT(NOM_FR&amp;ADDRESS('PR-tampon'!$E420,COLUMN(REFERENCEMENT_ISOLANT[[#Headers],[AVIS LIMITE AU / VALIDITE]])))=0,"",INDIRECT(NOM_FR&amp;ADDRESS('PR-tampon'!$E420,COLUMN(REFERENCEMENT_ISOLANT[[#Headers],[AVIS LIMITE AU / VALIDITE]]))))))</f>
        <v/>
      </c>
      <c r="J457" s="3" t="str">
        <f ca="1">IF('PR-tampon'!$E420="","",IF('PR-tampon'!$E420=0,"",IF(INDIRECT(NOM_FR&amp;ADDRESS('PR-tampon'!$E420,COLUMN(REFERENCEMENT_ISOLANT[[#Headers],[TC/TNC
dans le domaine d''emploi visé]])))=0,"",INDIRECT(NOM_FR&amp;ADDRESS('PR-tampon'!$E420,COLUMN(REFERENCEMENT_ISOLANT[[#Headers],[TC/TNC
dans le domaine d''emploi visé]]))))))</f>
        <v/>
      </c>
      <c r="K457" s="110" t="str">
        <f ca="1">IF('PR-tampon'!$E420="","",IF('PR-tampon'!$E420=0,"",IF(INDIRECT(NOM_FR&amp;ADDRESS('PR-tampon'!$E420,COLUMN(REFERENCEMENT_ISOLANT[[#Headers],[SYNTHESE DES APPLICATIONS VISEES]])))=0,"",INDIRECT(NOM_FR&amp;ADDRESS('PR-tampon'!$E420,COLUMN(REFERENCEMENT_ISOLANT[[#Headers],[SYNTHESE DES APPLICATIONS VISEES]]))))))</f>
        <v/>
      </c>
      <c r="L457" s="82" t="str">
        <f ca="1">IF('PR-tampon'!$E420="","",IF('PR-tampon'!$E420=0,"",IF(INDIRECT(NOM_FR&amp;ADDRESS('PR-tampon'!$E420,COLUMN(REFERENCEMENT_ISOLANT[[#Headers],[CONCATENATION DES OBSERVATIONS]])))=0,"",INDIRECT(NOM_FR&amp;ADDRESS('PR-tampon'!$E420,COLUMN(REFERENCEMENT_ISOLANT[[#Headers],[CONCATENATION DES OBSERVATIONS]]))))))</f>
        <v/>
      </c>
      <c r="M457" s="3" t="str">
        <f ca="1">IF('PR-tampon'!$E420="","",IF('PR-tampon'!$E420=0,"",IF(INDIRECT(NOM_FR&amp;ADDRESS('PR-tampon'!$E420,COLUMN(REFERENCEMENT_ISOLANT[[#Headers],[Hygrométrie des locaux]])))=0,"",INDIRECT(NOM_FR&amp;ADDRESS('PR-tampon'!$E420,COLUMN(REFERENCEMENT_ISOLANT[[#Headers],[Hygrométrie des locaux]]))))))</f>
        <v/>
      </c>
      <c r="N457" s="3" t="str">
        <f ca="1">IF('PR-tampon'!$E420="","",IF('PR-tampon'!$E420=0,"",IF(INDIRECT(NOM_FR&amp;ADDRESS('PR-tampon'!$E420,COLUMN(REFERENCEMENT_ISOLANT[[#Headers],[classement locaux au sens 20.1 P3]])))=0,"",INDIRECT(NOM_FR&amp;ADDRESS('PR-tampon'!$E420,COLUMN(REFERENCEMENT_ISOLANT[[#Headers],[classement locaux au sens 20.1 P3]]))))))</f>
        <v/>
      </c>
      <c r="O457" s="3" t="str">
        <f ca="1">IF('PR-tampon'!$E420="","",IF('PR-tampon'!$E420=0,"",IF(INDIRECT(NOM_FR&amp;ADDRESS('PR-tampon'!$E420,COLUMN(REFERENCEMENT_ISOLANT[[#Headers],[Climat max]])))=0,"",INDIRECT(NOM_FR&amp;ADDRESS('PR-tampon'!$E420,COLUMN(REFERENCEMENT_ISOLANT[[#Headers],[Climat max]]))))))</f>
        <v/>
      </c>
      <c r="P457" s="3" t="str">
        <f ca="1">IF('PR-tampon'!$E420="","",IF('PR-tampon'!$E420=0,"",IF(INDIRECT(NOM_FR&amp;ADDRESS('PR-tampon'!$E420,COLUMN(REFERENCEMENT_ISOLANT[[#Headers],[Locaux climatisés ou raffraichis]])))=0,"",INDIRECT(NOM_FR&amp;ADDRESS('PR-tampon'!$E420,COLUMN(REFERENCEMENT_ISOLANT[[#Headers],[Locaux climatisés ou raffraichis]]))))))</f>
        <v/>
      </c>
    </row>
    <row r="458" spans="1:16" ht="130.19999999999999" customHeight="1" x14ac:dyDescent="0.3">
      <c r="A458" s="3" t="e">
        <v>#VALUE!</v>
      </c>
      <c r="B458" s="86" t="str">
        <f ca="1">IF('PR-tampon'!$E421="","",IF('PR-tampon'!$E421=0,"",IF(INDIRECT(NOM_FR&amp;ADDRESS('PR-tampon'!$E421,COLUMN(REFERENCEMENT_ISOLANT[[#Headers],[DATE REFERENCEMENT]])))=0,"",INDIRECT(NOM_FR&amp;ADDRESS('PR-tampon'!$E421,COLUMN(REFERENCEMENT_ISOLANT[[#Headers],[DATE REFERENCEMENT]]))))))</f>
        <v/>
      </c>
      <c r="C458" s="86" t="str">
        <f ca="1">IF('PR-tampon'!$E421="","",IF('PR-tampon'!$E421=0,"",IF(INDIRECT(NOM_FR&amp;ADDRESS('PR-tampon'!$E421,COLUMN(REFERENCEMENT_ISOLANT[[#Headers],[TYPE DE PROCEDE]])))=0,"",INDIRECT(NOM_FR&amp;ADDRESS('PR-tampon'!$E421,COLUMN(REFERENCEMENT_ISOLANT[[#Headers],[TYPE DE PROCEDE]]))))))</f>
        <v/>
      </c>
      <c r="D458" s="86" t="str">
        <f ca="1">IF('PR-tampon'!$E421="","",IF('PR-tampon'!$E421=0,"",IF(INDIRECT(NOM_FR&amp;ADDRESS('PR-tampon'!$E421,COLUMN(REFERENCEMENT_ISOLANT[[#Headers],[MATIERE]])))=0,"",INDIRECT(NOM_FR&amp;ADDRESS('PR-tampon'!$E421,COLUMN(REFERENCEMENT_ISOLANT[[#Headers],[MATIERE]]))))))</f>
        <v/>
      </c>
      <c r="E458" s="3" t="str">
        <f ca="1">IF('PR-tampon'!$E421="","",IF('PR-tampon'!$E421=0,"",IF(INDIRECT(NOM_FR&amp;ADDRESS('PR-tampon'!$E421,COLUMN(REFERENCEMENT_ISOLANT[[#Headers],[NOM COMMERCIAL DU PROCEDE]])))=0,"",INDIRECT(NOM_FR&amp;ADDRESS('PR-tampon'!$E421,COLUMN(REFERENCEMENT_ISOLANT[[#Headers],[NOM COMMERCIAL DU PROCEDE]]))))))</f>
        <v/>
      </c>
      <c r="F458" s="3" t="str">
        <f ca="1">IF('PR-tampon'!$E421="","",IF('PR-tampon'!$E421=0,"",IF(INDIRECT(NOM_FR&amp;ADDRESS('PR-tampon'!$E421,COLUMN(REFERENCEMENT_ISOLANT[[#Headers],[FABRICANT / TITULAIRE / DISTRIBUTEUR]])))=0,"",INDIRECT(NOM_FR&amp;ADDRESS('PR-tampon'!$E421,COLUMN(REFERENCEMENT_ISOLANT[[#Headers],[FABRICANT / TITULAIRE / DISTRIBUTEUR]]))))))</f>
        <v/>
      </c>
      <c r="G458" s="3" t="str">
        <f ca="1">IF('PR-tampon'!$E421="","",IF('PR-tampon'!$E421=0,"",IF(INDIRECT(NOM_FR&amp;ADDRESS('PR-tampon'!$E421,COLUMN(REFERENCEMENT_ISOLANT[[#Headers],[TYPE DE DOCUMENT DE REFERENCE]])))=0,"",INDIRECT(NOM_FR&amp;ADDRESS('PR-tampon'!$E421,COLUMN(REFERENCEMENT_ISOLANT[[#Headers],[TYPE DE DOCUMENT DE REFERENCE]]))))))</f>
        <v/>
      </c>
      <c r="H458" s="3" t="str">
        <f ca="1">IF('PR-tampon'!$E421="","",IF('PR-tampon'!$E421=0,"",IF(INDIRECT(NOM_FR&amp;ADDRESS('PR-tampon'!$E421,COLUMN(REFERENCEMENT_ISOLANT[[#Headers],[REF]])))=0,"",INDIRECT(NOM_FR&amp;ADDRESS('PR-tampon'!$E421,COLUMN(REFERENCEMENT_ISOLANT[[#Headers],[REF]]))))))</f>
        <v/>
      </c>
      <c r="I458" s="80" t="str">
        <f ca="1">IF('PR-tampon'!$E421="","",IF('PR-tampon'!$E421=0,"",IF(INDIRECT(NOM_FR&amp;ADDRESS('PR-tampon'!$E421,COLUMN(REFERENCEMENT_ISOLANT[[#Headers],[AVIS LIMITE AU / VALIDITE]])))=0,"",INDIRECT(NOM_FR&amp;ADDRESS('PR-tampon'!$E421,COLUMN(REFERENCEMENT_ISOLANT[[#Headers],[AVIS LIMITE AU / VALIDITE]]))))))</f>
        <v/>
      </c>
      <c r="J458" s="3" t="str">
        <f ca="1">IF('PR-tampon'!$E421="","",IF('PR-tampon'!$E421=0,"",IF(INDIRECT(NOM_FR&amp;ADDRESS('PR-tampon'!$E421,COLUMN(REFERENCEMENT_ISOLANT[[#Headers],[TC/TNC
dans le domaine d''emploi visé]])))=0,"",INDIRECT(NOM_FR&amp;ADDRESS('PR-tampon'!$E421,COLUMN(REFERENCEMENT_ISOLANT[[#Headers],[TC/TNC
dans le domaine d''emploi visé]]))))))</f>
        <v/>
      </c>
      <c r="K458" s="110" t="str">
        <f ca="1">IF('PR-tampon'!$E421="","",IF('PR-tampon'!$E421=0,"",IF(INDIRECT(NOM_FR&amp;ADDRESS('PR-tampon'!$E421,COLUMN(REFERENCEMENT_ISOLANT[[#Headers],[SYNTHESE DES APPLICATIONS VISEES]])))=0,"",INDIRECT(NOM_FR&amp;ADDRESS('PR-tampon'!$E421,COLUMN(REFERENCEMENT_ISOLANT[[#Headers],[SYNTHESE DES APPLICATIONS VISEES]]))))))</f>
        <v/>
      </c>
      <c r="L458" s="82" t="str">
        <f ca="1">IF('PR-tampon'!$E421="","",IF('PR-tampon'!$E421=0,"",IF(INDIRECT(NOM_FR&amp;ADDRESS('PR-tampon'!$E421,COLUMN(REFERENCEMENT_ISOLANT[[#Headers],[CONCATENATION DES OBSERVATIONS]])))=0,"",INDIRECT(NOM_FR&amp;ADDRESS('PR-tampon'!$E421,COLUMN(REFERENCEMENT_ISOLANT[[#Headers],[CONCATENATION DES OBSERVATIONS]]))))))</f>
        <v/>
      </c>
      <c r="M458" s="3" t="str">
        <f ca="1">IF('PR-tampon'!$E421="","",IF('PR-tampon'!$E421=0,"",IF(INDIRECT(NOM_FR&amp;ADDRESS('PR-tampon'!$E421,COLUMN(REFERENCEMENT_ISOLANT[[#Headers],[Hygrométrie des locaux]])))=0,"",INDIRECT(NOM_FR&amp;ADDRESS('PR-tampon'!$E421,COLUMN(REFERENCEMENT_ISOLANT[[#Headers],[Hygrométrie des locaux]]))))))</f>
        <v/>
      </c>
      <c r="N458" s="3" t="str">
        <f ca="1">IF('PR-tampon'!$E421="","",IF('PR-tampon'!$E421=0,"",IF(INDIRECT(NOM_FR&amp;ADDRESS('PR-tampon'!$E421,COLUMN(REFERENCEMENT_ISOLANT[[#Headers],[classement locaux au sens 20.1 P3]])))=0,"",INDIRECT(NOM_FR&amp;ADDRESS('PR-tampon'!$E421,COLUMN(REFERENCEMENT_ISOLANT[[#Headers],[classement locaux au sens 20.1 P3]]))))))</f>
        <v/>
      </c>
      <c r="O458" s="3" t="str">
        <f ca="1">IF('PR-tampon'!$E421="","",IF('PR-tampon'!$E421=0,"",IF(INDIRECT(NOM_FR&amp;ADDRESS('PR-tampon'!$E421,COLUMN(REFERENCEMENT_ISOLANT[[#Headers],[Climat max]])))=0,"",INDIRECT(NOM_FR&amp;ADDRESS('PR-tampon'!$E421,COLUMN(REFERENCEMENT_ISOLANT[[#Headers],[Climat max]]))))))</f>
        <v/>
      </c>
      <c r="P458" s="3" t="str">
        <f ca="1">IF('PR-tampon'!$E421="","",IF('PR-tampon'!$E421=0,"",IF(INDIRECT(NOM_FR&amp;ADDRESS('PR-tampon'!$E421,COLUMN(REFERENCEMENT_ISOLANT[[#Headers],[Locaux climatisés ou raffraichis]])))=0,"",INDIRECT(NOM_FR&amp;ADDRESS('PR-tampon'!$E421,COLUMN(REFERENCEMENT_ISOLANT[[#Headers],[Locaux climatisés ou raffraichis]]))))))</f>
        <v/>
      </c>
    </row>
    <row r="459" spans="1:16" ht="130.19999999999999" customHeight="1" x14ac:dyDescent="0.3">
      <c r="A459" s="3" t="e">
        <v>#VALUE!</v>
      </c>
      <c r="B459" s="86" t="str">
        <f ca="1">IF('PR-tampon'!$E422="","",IF('PR-tampon'!$E422=0,"",IF(INDIRECT(NOM_FR&amp;ADDRESS('PR-tampon'!$E422,COLUMN(REFERENCEMENT_ISOLANT[[#Headers],[DATE REFERENCEMENT]])))=0,"",INDIRECT(NOM_FR&amp;ADDRESS('PR-tampon'!$E422,COLUMN(REFERENCEMENT_ISOLANT[[#Headers],[DATE REFERENCEMENT]]))))))</f>
        <v/>
      </c>
      <c r="C459" s="86" t="str">
        <f ca="1">IF('PR-tampon'!$E422="","",IF('PR-tampon'!$E422=0,"",IF(INDIRECT(NOM_FR&amp;ADDRESS('PR-tampon'!$E422,COLUMN(REFERENCEMENT_ISOLANT[[#Headers],[TYPE DE PROCEDE]])))=0,"",INDIRECT(NOM_FR&amp;ADDRESS('PR-tampon'!$E422,COLUMN(REFERENCEMENT_ISOLANT[[#Headers],[TYPE DE PROCEDE]]))))))</f>
        <v/>
      </c>
      <c r="D459" s="86" t="str">
        <f ca="1">IF('PR-tampon'!$E422="","",IF('PR-tampon'!$E422=0,"",IF(INDIRECT(NOM_FR&amp;ADDRESS('PR-tampon'!$E422,COLUMN(REFERENCEMENT_ISOLANT[[#Headers],[MATIERE]])))=0,"",INDIRECT(NOM_FR&amp;ADDRESS('PR-tampon'!$E422,COLUMN(REFERENCEMENT_ISOLANT[[#Headers],[MATIERE]]))))))</f>
        <v/>
      </c>
      <c r="E459" s="3" t="str">
        <f ca="1">IF('PR-tampon'!$E422="","",IF('PR-tampon'!$E422=0,"",IF(INDIRECT(NOM_FR&amp;ADDRESS('PR-tampon'!$E422,COLUMN(REFERENCEMENT_ISOLANT[[#Headers],[NOM COMMERCIAL DU PROCEDE]])))=0,"",INDIRECT(NOM_FR&amp;ADDRESS('PR-tampon'!$E422,COLUMN(REFERENCEMENT_ISOLANT[[#Headers],[NOM COMMERCIAL DU PROCEDE]]))))))</f>
        <v/>
      </c>
      <c r="F459" s="3" t="str">
        <f ca="1">IF('PR-tampon'!$E422="","",IF('PR-tampon'!$E422=0,"",IF(INDIRECT(NOM_FR&amp;ADDRESS('PR-tampon'!$E422,COLUMN(REFERENCEMENT_ISOLANT[[#Headers],[FABRICANT / TITULAIRE / DISTRIBUTEUR]])))=0,"",INDIRECT(NOM_FR&amp;ADDRESS('PR-tampon'!$E422,COLUMN(REFERENCEMENT_ISOLANT[[#Headers],[FABRICANT / TITULAIRE / DISTRIBUTEUR]]))))))</f>
        <v/>
      </c>
      <c r="G459" s="3" t="str">
        <f ca="1">IF('PR-tampon'!$E422="","",IF('PR-tampon'!$E422=0,"",IF(INDIRECT(NOM_FR&amp;ADDRESS('PR-tampon'!$E422,COLUMN(REFERENCEMENT_ISOLANT[[#Headers],[TYPE DE DOCUMENT DE REFERENCE]])))=0,"",INDIRECT(NOM_FR&amp;ADDRESS('PR-tampon'!$E422,COLUMN(REFERENCEMENT_ISOLANT[[#Headers],[TYPE DE DOCUMENT DE REFERENCE]]))))))</f>
        <v/>
      </c>
      <c r="H459" s="3" t="str">
        <f ca="1">IF('PR-tampon'!$E422="","",IF('PR-tampon'!$E422=0,"",IF(INDIRECT(NOM_FR&amp;ADDRESS('PR-tampon'!$E422,COLUMN(REFERENCEMENT_ISOLANT[[#Headers],[REF]])))=0,"",INDIRECT(NOM_FR&amp;ADDRESS('PR-tampon'!$E422,COLUMN(REFERENCEMENT_ISOLANT[[#Headers],[REF]]))))))</f>
        <v/>
      </c>
      <c r="I459" s="80" t="str">
        <f ca="1">IF('PR-tampon'!$E422="","",IF('PR-tampon'!$E422=0,"",IF(INDIRECT(NOM_FR&amp;ADDRESS('PR-tampon'!$E422,COLUMN(REFERENCEMENT_ISOLANT[[#Headers],[AVIS LIMITE AU / VALIDITE]])))=0,"",INDIRECT(NOM_FR&amp;ADDRESS('PR-tampon'!$E422,COLUMN(REFERENCEMENT_ISOLANT[[#Headers],[AVIS LIMITE AU / VALIDITE]]))))))</f>
        <v/>
      </c>
      <c r="J459" s="3" t="str">
        <f ca="1">IF('PR-tampon'!$E422="","",IF('PR-tampon'!$E422=0,"",IF(INDIRECT(NOM_FR&amp;ADDRESS('PR-tampon'!$E422,COLUMN(REFERENCEMENT_ISOLANT[[#Headers],[TC/TNC
dans le domaine d''emploi visé]])))=0,"",INDIRECT(NOM_FR&amp;ADDRESS('PR-tampon'!$E422,COLUMN(REFERENCEMENT_ISOLANT[[#Headers],[TC/TNC
dans le domaine d''emploi visé]]))))))</f>
        <v/>
      </c>
      <c r="K459" s="110" t="str">
        <f ca="1">IF('PR-tampon'!$E422="","",IF('PR-tampon'!$E422=0,"",IF(INDIRECT(NOM_FR&amp;ADDRESS('PR-tampon'!$E422,COLUMN(REFERENCEMENT_ISOLANT[[#Headers],[SYNTHESE DES APPLICATIONS VISEES]])))=0,"",INDIRECT(NOM_FR&amp;ADDRESS('PR-tampon'!$E422,COLUMN(REFERENCEMENT_ISOLANT[[#Headers],[SYNTHESE DES APPLICATIONS VISEES]]))))))</f>
        <v/>
      </c>
      <c r="L459" s="82" t="str">
        <f ca="1">IF('PR-tampon'!$E422="","",IF('PR-tampon'!$E422=0,"",IF(INDIRECT(NOM_FR&amp;ADDRESS('PR-tampon'!$E422,COLUMN(REFERENCEMENT_ISOLANT[[#Headers],[CONCATENATION DES OBSERVATIONS]])))=0,"",INDIRECT(NOM_FR&amp;ADDRESS('PR-tampon'!$E422,COLUMN(REFERENCEMENT_ISOLANT[[#Headers],[CONCATENATION DES OBSERVATIONS]]))))))</f>
        <v/>
      </c>
      <c r="M459" s="3" t="str">
        <f ca="1">IF('PR-tampon'!$E422="","",IF('PR-tampon'!$E422=0,"",IF(INDIRECT(NOM_FR&amp;ADDRESS('PR-tampon'!$E422,COLUMN(REFERENCEMENT_ISOLANT[[#Headers],[Hygrométrie des locaux]])))=0,"",INDIRECT(NOM_FR&amp;ADDRESS('PR-tampon'!$E422,COLUMN(REFERENCEMENT_ISOLANT[[#Headers],[Hygrométrie des locaux]]))))))</f>
        <v/>
      </c>
      <c r="N459" s="3" t="str">
        <f ca="1">IF('PR-tampon'!$E422="","",IF('PR-tampon'!$E422=0,"",IF(INDIRECT(NOM_FR&amp;ADDRESS('PR-tampon'!$E422,COLUMN(REFERENCEMENT_ISOLANT[[#Headers],[classement locaux au sens 20.1 P3]])))=0,"",INDIRECT(NOM_FR&amp;ADDRESS('PR-tampon'!$E422,COLUMN(REFERENCEMENT_ISOLANT[[#Headers],[classement locaux au sens 20.1 P3]]))))))</f>
        <v/>
      </c>
      <c r="O459" s="3" t="str">
        <f ca="1">IF('PR-tampon'!$E422="","",IF('PR-tampon'!$E422=0,"",IF(INDIRECT(NOM_FR&amp;ADDRESS('PR-tampon'!$E422,COLUMN(REFERENCEMENT_ISOLANT[[#Headers],[Climat max]])))=0,"",INDIRECT(NOM_FR&amp;ADDRESS('PR-tampon'!$E422,COLUMN(REFERENCEMENT_ISOLANT[[#Headers],[Climat max]]))))))</f>
        <v/>
      </c>
      <c r="P459" s="3" t="str">
        <f ca="1">IF('PR-tampon'!$E422="","",IF('PR-tampon'!$E422=0,"",IF(INDIRECT(NOM_FR&amp;ADDRESS('PR-tampon'!$E422,COLUMN(REFERENCEMENT_ISOLANT[[#Headers],[Locaux climatisés ou raffraichis]])))=0,"",INDIRECT(NOM_FR&amp;ADDRESS('PR-tampon'!$E422,COLUMN(REFERENCEMENT_ISOLANT[[#Headers],[Locaux climatisés ou raffraichis]]))))))</f>
        <v/>
      </c>
    </row>
    <row r="460" spans="1:16" ht="130.19999999999999" customHeight="1" x14ac:dyDescent="0.3">
      <c r="A460" s="3" t="e">
        <v>#VALUE!</v>
      </c>
      <c r="B460" s="86" t="str">
        <f ca="1">IF('PR-tampon'!$E423="","",IF('PR-tampon'!$E423=0,"",IF(INDIRECT(NOM_FR&amp;ADDRESS('PR-tampon'!$E423,COLUMN(REFERENCEMENT_ISOLANT[[#Headers],[DATE REFERENCEMENT]])))=0,"",INDIRECT(NOM_FR&amp;ADDRESS('PR-tampon'!$E423,COLUMN(REFERENCEMENT_ISOLANT[[#Headers],[DATE REFERENCEMENT]]))))))</f>
        <v/>
      </c>
      <c r="C460" s="86" t="str">
        <f ca="1">IF('PR-tampon'!$E423="","",IF('PR-tampon'!$E423=0,"",IF(INDIRECT(NOM_FR&amp;ADDRESS('PR-tampon'!$E423,COLUMN(REFERENCEMENT_ISOLANT[[#Headers],[TYPE DE PROCEDE]])))=0,"",INDIRECT(NOM_FR&amp;ADDRESS('PR-tampon'!$E423,COLUMN(REFERENCEMENT_ISOLANT[[#Headers],[TYPE DE PROCEDE]]))))))</f>
        <v/>
      </c>
      <c r="D460" s="86" t="str">
        <f ca="1">IF('PR-tampon'!$E423="","",IF('PR-tampon'!$E423=0,"",IF(INDIRECT(NOM_FR&amp;ADDRESS('PR-tampon'!$E423,COLUMN(REFERENCEMENT_ISOLANT[[#Headers],[MATIERE]])))=0,"",INDIRECT(NOM_FR&amp;ADDRESS('PR-tampon'!$E423,COLUMN(REFERENCEMENT_ISOLANT[[#Headers],[MATIERE]]))))))</f>
        <v/>
      </c>
      <c r="E460" s="3" t="str">
        <f ca="1">IF('PR-tampon'!$E423="","",IF('PR-tampon'!$E423=0,"",IF(INDIRECT(NOM_FR&amp;ADDRESS('PR-tampon'!$E423,COLUMN(REFERENCEMENT_ISOLANT[[#Headers],[NOM COMMERCIAL DU PROCEDE]])))=0,"",INDIRECT(NOM_FR&amp;ADDRESS('PR-tampon'!$E423,COLUMN(REFERENCEMENT_ISOLANT[[#Headers],[NOM COMMERCIAL DU PROCEDE]]))))))</f>
        <v/>
      </c>
      <c r="F460" s="3" t="str">
        <f ca="1">IF('PR-tampon'!$E423="","",IF('PR-tampon'!$E423=0,"",IF(INDIRECT(NOM_FR&amp;ADDRESS('PR-tampon'!$E423,COLUMN(REFERENCEMENT_ISOLANT[[#Headers],[FABRICANT / TITULAIRE / DISTRIBUTEUR]])))=0,"",INDIRECT(NOM_FR&amp;ADDRESS('PR-tampon'!$E423,COLUMN(REFERENCEMENT_ISOLANT[[#Headers],[FABRICANT / TITULAIRE / DISTRIBUTEUR]]))))))</f>
        <v/>
      </c>
      <c r="G460" s="3" t="str">
        <f ca="1">IF('PR-tampon'!$E423="","",IF('PR-tampon'!$E423=0,"",IF(INDIRECT(NOM_FR&amp;ADDRESS('PR-tampon'!$E423,COLUMN(REFERENCEMENT_ISOLANT[[#Headers],[TYPE DE DOCUMENT DE REFERENCE]])))=0,"",INDIRECT(NOM_FR&amp;ADDRESS('PR-tampon'!$E423,COLUMN(REFERENCEMENT_ISOLANT[[#Headers],[TYPE DE DOCUMENT DE REFERENCE]]))))))</f>
        <v/>
      </c>
      <c r="H460" s="3" t="str">
        <f ca="1">IF('PR-tampon'!$E423="","",IF('PR-tampon'!$E423=0,"",IF(INDIRECT(NOM_FR&amp;ADDRESS('PR-tampon'!$E423,COLUMN(REFERENCEMENT_ISOLANT[[#Headers],[REF]])))=0,"",INDIRECT(NOM_FR&amp;ADDRESS('PR-tampon'!$E423,COLUMN(REFERENCEMENT_ISOLANT[[#Headers],[REF]]))))))</f>
        <v/>
      </c>
      <c r="I460" s="80" t="str">
        <f ca="1">IF('PR-tampon'!$E423="","",IF('PR-tampon'!$E423=0,"",IF(INDIRECT(NOM_FR&amp;ADDRESS('PR-tampon'!$E423,COLUMN(REFERENCEMENT_ISOLANT[[#Headers],[AVIS LIMITE AU / VALIDITE]])))=0,"",INDIRECT(NOM_FR&amp;ADDRESS('PR-tampon'!$E423,COLUMN(REFERENCEMENT_ISOLANT[[#Headers],[AVIS LIMITE AU / VALIDITE]]))))))</f>
        <v/>
      </c>
      <c r="J460" s="3" t="str">
        <f ca="1">IF('PR-tampon'!$E423="","",IF('PR-tampon'!$E423=0,"",IF(INDIRECT(NOM_FR&amp;ADDRESS('PR-tampon'!$E423,COLUMN(REFERENCEMENT_ISOLANT[[#Headers],[TC/TNC
dans le domaine d''emploi visé]])))=0,"",INDIRECT(NOM_FR&amp;ADDRESS('PR-tampon'!$E423,COLUMN(REFERENCEMENT_ISOLANT[[#Headers],[TC/TNC
dans le domaine d''emploi visé]]))))))</f>
        <v/>
      </c>
      <c r="K460" s="110" t="str">
        <f ca="1">IF('PR-tampon'!$E423="","",IF('PR-tampon'!$E423=0,"",IF(INDIRECT(NOM_FR&amp;ADDRESS('PR-tampon'!$E423,COLUMN(REFERENCEMENT_ISOLANT[[#Headers],[SYNTHESE DES APPLICATIONS VISEES]])))=0,"",INDIRECT(NOM_FR&amp;ADDRESS('PR-tampon'!$E423,COLUMN(REFERENCEMENT_ISOLANT[[#Headers],[SYNTHESE DES APPLICATIONS VISEES]]))))))</f>
        <v/>
      </c>
      <c r="L460" s="82" t="str">
        <f ca="1">IF('PR-tampon'!$E423="","",IF('PR-tampon'!$E423=0,"",IF(INDIRECT(NOM_FR&amp;ADDRESS('PR-tampon'!$E423,COLUMN(REFERENCEMENT_ISOLANT[[#Headers],[CONCATENATION DES OBSERVATIONS]])))=0,"",INDIRECT(NOM_FR&amp;ADDRESS('PR-tampon'!$E423,COLUMN(REFERENCEMENT_ISOLANT[[#Headers],[CONCATENATION DES OBSERVATIONS]]))))))</f>
        <v/>
      </c>
      <c r="M460" s="3" t="str">
        <f ca="1">IF('PR-tampon'!$E423="","",IF('PR-tampon'!$E423=0,"",IF(INDIRECT(NOM_FR&amp;ADDRESS('PR-tampon'!$E423,COLUMN(REFERENCEMENT_ISOLANT[[#Headers],[Hygrométrie des locaux]])))=0,"",INDIRECT(NOM_FR&amp;ADDRESS('PR-tampon'!$E423,COLUMN(REFERENCEMENT_ISOLANT[[#Headers],[Hygrométrie des locaux]]))))))</f>
        <v/>
      </c>
      <c r="N460" s="3" t="str">
        <f ca="1">IF('PR-tampon'!$E423="","",IF('PR-tampon'!$E423=0,"",IF(INDIRECT(NOM_FR&amp;ADDRESS('PR-tampon'!$E423,COLUMN(REFERENCEMENT_ISOLANT[[#Headers],[classement locaux au sens 20.1 P3]])))=0,"",INDIRECT(NOM_FR&amp;ADDRESS('PR-tampon'!$E423,COLUMN(REFERENCEMENT_ISOLANT[[#Headers],[classement locaux au sens 20.1 P3]]))))))</f>
        <v/>
      </c>
      <c r="O460" s="3" t="str">
        <f ca="1">IF('PR-tampon'!$E423="","",IF('PR-tampon'!$E423=0,"",IF(INDIRECT(NOM_FR&amp;ADDRESS('PR-tampon'!$E423,COLUMN(REFERENCEMENT_ISOLANT[[#Headers],[Climat max]])))=0,"",INDIRECT(NOM_FR&amp;ADDRESS('PR-tampon'!$E423,COLUMN(REFERENCEMENT_ISOLANT[[#Headers],[Climat max]]))))))</f>
        <v/>
      </c>
      <c r="P460" s="3" t="str">
        <f ca="1">IF('PR-tampon'!$E423="","",IF('PR-tampon'!$E423=0,"",IF(INDIRECT(NOM_FR&amp;ADDRESS('PR-tampon'!$E423,COLUMN(REFERENCEMENT_ISOLANT[[#Headers],[Locaux climatisés ou raffraichis]])))=0,"",INDIRECT(NOM_FR&amp;ADDRESS('PR-tampon'!$E423,COLUMN(REFERENCEMENT_ISOLANT[[#Headers],[Locaux climatisés ou raffraichis]]))))))</f>
        <v/>
      </c>
    </row>
    <row r="461" spans="1:16" ht="130.19999999999999" customHeight="1" x14ac:dyDescent="0.3">
      <c r="A461" s="3" t="e">
        <v>#VALUE!</v>
      </c>
      <c r="B461" s="86" t="str">
        <f ca="1">IF('PR-tampon'!$E424="","",IF('PR-tampon'!$E424=0,"",IF(INDIRECT(NOM_FR&amp;ADDRESS('PR-tampon'!$E424,COLUMN(REFERENCEMENT_ISOLANT[[#Headers],[DATE REFERENCEMENT]])))=0,"",INDIRECT(NOM_FR&amp;ADDRESS('PR-tampon'!$E424,COLUMN(REFERENCEMENT_ISOLANT[[#Headers],[DATE REFERENCEMENT]]))))))</f>
        <v/>
      </c>
      <c r="C461" s="86" t="str">
        <f ca="1">IF('PR-tampon'!$E424="","",IF('PR-tampon'!$E424=0,"",IF(INDIRECT(NOM_FR&amp;ADDRESS('PR-tampon'!$E424,COLUMN(REFERENCEMENT_ISOLANT[[#Headers],[TYPE DE PROCEDE]])))=0,"",INDIRECT(NOM_FR&amp;ADDRESS('PR-tampon'!$E424,COLUMN(REFERENCEMENT_ISOLANT[[#Headers],[TYPE DE PROCEDE]]))))))</f>
        <v/>
      </c>
      <c r="D461" s="86" t="str">
        <f ca="1">IF('PR-tampon'!$E424="","",IF('PR-tampon'!$E424=0,"",IF(INDIRECT(NOM_FR&amp;ADDRESS('PR-tampon'!$E424,COLUMN(REFERENCEMENT_ISOLANT[[#Headers],[MATIERE]])))=0,"",INDIRECT(NOM_FR&amp;ADDRESS('PR-tampon'!$E424,COLUMN(REFERENCEMENT_ISOLANT[[#Headers],[MATIERE]]))))))</f>
        <v/>
      </c>
      <c r="E461" s="3" t="str">
        <f ca="1">IF('PR-tampon'!$E424="","",IF('PR-tampon'!$E424=0,"",IF(INDIRECT(NOM_FR&amp;ADDRESS('PR-tampon'!$E424,COLUMN(REFERENCEMENT_ISOLANT[[#Headers],[NOM COMMERCIAL DU PROCEDE]])))=0,"",INDIRECT(NOM_FR&amp;ADDRESS('PR-tampon'!$E424,COLUMN(REFERENCEMENT_ISOLANT[[#Headers],[NOM COMMERCIAL DU PROCEDE]]))))))</f>
        <v/>
      </c>
      <c r="F461" s="3" t="str">
        <f ca="1">IF('PR-tampon'!$E424="","",IF('PR-tampon'!$E424=0,"",IF(INDIRECT(NOM_FR&amp;ADDRESS('PR-tampon'!$E424,COLUMN(REFERENCEMENT_ISOLANT[[#Headers],[FABRICANT / TITULAIRE / DISTRIBUTEUR]])))=0,"",INDIRECT(NOM_FR&amp;ADDRESS('PR-tampon'!$E424,COLUMN(REFERENCEMENT_ISOLANT[[#Headers],[FABRICANT / TITULAIRE / DISTRIBUTEUR]]))))))</f>
        <v/>
      </c>
      <c r="G461" s="3" t="str">
        <f ca="1">IF('PR-tampon'!$E424="","",IF('PR-tampon'!$E424=0,"",IF(INDIRECT(NOM_FR&amp;ADDRESS('PR-tampon'!$E424,COLUMN(REFERENCEMENT_ISOLANT[[#Headers],[TYPE DE DOCUMENT DE REFERENCE]])))=0,"",INDIRECT(NOM_FR&amp;ADDRESS('PR-tampon'!$E424,COLUMN(REFERENCEMENT_ISOLANT[[#Headers],[TYPE DE DOCUMENT DE REFERENCE]]))))))</f>
        <v/>
      </c>
      <c r="H461" s="3" t="str">
        <f ca="1">IF('PR-tampon'!$E424="","",IF('PR-tampon'!$E424=0,"",IF(INDIRECT(NOM_FR&amp;ADDRESS('PR-tampon'!$E424,COLUMN(REFERENCEMENT_ISOLANT[[#Headers],[REF]])))=0,"",INDIRECT(NOM_FR&amp;ADDRESS('PR-tampon'!$E424,COLUMN(REFERENCEMENT_ISOLANT[[#Headers],[REF]]))))))</f>
        <v/>
      </c>
      <c r="I461" s="80" t="str">
        <f ca="1">IF('PR-tampon'!$E424="","",IF('PR-tampon'!$E424=0,"",IF(INDIRECT(NOM_FR&amp;ADDRESS('PR-tampon'!$E424,COLUMN(REFERENCEMENT_ISOLANT[[#Headers],[AVIS LIMITE AU / VALIDITE]])))=0,"",INDIRECT(NOM_FR&amp;ADDRESS('PR-tampon'!$E424,COLUMN(REFERENCEMENT_ISOLANT[[#Headers],[AVIS LIMITE AU / VALIDITE]]))))))</f>
        <v/>
      </c>
      <c r="J461" s="3" t="str">
        <f ca="1">IF('PR-tampon'!$E424="","",IF('PR-tampon'!$E424=0,"",IF(INDIRECT(NOM_FR&amp;ADDRESS('PR-tampon'!$E424,COLUMN(REFERENCEMENT_ISOLANT[[#Headers],[TC/TNC
dans le domaine d''emploi visé]])))=0,"",INDIRECT(NOM_FR&amp;ADDRESS('PR-tampon'!$E424,COLUMN(REFERENCEMENT_ISOLANT[[#Headers],[TC/TNC
dans le domaine d''emploi visé]]))))))</f>
        <v/>
      </c>
      <c r="K461" s="110" t="str">
        <f ca="1">IF('PR-tampon'!$E424="","",IF('PR-tampon'!$E424=0,"",IF(INDIRECT(NOM_FR&amp;ADDRESS('PR-tampon'!$E424,COLUMN(REFERENCEMENT_ISOLANT[[#Headers],[SYNTHESE DES APPLICATIONS VISEES]])))=0,"",INDIRECT(NOM_FR&amp;ADDRESS('PR-tampon'!$E424,COLUMN(REFERENCEMENT_ISOLANT[[#Headers],[SYNTHESE DES APPLICATIONS VISEES]]))))))</f>
        <v/>
      </c>
      <c r="L461" s="82" t="str">
        <f ca="1">IF('PR-tampon'!$E424="","",IF('PR-tampon'!$E424=0,"",IF(INDIRECT(NOM_FR&amp;ADDRESS('PR-tampon'!$E424,COLUMN(REFERENCEMENT_ISOLANT[[#Headers],[CONCATENATION DES OBSERVATIONS]])))=0,"",INDIRECT(NOM_FR&amp;ADDRESS('PR-tampon'!$E424,COLUMN(REFERENCEMENT_ISOLANT[[#Headers],[CONCATENATION DES OBSERVATIONS]]))))))</f>
        <v/>
      </c>
      <c r="M461" s="3" t="str">
        <f ca="1">IF('PR-tampon'!$E424="","",IF('PR-tampon'!$E424=0,"",IF(INDIRECT(NOM_FR&amp;ADDRESS('PR-tampon'!$E424,COLUMN(REFERENCEMENT_ISOLANT[[#Headers],[Hygrométrie des locaux]])))=0,"",INDIRECT(NOM_FR&amp;ADDRESS('PR-tampon'!$E424,COLUMN(REFERENCEMENT_ISOLANT[[#Headers],[Hygrométrie des locaux]]))))))</f>
        <v/>
      </c>
      <c r="N461" s="3" t="str">
        <f ca="1">IF('PR-tampon'!$E424="","",IF('PR-tampon'!$E424=0,"",IF(INDIRECT(NOM_FR&amp;ADDRESS('PR-tampon'!$E424,COLUMN(REFERENCEMENT_ISOLANT[[#Headers],[classement locaux au sens 20.1 P3]])))=0,"",INDIRECT(NOM_FR&amp;ADDRESS('PR-tampon'!$E424,COLUMN(REFERENCEMENT_ISOLANT[[#Headers],[classement locaux au sens 20.1 P3]]))))))</f>
        <v/>
      </c>
      <c r="O461" s="3" t="str">
        <f ca="1">IF('PR-tampon'!$E424="","",IF('PR-tampon'!$E424=0,"",IF(INDIRECT(NOM_FR&amp;ADDRESS('PR-tampon'!$E424,COLUMN(REFERENCEMENT_ISOLANT[[#Headers],[Climat max]])))=0,"",INDIRECT(NOM_FR&amp;ADDRESS('PR-tampon'!$E424,COLUMN(REFERENCEMENT_ISOLANT[[#Headers],[Climat max]]))))))</f>
        <v/>
      </c>
      <c r="P461" s="3" t="str">
        <f ca="1">IF('PR-tampon'!$E424="","",IF('PR-tampon'!$E424=0,"",IF(INDIRECT(NOM_FR&amp;ADDRESS('PR-tampon'!$E424,COLUMN(REFERENCEMENT_ISOLANT[[#Headers],[Locaux climatisés ou raffraichis]])))=0,"",INDIRECT(NOM_FR&amp;ADDRESS('PR-tampon'!$E424,COLUMN(REFERENCEMENT_ISOLANT[[#Headers],[Locaux climatisés ou raffraichis]]))))))</f>
        <v/>
      </c>
    </row>
    <row r="462" spans="1:16" ht="130.19999999999999" customHeight="1" x14ac:dyDescent="0.3">
      <c r="A462" s="3" t="e">
        <v>#VALUE!</v>
      </c>
      <c r="B462" s="86" t="str">
        <f ca="1">IF('PR-tampon'!$E425="","",IF('PR-tampon'!$E425=0,"",IF(INDIRECT(NOM_FR&amp;ADDRESS('PR-tampon'!$E425,COLUMN(REFERENCEMENT_ISOLANT[[#Headers],[DATE REFERENCEMENT]])))=0,"",INDIRECT(NOM_FR&amp;ADDRESS('PR-tampon'!$E425,COLUMN(REFERENCEMENT_ISOLANT[[#Headers],[DATE REFERENCEMENT]]))))))</f>
        <v/>
      </c>
      <c r="C462" s="86" t="str">
        <f ca="1">IF('PR-tampon'!$E425="","",IF('PR-tampon'!$E425=0,"",IF(INDIRECT(NOM_FR&amp;ADDRESS('PR-tampon'!$E425,COLUMN(REFERENCEMENT_ISOLANT[[#Headers],[TYPE DE PROCEDE]])))=0,"",INDIRECT(NOM_FR&amp;ADDRESS('PR-tampon'!$E425,COLUMN(REFERENCEMENT_ISOLANT[[#Headers],[TYPE DE PROCEDE]]))))))</f>
        <v/>
      </c>
      <c r="D462" s="86" t="str">
        <f ca="1">IF('PR-tampon'!$E425="","",IF('PR-tampon'!$E425=0,"",IF(INDIRECT(NOM_FR&amp;ADDRESS('PR-tampon'!$E425,COLUMN(REFERENCEMENT_ISOLANT[[#Headers],[MATIERE]])))=0,"",INDIRECT(NOM_FR&amp;ADDRESS('PR-tampon'!$E425,COLUMN(REFERENCEMENT_ISOLANT[[#Headers],[MATIERE]]))))))</f>
        <v/>
      </c>
      <c r="E462" s="3" t="str">
        <f ca="1">IF('PR-tampon'!$E425="","",IF('PR-tampon'!$E425=0,"",IF(INDIRECT(NOM_FR&amp;ADDRESS('PR-tampon'!$E425,COLUMN(REFERENCEMENT_ISOLANT[[#Headers],[NOM COMMERCIAL DU PROCEDE]])))=0,"",INDIRECT(NOM_FR&amp;ADDRESS('PR-tampon'!$E425,COLUMN(REFERENCEMENT_ISOLANT[[#Headers],[NOM COMMERCIAL DU PROCEDE]]))))))</f>
        <v/>
      </c>
      <c r="F462" s="3" t="str">
        <f ca="1">IF('PR-tampon'!$E425="","",IF('PR-tampon'!$E425=0,"",IF(INDIRECT(NOM_FR&amp;ADDRESS('PR-tampon'!$E425,COLUMN(REFERENCEMENT_ISOLANT[[#Headers],[FABRICANT / TITULAIRE / DISTRIBUTEUR]])))=0,"",INDIRECT(NOM_FR&amp;ADDRESS('PR-tampon'!$E425,COLUMN(REFERENCEMENT_ISOLANT[[#Headers],[FABRICANT / TITULAIRE / DISTRIBUTEUR]]))))))</f>
        <v/>
      </c>
      <c r="G462" s="3" t="str">
        <f ca="1">IF('PR-tampon'!$E425="","",IF('PR-tampon'!$E425=0,"",IF(INDIRECT(NOM_FR&amp;ADDRESS('PR-tampon'!$E425,COLUMN(REFERENCEMENT_ISOLANT[[#Headers],[TYPE DE DOCUMENT DE REFERENCE]])))=0,"",INDIRECT(NOM_FR&amp;ADDRESS('PR-tampon'!$E425,COLUMN(REFERENCEMENT_ISOLANT[[#Headers],[TYPE DE DOCUMENT DE REFERENCE]]))))))</f>
        <v/>
      </c>
      <c r="H462" s="3" t="str">
        <f ca="1">IF('PR-tampon'!$E425="","",IF('PR-tampon'!$E425=0,"",IF(INDIRECT(NOM_FR&amp;ADDRESS('PR-tampon'!$E425,COLUMN(REFERENCEMENT_ISOLANT[[#Headers],[REF]])))=0,"",INDIRECT(NOM_FR&amp;ADDRESS('PR-tampon'!$E425,COLUMN(REFERENCEMENT_ISOLANT[[#Headers],[REF]]))))))</f>
        <v/>
      </c>
      <c r="I462" s="80" t="str">
        <f ca="1">IF('PR-tampon'!$E425="","",IF('PR-tampon'!$E425=0,"",IF(INDIRECT(NOM_FR&amp;ADDRESS('PR-tampon'!$E425,COLUMN(REFERENCEMENT_ISOLANT[[#Headers],[AVIS LIMITE AU / VALIDITE]])))=0,"",INDIRECT(NOM_FR&amp;ADDRESS('PR-tampon'!$E425,COLUMN(REFERENCEMENT_ISOLANT[[#Headers],[AVIS LIMITE AU / VALIDITE]]))))))</f>
        <v/>
      </c>
      <c r="J462" s="3" t="str">
        <f ca="1">IF('PR-tampon'!$E425="","",IF('PR-tampon'!$E425=0,"",IF(INDIRECT(NOM_FR&amp;ADDRESS('PR-tampon'!$E425,COLUMN(REFERENCEMENT_ISOLANT[[#Headers],[TC/TNC
dans le domaine d''emploi visé]])))=0,"",INDIRECT(NOM_FR&amp;ADDRESS('PR-tampon'!$E425,COLUMN(REFERENCEMENT_ISOLANT[[#Headers],[TC/TNC
dans le domaine d''emploi visé]]))))))</f>
        <v/>
      </c>
      <c r="K462" s="110" t="str">
        <f ca="1">IF('PR-tampon'!$E425="","",IF('PR-tampon'!$E425=0,"",IF(INDIRECT(NOM_FR&amp;ADDRESS('PR-tampon'!$E425,COLUMN(REFERENCEMENT_ISOLANT[[#Headers],[SYNTHESE DES APPLICATIONS VISEES]])))=0,"",INDIRECT(NOM_FR&amp;ADDRESS('PR-tampon'!$E425,COLUMN(REFERENCEMENT_ISOLANT[[#Headers],[SYNTHESE DES APPLICATIONS VISEES]]))))))</f>
        <v/>
      </c>
      <c r="L462" s="82" t="str">
        <f ca="1">IF('PR-tampon'!$E425="","",IF('PR-tampon'!$E425=0,"",IF(INDIRECT(NOM_FR&amp;ADDRESS('PR-tampon'!$E425,COLUMN(REFERENCEMENT_ISOLANT[[#Headers],[CONCATENATION DES OBSERVATIONS]])))=0,"",INDIRECT(NOM_FR&amp;ADDRESS('PR-tampon'!$E425,COLUMN(REFERENCEMENT_ISOLANT[[#Headers],[CONCATENATION DES OBSERVATIONS]]))))))</f>
        <v/>
      </c>
      <c r="M462" s="3" t="str">
        <f ca="1">IF('PR-tampon'!$E425="","",IF('PR-tampon'!$E425=0,"",IF(INDIRECT(NOM_FR&amp;ADDRESS('PR-tampon'!$E425,COLUMN(REFERENCEMENT_ISOLANT[[#Headers],[Hygrométrie des locaux]])))=0,"",INDIRECT(NOM_FR&amp;ADDRESS('PR-tampon'!$E425,COLUMN(REFERENCEMENT_ISOLANT[[#Headers],[Hygrométrie des locaux]]))))))</f>
        <v/>
      </c>
      <c r="N462" s="3" t="str">
        <f ca="1">IF('PR-tampon'!$E425="","",IF('PR-tampon'!$E425=0,"",IF(INDIRECT(NOM_FR&amp;ADDRESS('PR-tampon'!$E425,COLUMN(REFERENCEMENT_ISOLANT[[#Headers],[classement locaux au sens 20.1 P3]])))=0,"",INDIRECT(NOM_FR&amp;ADDRESS('PR-tampon'!$E425,COLUMN(REFERENCEMENT_ISOLANT[[#Headers],[classement locaux au sens 20.1 P3]]))))))</f>
        <v/>
      </c>
      <c r="O462" s="3" t="str">
        <f ca="1">IF('PR-tampon'!$E425="","",IF('PR-tampon'!$E425=0,"",IF(INDIRECT(NOM_FR&amp;ADDRESS('PR-tampon'!$E425,COLUMN(REFERENCEMENT_ISOLANT[[#Headers],[Climat max]])))=0,"",INDIRECT(NOM_FR&amp;ADDRESS('PR-tampon'!$E425,COLUMN(REFERENCEMENT_ISOLANT[[#Headers],[Climat max]]))))))</f>
        <v/>
      </c>
      <c r="P462" s="3" t="str">
        <f ca="1">IF('PR-tampon'!$E425="","",IF('PR-tampon'!$E425=0,"",IF(INDIRECT(NOM_FR&amp;ADDRESS('PR-tampon'!$E425,COLUMN(REFERENCEMENT_ISOLANT[[#Headers],[Locaux climatisés ou raffraichis]])))=0,"",INDIRECT(NOM_FR&amp;ADDRESS('PR-tampon'!$E425,COLUMN(REFERENCEMENT_ISOLANT[[#Headers],[Locaux climatisés ou raffraichis]]))))))</f>
        <v/>
      </c>
    </row>
    <row r="463" spans="1:16" ht="130.19999999999999" customHeight="1" x14ac:dyDescent="0.3">
      <c r="A463" s="3" t="e">
        <v>#VALUE!</v>
      </c>
      <c r="B463" s="86" t="str">
        <f ca="1">IF('PR-tampon'!$E426="","",IF('PR-tampon'!$E426=0,"",IF(INDIRECT(NOM_FR&amp;ADDRESS('PR-tampon'!$E426,COLUMN(REFERENCEMENT_ISOLANT[[#Headers],[DATE REFERENCEMENT]])))=0,"",INDIRECT(NOM_FR&amp;ADDRESS('PR-tampon'!$E426,COLUMN(REFERENCEMENT_ISOLANT[[#Headers],[DATE REFERENCEMENT]]))))))</f>
        <v/>
      </c>
      <c r="C463" s="86" t="str">
        <f ca="1">IF('PR-tampon'!$E426="","",IF('PR-tampon'!$E426=0,"",IF(INDIRECT(NOM_FR&amp;ADDRESS('PR-tampon'!$E426,COLUMN(REFERENCEMENT_ISOLANT[[#Headers],[TYPE DE PROCEDE]])))=0,"",INDIRECT(NOM_FR&amp;ADDRESS('PR-tampon'!$E426,COLUMN(REFERENCEMENT_ISOLANT[[#Headers],[TYPE DE PROCEDE]]))))))</f>
        <v/>
      </c>
      <c r="D463" s="86" t="str">
        <f ca="1">IF('PR-tampon'!$E426="","",IF('PR-tampon'!$E426=0,"",IF(INDIRECT(NOM_FR&amp;ADDRESS('PR-tampon'!$E426,COLUMN(REFERENCEMENT_ISOLANT[[#Headers],[MATIERE]])))=0,"",INDIRECT(NOM_FR&amp;ADDRESS('PR-tampon'!$E426,COLUMN(REFERENCEMENT_ISOLANT[[#Headers],[MATIERE]]))))))</f>
        <v/>
      </c>
      <c r="E463" s="3" t="str">
        <f ca="1">IF('PR-tampon'!$E426="","",IF('PR-tampon'!$E426=0,"",IF(INDIRECT(NOM_FR&amp;ADDRESS('PR-tampon'!$E426,COLUMN(REFERENCEMENT_ISOLANT[[#Headers],[NOM COMMERCIAL DU PROCEDE]])))=0,"",INDIRECT(NOM_FR&amp;ADDRESS('PR-tampon'!$E426,COLUMN(REFERENCEMENT_ISOLANT[[#Headers],[NOM COMMERCIAL DU PROCEDE]]))))))</f>
        <v/>
      </c>
      <c r="F463" s="3" t="str">
        <f ca="1">IF('PR-tampon'!$E426="","",IF('PR-tampon'!$E426=0,"",IF(INDIRECT(NOM_FR&amp;ADDRESS('PR-tampon'!$E426,COLUMN(REFERENCEMENT_ISOLANT[[#Headers],[FABRICANT / TITULAIRE / DISTRIBUTEUR]])))=0,"",INDIRECT(NOM_FR&amp;ADDRESS('PR-tampon'!$E426,COLUMN(REFERENCEMENT_ISOLANT[[#Headers],[FABRICANT / TITULAIRE / DISTRIBUTEUR]]))))))</f>
        <v/>
      </c>
      <c r="G463" s="3" t="str">
        <f ca="1">IF('PR-tampon'!$E426="","",IF('PR-tampon'!$E426=0,"",IF(INDIRECT(NOM_FR&amp;ADDRESS('PR-tampon'!$E426,COLUMN(REFERENCEMENT_ISOLANT[[#Headers],[TYPE DE DOCUMENT DE REFERENCE]])))=0,"",INDIRECT(NOM_FR&amp;ADDRESS('PR-tampon'!$E426,COLUMN(REFERENCEMENT_ISOLANT[[#Headers],[TYPE DE DOCUMENT DE REFERENCE]]))))))</f>
        <v/>
      </c>
      <c r="H463" s="3" t="str">
        <f ca="1">IF('PR-tampon'!$E426="","",IF('PR-tampon'!$E426=0,"",IF(INDIRECT(NOM_FR&amp;ADDRESS('PR-tampon'!$E426,COLUMN(REFERENCEMENT_ISOLANT[[#Headers],[REF]])))=0,"",INDIRECT(NOM_FR&amp;ADDRESS('PR-tampon'!$E426,COLUMN(REFERENCEMENT_ISOLANT[[#Headers],[REF]]))))))</f>
        <v/>
      </c>
      <c r="I463" s="80" t="str">
        <f ca="1">IF('PR-tampon'!$E426="","",IF('PR-tampon'!$E426=0,"",IF(INDIRECT(NOM_FR&amp;ADDRESS('PR-tampon'!$E426,COLUMN(REFERENCEMENT_ISOLANT[[#Headers],[AVIS LIMITE AU / VALIDITE]])))=0,"",INDIRECT(NOM_FR&amp;ADDRESS('PR-tampon'!$E426,COLUMN(REFERENCEMENT_ISOLANT[[#Headers],[AVIS LIMITE AU / VALIDITE]]))))))</f>
        <v/>
      </c>
      <c r="J463" s="3" t="str">
        <f ca="1">IF('PR-tampon'!$E426="","",IF('PR-tampon'!$E426=0,"",IF(INDIRECT(NOM_FR&amp;ADDRESS('PR-tampon'!$E426,COLUMN(REFERENCEMENT_ISOLANT[[#Headers],[TC/TNC
dans le domaine d''emploi visé]])))=0,"",INDIRECT(NOM_FR&amp;ADDRESS('PR-tampon'!$E426,COLUMN(REFERENCEMENT_ISOLANT[[#Headers],[TC/TNC
dans le domaine d''emploi visé]]))))))</f>
        <v/>
      </c>
      <c r="K463" s="110" t="str">
        <f ca="1">IF('PR-tampon'!$E426="","",IF('PR-tampon'!$E426=0,"",IF(INDIRECT(NOM_FR&amp;ADDRESS('PR-tampon'!$E426,COLUMN(REFERENCEMENT_ISOLANT[[#Headers],[SYNTHESE DES APPLICATIONS VISEES]])))=0,"",INDIRECT(NOM_FR&amp;ADDRESS('PR-tampon'!$E426,COLUMN(REFERENCEMENT_ISOLANT[[#Headers],[SYNTHESE DES APPLICATIONS VISEES]]))))))</f>
        <v/>
      </c>
      <c r="L463" s="82" t="str">
        <f ca="1">IF('PR-tampon'!$E426="","",IF('PR-tampon'!$E426=0,"",IF(INDIRECT(NOM_FR&amp;ADDRESS('PR-tampon'!$E426,COLUMN(REFERENCEMENT_ISOLANT[[#Headers],[CONCATENATION DES OBSERVATIONS]])))=0,"",INDIRECT(NOM_FR&amp;ADDRESS('PR-tampon'!$E426,COLUMN(REFERENCEMENT_ISOLANT[[#Headers],[CONCATENATION DES OBSERVATIONS]]))))))</f>
        <v/>
      </c>
      <c r="M463" s="3" t="str">
        <f ca="1">IF('PR-tampon'!$E426="","",IF('PR-tampon'!$E426=0,"",IF(INDIRECT(NOM_FR&amp;ADDRESS('PR-tampon'!$E426,COLUMN(REFERENCEMENT_ISOLANT[[#Headers],[Hygrométrie des locaux]])))=0,"",INDIRECT(NOM_FR&amp;ADDRESS('PR-tampon'!$E426,COLUMN(REFERENCEMENT_ISOLANT[[#Headers],[Hygrométrie des locaux]]))))))</f>
        <v/>
      </c>
      <c r="N463" s="3" t="str">
        <f ca="1">IF('PR-tampon'!$E426="","",IF('PR-tampon'!$E426=0,"",IF(INDIRECT(NOM_FR&amp;ADDRESS('PR-tampon'!$E426,COLUMN(REFERENCEMENT_ISOLANT[[#Headers],[classement locaux au sens 20.1 P3]])))=0,"",INDIRECT(NOM_FR&amp;ADDRESS('PR-tampon'!$E426,COLUMN(REFERENCEMENT_ISOLANT[[#Headers],[classement locaux au sens 20.1 P3]]))))))</f>
        <v/>
      </c>
      <c r="O463" s="3" t="str">
        <f ca="1">IF('PR-tampon'!$E426="","",IF('PR-tampon'!$E426=0,"",IF(INDIRECT(NOM_FR&amp;ADDRESS('PR-tampon'!$E426,COLUMN(REFERENCEMENT_ISOLANT[[#Headers],[Climat max]])))=0,"",INDIRECT(NOM_FR&amp;ADDRESS('PR-tampon'!$E426,COLUMN(REFERENCEMENT_ISOLANT[[#Headers],[Climat max]]))))))</f>
        <v/>
      </c>
      <c r="P463" s="3" t="str">
        <f ca="1">IF('PR-tampon'!$E426="","",IF('PR-tampon'!$E426=0,"",IF(INDIRECT(NOM_FR&amp;ADDRESS('PR-tampon'!$E426,COLUMN(REFERENCEMENT_ISOLANT[[#Headers],[Locaux climatisés ou raffraichis]])))=0,"",INDIRECT(NOM_FR&amp;ADDRESS('PR-tampon'!$E426,COLUMN(REFERENCEMENT_ISOLANT[[#Headers],[Locaux climatisés ou raffraichis]]))))))</f>
        <v/>
      </c>
    </row>
    <row r="464" spans="1:16" ht="130.19999999999999" customHeight="1" x14ac:dyDescent="0.3">
      <c r="A464" s="3" t="e">
        <v>#VALUE!</v>
      </c>
      <c r="B464" s="86" t="str">
        <f ca="1">IF('PR-tampon'!$E427="","",IF('PR-tampon'!$E427=0,"",IF(INDIRECT(NOM_FR&amp;ADDRESS('PR-tampon'!$E427,COLUMN(REFERENCEMENT_ISOLANT[[#Headers],[DATE REFERENCEMENT]])))=0,"",INDIRECT(NOM_FR&amp;ADDRESS('PR-tampon'!$E427,COLUMN(REFERENCEMENT_ISOLANT[[#Headers],[DATE REFERENCEMENT]]))))))</f>
        <v/>
      </c>
      <c r="C464" s="86" t="str">
        <f ca="1">IF('PR-tampon'!$E427="","",IF('PR-tampon'!$E427=0,"",IF(INDIRECT(NOM_FR&amp;ADDRESS('PR-tampon'!$E427,COLUMN(REFERENCEMENT_ISOLANT[[#Headers],[TYPE DE PROCEDE]])))=0,"",INDIRECT(NOM_FR&amp;ADDRESS('PR-tampon'!$E427,COLUMN(REFERENCEMENT_ISOLANT[[#Headers],[TYPE DE PROCEDE]]))))))</f>
        <v/>
      </c>
      <c r="D464" s="86" t="str">
        <f ca="1">IF('PR-tampon'!$E427="","",IF('PR-tampon'!$E427=0,"",IF(INDIRECT(NOM_FR&amp;ADDRESS('PR-tampon'!$E427,COLUMN(REFERENCEMENT_ISOLANT[[#Headers],[MATIERE]])))=0,"",INDIRECT(NOM_FR&amp;ADDRESS('PR-tampon'!$E427,COLUMN(REFERENCEMENT_ISOLANT[[#Headers],[MATIERE]]))))))</f>
        <v/>
      </c>
      <c r="E464" s="3" t="str">
        <f ca="1">IF('PR-tampon'!$E427="","",IF('PR-tampon'!$E427=0,"",IF(INDIRECT(NOM_FR&amp;ADDRESS('PR-tampon'!$E427,COLUMN(REFERENCEMENT_ISOLANT[[#Headers],[NOM COMMERCIAL DU PROCEDE]])))=0,"",INDIRECT(NOM_FR&amp;ADDRESS('PR-tampon'!$E427,COLUMN(REFERENCEMENT_ISOLANT[[#Headers],[NOM COMMERCIAL DU PROCEDE]]))))))</f>
        <v/>
      </c>
      <c r="F464" s="3" t="str">
        <f ca="1">IF('PR-tampon'!$E427="","",IF('PR-tampon'!$E427=0,"",IF(INDIRECT(NOM_FR&amp;ADDRESS('PR-tampon'!$E427,COLUMN(REFERENCEMENT_ISOLANT[[#Headers],[FABRICANT / TITULAIRE / DISTRIBUTEUR]])))=0,"",INDIRECT(NOM_FR&amp;ADDRESS('PR-tampon'!$E427,COLUMN(REFERENCEMENT_ISOLANT[[#Headers],[FABRICANT / TITULAIRE / DISTRIBUTEUR]]))))))</f>
        <v/>
      </c>
      <c r="G464" s="3" t="str">
        <f ca="1">IF('PR-tampon'!$E427="","",IF('PR-tampon'!$E427=0,"",IF(INDIRECT(NOM_FR&amp;ADDRESS('PR-tampon'!$E427,COLUMN(REFERENCEMENT_ISOLANT[[#Headers],[TYPE DE DOCUMENT DE REFERENCE]])))=0,"",INDIRECT(NOM_FR&amp;ADDRESS('PR-tampon'!$E427,COLUMN(REFERENCEMENT_ISOLANT[[#Headers],[TYPE DE DOCUMENT DE REFERENCE]]))))))</f>
        <v/>
      </c>
      <c r="H464" s="3" t="str">
        <f ca="1">IF('PR-tampon'!$E427="","",IF('PR-tampon'!$E427=0,"",IF(INDIRECT(NOM_FR&amp;ADDRESS('PR-tampon'!$E427,COLUMN(REFERENCEMENT_ISOLANT[[#Headers],[REF]])))=0,"",INDIRECT(NOM_FR&amp;ADDRESS('PR-tampon'!$E427,COLUMN(REFERENCEMENT_ISOLANT[[#Headers],[REF]]))))))</f>
        <v/>
      </c>
      <c r="I464" s="80" t="str">
        <f ca="1">IF('PR-tampon'!$E427="","",IF('PR-tampon'!$E427=0,"",IF(INDIRECT(NOM_FR&amp;ADDRESS('PR-tampon'!$E427,COLUMN(REFERENCEMENT_ISOLANT[[#Headers],[AVIS LIMITE AU / VALIDITE]])))=0,"",INDIRECT(NOM_FR&amp;ADDRESS('PR-tampon'!$E427,COLUMN(REFERENCEMENT_ISOLANT[[#Headers],[AVIS LIMITE AU / VALIDITE]]))))))</f>
        <v/>
      </c>
      <c r="J464" s="3" t="str">
        <f ca="1">IF('PR-tampon'!$E427="","",IF('PR-tampon'!$E427=0,"",IF(INDIRECT(NOM_FR&amp;ADDRESS('PR-tampon'!$E427,COLUMN(REFERENCEMENT_ISOLANT[[#Headers],[TC/TNC
dans le domaine d''emploi visé]])))=0,"",INDIRECT(NOM_FR&amp;ADDRESS('PR-tampon'!$E427,COLUMN(REFERENCEMENT_ISOLANT[[#Headers],[TC/TNC
dans le domaine d''emploi visé]]))))))</f>
        <v/>
      </c>
      <c r="K464" s="110" t="str">
        <f ca="1">IF('PR-tampon'!$E427="","",IF('PR-tampon'!$E427=0,"",IF(INDIRECT(NOM_FR&amp;ADDRESS('PR-tampon'!$E427,COLUMN(REFERENCEMENT_ISOLANT[[#Headers],[SYNTHESE DES APPLICATIONS VISEES]])))=0,"",INDIRECT(NOM_FR&amp;ADDRESS('PR-tampon'!$E427,COLUMN(REFERENCEMENT_ISOLANT[[#Headers],[SYNTHESE DES APPLICATIONS VISEES]]))))))</f>
        <v/>
      </c>
      <c r="L464" s="82" t="str">
        <f ca="1">IF('PR-tampon'!$E427="","",IF('PR-tampon'!$E427=0,"",IF(INDIRECT(NOM_FR&amp;ADDRESS('PR-tampon'!$E427,COLUMN(REFERENCEMENT_ISOLANT[[#Headers],[CONCATENATION DES OBSERVATIONS]])))=0,"",INDIRECT(NOM_FR&amp;ADDRESS('PR-tampon'!$E427,COLUMN(REFERENCEMENT_ISOLANT[[#Headers],[CONCATENATION DES OBSERVATIONS]]))))))</f>
        <v/>
      </c>
      <c r="M464" s="3" t="str">
        <f ca="1">IF('PR-tampon'!$E427="","",IF('PR-tampon'!$E427=0,"",IF(INDIRECT(NOM_FR&amp;ADDRESS('PR-tampon'!$E427,COLUMN(REFERENCEMENT_ISOLANT[[#Headers],[Hygrométrie des locaux]])))=0,"",INDIRECT(NOM_FR&amp;ADDRESS('PR-tampon'!$E427,COLUMN(REFERENCEMENT_ISOLANT[[#Headers],[Hygrométrie des locaux]]))))))</f>
        <v/>
      </c>
      <c r="N464" s="3" t="str">
        <f ca="1">IF('PR-tampon'!$E427="","",IF('PR-tampon'!$E427=0,"",IF(INDIRECT(NOM_FR&amp;ADDRESS('PR-tampon'!$E427,COLUMN(REFERENCEMENT_ISOLANT[[#Headers],[classement locaux au sens 20.1 P3]])))=0,"",INDIRECT(NOM_FR&amp;ADDRESS('PR-tampon'!$E427,COLUMN(REFERENCEMENT_ISOLANT[[#Headers],[classement locaux au sens 20.1 P3]]))))))</f>
        <v/>
      </c>
      <c r="O464" s="3" t="str">
        <f ca="1">IF('PR-tampon'!$E427="","",IF('PR-tampon'!$E427=0,"",IF(INDIRECT(NOM_FR&amp;ADDRESS('PR-tampon'!$E427,COLUMN(REFERENCEMENT_ISOLANT[[#Headers],[Climat max]])))=0,"",INDIRECT(NOM_FR&amp;ADDRESS('PR-tampon'!$E427,COLUMN(REFERENCEMENT_ISOLANT[[#Headers],[Climat max]]))))))</f>
        <v/>
      </c>
      <c r="P464" s="3" t="str">
        <f ca="1">IF('PR-tampon'!$E427="","",IF('PR-tampon'!$E427=0,"",IF(INDIRECT(NOM_FR&amp;ADDRESS('PR-tampon'!$E427,COLUMN(REFERENCEMENT_ISOLANT[[#Headers],[Locaux climatisés ou raffraichis]])))=0,"",INDIRECT(NOM_FR&amp;ADDRESS('PR-tampon'!$E427,COLUMN(REFERENCEMENT_ISOLANT[[#Headers],[Locaux climatisés ou raffraichis]]))))))</f>
        <v/>
      </c>
    </row>
    <row r="465" spans="1:16" ht="130.19999999999999" customHeight="1" x14ac:dyDescent="0.3">
      <c r="A465" s="3" t="e">
        <v>#VALUE!</v>
      </c>
      <c r="B465" s="86" t="str">
        <f ca="1">IF('PR-tampon'!$E428="","",IF('PR-tampon'!$E428=0,"",IF(INDIRECT(NOM_FR&amp;ADDRESS('PR-tampon'!$E428,COLUMN(REFERENCEMENT_ISOLANT[[#Headers],[DATE REFERENCEMENT]])))=0,"",INDIRECT(NOM_FR&amp;ADDRESS('PR-tampon'!$E428,COLUMN(REFERENCEMENT_ISOLANT[[#Headers],[DATE REFERENCEMENT]]))))))</f>
        <v/>
      </c>
      <c r="C465" s="86" t="str">
        <f ca="1">IF('PR-tampon'!$E428="","",IF('PR-tampon'!$E428=0,"",IF(INDIRECT(NOM_FR&amp;ADDRESS('PR-tampon'!$E428,COLUMN(REFERENCEMENT_ISOLANT[[#Headers],[TYPE DE PROCEDE]])))=0,"",INDIRECT(NOM_FR&amp;ADDRESS('PR-tampon'!$E428,COLUMN(REFERENCEMENT_ISOLANT[[#Headers],[TYPE DE PROCEDE]]))))))</f>
        <v/>
      </c>
      <c r="D465" s="86" t="str">
        <f ca="1">IF('PR-tampon'!$E428="","",IF('PR-tampon'!$E428=0,"",IF(INDIRECT(NOM_FR&amp;ADDRESS('PR-tampon'!$E428,COLUMN(REFERENCEMENT_ISOLANT[[#Headers],[MATIERE]])))=0,"",INDIRECT(NOM_FR&amp;ADDRESS('PR-tampon'!$E428,COLUMN(REFERENCEMENT_ISOLANT[[#Headers],[MATIERE]]))))))</f>
        <v/>
      </c>
      <c r="E465" s="3" t="str">
        <f ca="1">IF('PR-tampon'!$E428="","",IF('PR-tampon'!$E428=0,"",IF(INDIRECT(NOM_FR&amp;ADDRESS('PR-tampon'!$E428,COLUMN(REFERENCEMENT_ISOLANT[[#Headers],[NOM COMMERCIAL DU PROCEDE]])))=0,"",INDIRECT(NOM_FR&amp;ADDRESS('PR-tampon'!$E428,COLUMN(REFERENCEMENT_ISOLANT[[#Headers],[NOM COMMERCIAL DU PROCEDE]]))))))</f>
        <v/>
      </c>
      <c r="F465" s="3" t="str">
        <f ca="1">IF('PR-tampon'!$E428="","",IF('PR-tampon'!$E428=0,"",IF(INDIRECT(NOM_FR&amp;ADDRESS('PR-tampon'!$E428,COLUMN(REFERENCEMENT_ISOLANT[[#Headers],[FABRICANT / TITULAIRE / DISTRIBUTEUR]])))=0,"",INDIRECT(NOM_FR&amp;ADDRESS('PR-tampon'!$E428,COLUMN(REFERENCEMENT_ISOLANT[[#Headers],[FABRICANT / TITULAIRE / DISTRIBUTEUR]]))))))</f>
        <v/>
      </c>
      <c r="G465" s="3" t="str">
        <f ca="1">IF('PR-tampon'!$E428="","",IF('PR-tampon'!$E428=0,"",IF(INDIRECT(NOM_FR&amp;ADDRESS('PR-tampon'!$E428,COLUMN(REFERENCEMENT_ISOLANT[[#Headers],[TYPE DE DOCUMENT DE REFERENCE]])))=0,"",INDIRECT(NOM_FR&amp;ADDRESS('PR-tampon'!$E428,COLUMN(REFERENCEMENT_ISOLANT[[#Headers],[TYPE DE DOCUMENT DE REFERENCE]]))))))</f>
        <v/>
      </c>
      <c r="H465" s="3" t="str">
        <f ca="1">IF('PR-tampon'!$E428="","",IF('PR-tampon'!$E428=0,"",IF(INDIRECT(NOM_FR&amp;ADDRESS('PR-tampon'!$E428,COLUMN(REFERENCEMENT_ISOLANT[[#Headers],[REF]])))=0,"",INDIRECT(NOM_FR&amp;ADDRESS('PR-tampon'!$E428,COLUMN(REFERENCEMENT_ISOLANT[[#Headers],[REF]]))))))</f>
        <v/>
      </c>
      <c r="I465" s="80" t="str">
        <f ca="1">IF('PR-tampon'!$E428="","",IF('PR-tampon'!$E428=0,"",IF(INDIRECT(NOM_FR&amp;ADDRESS('PR-tampon'!$E428,COLUMN(REFERENCEMENT_ISOLANT[[#Headers],[AVIS LIMITE AU / VALIDITE]])))=0,"",INDIRECT(NOM_FR&amp;ADDRESS('PR-tampon'!$E428,COLUMN(REFERENCEMENT_ISOLANT[[#Headers],[AVIS LIMITE AU / VALIDITE]]))))))</f>
        <v/>
      </c>
      <c r="J465" s="3" t="str">
        <f ca="1">IF('PR-tampon'!$E428="","",IF('PR-tampon'!$E428=0,"",IF(INDIRECT(NOM_FR&amp;ADDRESS('PR-tampon'!$E428,COLUMN(REFERENCEMENT_ISOLANT[[#Headers],[TC/TNC
dans le domaine d''emploi visé]])))=0,"",INDIRECT(NOM_FR&amp;ADDRESS('PR-tampon'!$E428,COLUMN(REFERENCEMENT_ISOLANT[[#Headers],[TC/TNC
dans le domaine d''emploi visé]]))))))</f>
        <v/>
      </c>
      <c r="K465" s="110" t="str">
        <f ca="1">IF('PR-tampon'!$E428="","",IF('PR-tampon'!$E428=0,"",IF(INDIRECT(NOM_FR&amp;ADDRESS('PR-tampon'!$E428,COLUMN(REFERENCEMENT_ISOLANT[[#Headers],[SYNTHESE DES APPLICATIONS VISEES]])))=0,"",INDIRECT(NOM_FR&amp;ADDRESS('PR-tampon'!$E428,COLUMN(REFERENCEMENT_ISOLANT[[#Headers],[SYNTHESE DES APPLICATIONS VISEES]]))))))</f>
        <v/>
      </c>
      <c r="L465" s="82" t="str">
        <f ca="1">IF('PR-tampon'!$E428="","",IF('PR-tampon'!$E428=0,"",IF(INDIRECT(NOM_FR&amp;ADDRESS('PR-tampon'!$E428,COLUMN(REFERENCEMENT_ISOLANT[[#Headers],[CONCATENATION DES OBSERVATIONS]])))=0,"",INDIRECT(NOM_FR&amp;ADDRESS('PR-tampon'!$E428,COLUMN(REFERENCEMENT_ISOLANT[[#Headers],[CONCATENATION DES OBSERVATIONS]]))))))</f>
        <v/>
      </c>
      <c r="M465" s="3" t="str">
        <f ca="1">IF('PR-tampon'!$E428="","",IF('PR-tampon'!$E428=0,"",IF(INDIRECT(NOM_FR&amp;ADDRESS('PR-tampon'!$E428,COLUMN(REFERENCEMENT_ISOLANT[[#Headers],[Hygrométrie des locaux]])))=0,"",INDIRECT(NOM_FR&amp;ADDRESS('PR-tampon'!$E428,COLUMN(REFERENCEMENT_ISOLANT[[#Headers],[Hygrométrie des locaux]]))))))</f>
        <v/>
      </c>
      <c r="N465" s="3" t="str">
        <f ca="1">IF('PR-tampon'!$E428="","",IF('PR-tampon'!$E428=0,"",IF(INDIRECT(NOM_FR&amp;ADDRESS('PR-tampon'!$E428,COLUMN(REFERENCEMENT_ISOLANT[[#Headers],[classement locaux au sens 20.1 P3]])))=0,"",INDIRECT(NOM_FR&amp;ADDRESS('PR-tampon'!$E428,COLUMN(REFERENCEMENT_ISOLANT[[#Headers],[classement locaux au sens 20.1 P3]]))))))</f>
        <v/>
      </c>
      <c r="O465" s="3" t="str">
        <f ca="1">IF('PR-tampon'!$E428="","",IF('PR-tampon'!$E428=0,"",IF(INDIRECT(NOM_FR&amp;ADDRESS('PR-tampon'!$E428,COLUMN(REFERENCEMENT_ISOLANT[[#Headers],[Climat max]])))=0,"",INDIRECT(NOM_FR&amp;ADDRESS('PR-tampon'!$E428,COLUMN(REFERENCEMENT_ISOLANT[[#Headers],[Climat max]]))))))</f>
        <v/>
      </c>
      <c r="P465" s="3" t="str">
        <f ca="1">IF('PR-tampon'!$E428="","",IF('PR-tampon'!$E428=0,"",IF(INDIRECT(NOM_FR&amp;ADDRESS('PR-tampon'!$E428,COLUMN(REFERENCEMENT_ISOLANT[[#Headers],[Locaux climatisés ou raffraichis]])))=0,"",INDIRECT(NOM_FR&amp;ADDRESS('PR-tampon'!$E428,COLUMN(REFERENCEMENT_ISOLANT[[#Headers],[Locaux climatisés ou raffraichis]]))))))</f>
        <v/>
      </c>
    </row>
    <row r="466" spans="1:16" ht="130.19999999999999" customHeight="1" x14ac:dyDescent="0.3">
      <c r="A466" s="3" t="e">
        <v>#VALUE!</v>
      </c>
      <c r="B466" s="86" t="str">
        <f ca="1">IF('PR-tampon'!$E429="","",IF('PR-tampon'!$E429=0,"",IF(INDIRECT(NOM_FR&amp;ADDRESS('PR-tampon'!$E429,COLUMN(REFERENCEMENT_ISOLANT[[#Headers],[DATE REFERENCEMENT]])))=0,"",INDIRECT(NOM_FR&amp;ADDRESS('PR-tampon'!$E429,COLUMN(REFERENCEMENT_ISOLANT[[#Headers],[DATE REFERENCEMENT]]))))))</f>
        <v/>
      </c>
      <c r="C466" s="86" t="str">
        <f ca="1">IF('PR-tampon'!$E429="","",IF('PR-tampon'!$E429=0,"",IF(INDIRECT(NOM_FR&amp;ADDRESS('PR-tampon'!$E429,COLUMN(REFERENCEMENT_ISOLANT[[#Headers],[TYPE DE PROCEDE]])))=0,"",INDIRECT(NOM_FR&amp;ADDRESS('PR-tampon'!$E429,COLUMN(REFERENCEMENT_ISOLANT[[#Headers],[TYPE DE PROCEDE]]))))))</f>
        <v/>
      </c>
      <c r="D466" s="86" t="str">
        <f ca="1">IF('PR-tampon'!$E429="","",IF('PR-tampon'!$E429=0,"",IF(INDIRECT(NOM_FR&amp;ADDRESS('PR-tampon'!$E429,COLUMN(REFERENCEMENT_ISOLANT[[#Headers],[MATIERE]])))=0,"",INDIRECT(NOM_FR&amp;ADDRESS('PR-tampon'!$E429,COLUMN(REFERENCEMENT_ISOLANT[[#Headers],[MATIERE]]))))))</f>
        <v/>
      </c>
      <c r="E466" s="3" t="str">
        <f ca="1">IF('PR-tampon'!$E429="","",IF('PR-tampon'!$E429=0,"",IF(INDIRECT(NOM_FR&amp;ADDRESS('PR-tampon'!$E429,COLUMN(REFERENCEMENT_ISOLANT[[#Headers],[NOM COMMERCIAL DU PROCEDE]])))=0,"",INDIRECT(NOM_FR&amp;ADDRESS('PR-tampon'!$E429,COLUMN(REFERENCEMENT_ISOLANT[[#Headers],[NOM COMMERCIAL DU PROCEDE]]))))))</f>
        <v/>
      </c>
      <c r="F466" s="3" t="str">
        <f ca="1">IF('PR-tampon'!$E429="","",IF('PR-tampon'!$E429=0,"",IF(INDIRECT(NOM_FR&amp;ADDRESS('PR-tampon'!$E429,COLUMN(REFERENCEMENT_ISOLANT[[#Headers],[FABRICANT / TITULAIRE / DISTRIBUTEUR]])))=0,"",INDIRECT(NOM_FR&amp;ADDRESS('PR-tampon'!$E429,COLUMN(REFERENCEMENT_ISOLANT[[#Headers],[FABRICANT / TITULAIRE / DISTRIBUTEUR]]))))))</f>
        <v/>
      </c>
      <c r="G466" s="3" t="str">
        <f ca="1">IF('PR-tampon'!$E429="","",IF('PR-tampon'!$E429=0,"",IF(INDIRECT(NOM_FR&amp;ADDRESS('PR-tampon'!$E429,COLUMN(REFERENCEMENT_ISOLANT[[#Headers],[TYPE DE DOCUMENT DE REFERENCE]])))=0,"",INDIRECT(NOM_FR&amp;ADDRESS('PR-tampon'!$E429,COLUMN(REFERENCEMENT_ISOLANT[[#Headers],[TYPE DE DOCUMENT DE REFERENCE]]))))))</f>
        <v/>
      </c>
      <c r="H466" s="3" t="str">
        <f ca="1">IF('PR-tampon'!$E429="","",IF('PR-tampon'!$E429=0,"",IF(INDIRECT(NOM_FR&amp;ADDRESS('PR-tampon'!$E429,COLUMN(REFERENCEMENT_ISOLANT[[#Headers],[REF]])))=0,"",INDIRECT(NOM_FR&amp;ADDRESS('PR-tampon'!$E429,COLUMN(REFERENCEMENT_ISOLANT[[#Headers],[REF]]))))))</f>
        <v/>
      </c>
      <c r="I466" s="80" t="str">
        <f ca="1">IF('PR-tampon'!$E429="","",IF('PR-tampon'!$E429=0,"",IF(INDIRECT(NOM_FR&amp;ADDRESS('PR-tampon'!$E429,COLUMN(REFERENCEMENT_ISOLANT[[#Headers],[AVIS LIMITE AU / VALIDITE]])))=0,"",INDIRECT(NOM_FR&amp;ADDRESS('PR-tampon'!$E429,COLUMN(REFERENCEMENT_ISOLANT[[#Headers],[AVIS LIMITE AU / VALIDITE]]))))))</f>
        <v/>
      </c>
      <c r="J466" s="3" t="str">
        <f ca="1">IF('PR-tampon'!$E429="","",IF('PR-tampon'!$E429=0,"",IF(INDIRECT(NOM_FR&amp;ADDRESS('PR-tampon'!$E429,COLUMN(REFERENCEMENT_ISOLANT[[#Headers],[TC/TNC
dans le domaine d''emploi visé]])))=0,"",INDIRECT(NOM_FR&amp;ADDRESS('PR-tampon'!$E429,COLUMN(REFERENCEMENT_ISOLANT[[#Headers],[TC/TNC
dans le domaine d''emploi visé]]))))))</f>
        <v/>
      </c>
      <c r="K466" s="110" t="str">
        <f ca="1">IF('PR-tampon'!$E429="","",IF('PR-tampon'!$E429=0,"",IF(INDIRECT(NOM_FR&amp;ADDRESS('PR-tampon'!$E429,COLUMN(REFERENCEMENT_ISOLANT[[#Headers],[SYNTHESE DES APPLICATIONS VISEES]])))=0,"",INDIRECT(NOM_FR&amp;ADDRESS('PR-tampon'!$E429,COLUMN(REFERENCEMENT_ISOLANT[[#Headers],[SYNTHESE DES APPLICATIONS VISEES]]))))))</f>
        <v/>
      </c>
      <c r="L466" s="82" t="str">
        <f ca="1">IF('PR-tampon'!$E429="","",IF('PR-tampon'!$E429=0,"",IF(INDIRECT(NOM_FR&amp;ADDRESS('PR-tampon'!$E429,COLUMN(REFERENCEMENT_ISOLANT[[#Headers],[CONCATENATION DES OBSERVATIONS]])))=0,"",INDIRECT(NOM_FR&amp;ADDRESS('PR-tampon'!$E429,COLUMN(REFERENCEMENT_ISOLANT[[#Headers],[CONCATENATION DES OBSERVATIONS]]))))))</f>
        <v/>
      </c>
      <c r="M466" s="3" t="str">
        <f ca="1">IF('PR-tampon'!$E429="","",IF('PR-tampon'!$E429=0,"",IF(INDIRECT(NOM_FR&amp;ADDRESS('PR-tampon'!$E429,COLUMN(REFERENCEMENT_ISOLANT[[#Headers],[Hygrométrie des locaux]])))=0,"",INDIRECT(NOM_FR&amp;ADDRESS('PR-tampon'!$E429,COLUMN(REFERENCEMENT_ISOLANT[[#Headers],[Hygrométrie des locaux]]))))))</f>
        <v/>
      </c>
      <c r="N466" s="3" t="str">
        <f ca="1">IF('PR-tampon'!$E429="","",IF('PR-tampon'!$E429=0,"",IF(INDIRECT(NOM_FR&amp;ADDRESS('PR-tampon'!$E429,COLUMN(REFERENCEMENT_ISOLANT[[#Headers],[classement locaux au sens 20.1 P3]])))=0,"",INDIRECT(NOM_FR&amp;ADDRESS('PR-tampon'!$E429,COLUMN(REFERENCEMENT_ISOLANT[[#Headers],[classement locaux au sens 20.1 P3]]))))))</f>
        <v/>
      </c>
      <c r="O466" s="3" t="str">
        <f ca="1">IF('PR-tampon'!$E429="","",IF('PR-tampon'!$E429=0,"",IF(INDIRECT(NOM_FR&amp;ADDRESS('PR-tampon'!$E429,COLUMN(REFERENCEMENT_ISOLANT[[#Headers],[Climat max]])))=0,"",INDIRECT(NOM_FR&amp;ADDRESS('PR-tampon'!$E429,COLUMN(REFERENCEMENT_ISOLANT[[#Headers],[Climat max]]))))))</f>
        <v/>
      </c>
      <c r="P466" s="3" t="str">
        <f ca="1">IF('PR-tampon'!$E429="","",IF('PR-tampon'!$E429=0,"",IF(INDIRECT(NOM_FR&amp;ADDRESS('PR-tampon'!$E429,COLUMN(REFERENCEMENT_ISOLANT[[#Headers],[Locaux climatisés ou raffraichis]])))=0,"",INDIRECT(NOM_FR&amp;ADDRESS('PR-tampon'!$E429,COLUMN(REFERENCEMENT_ISOLANT[[#Headers],[Locaux climatisés ou raffraichis]]))))))</f>
        <v/>
      </c>
    </row>
    <row r="467" spans="1:16" ht="130.19999999999999" customHeight="1" x14ac:dyDescent="0.3">
      <c r="A467" s="3" t="e">
        <v>#VALUE!</v>
      </c>
      <c r="B467" s="86" t="str">
        <f ca="1">IF('PR-tampon'!$E430="","",IF('PR-tampon'!$E430=0,"",IF(INDIRECT(NOM_FR&amp;ADDRESS('PR-tampon'!$E430,COLUMN(REFERENCEMENT_ISOLANT[[#Headers],[DATE REFERENCEMENT]])))=0,"",INDIRECT(NOM_FR&amp;ADDRESS('PR-tampon'!$E430,COLUMN(REFERENCEMENT_ISOLANT[[#Headers],[DATE REFERENCEMENT]]))))))</f>
        <v/>
      </c>
      <c r="C467" s="86" t="str">
        <f ca="1">IF('PR-tampon'!$E430="","",IF('PR-tampon'!$E430=0,"",IF(INDIRECT(NOM_FR&amp;ADDRESS('PR-tampon'!$E430,COLUMN(REFERENCEMENT_ISOLANT[[#Headers],[TYPE DE PROCEDE]])))=0,"",INDIRECT(NOM_FR&amp;ADDRESS('PR-tampon'!$E430,COLUMN(REFERENCEMENT_ISOLANT[[#Headers],[TYPE DE PROCEDE]]))))))</f>
        <v/>
      </c>
      <c r="D467" s="86" t="str">
        <f ca="1">IF('PR-tampon'!$E430="","",IF('PR-tampon'!$E430=0,"",IF(INDIRECT(NOM_FR&amp;ADDRESS('PR-tampon'!$E430,COLUMN(REFERENCEMENT_ISOLANT[[#Headers],[MATIERE]])))=0,"",INDIRECT(NOM_FR&amp;ADDRESS('PR-tampon'!$E430,COLUMN(REFERENCEMENT_ISOLANT[[#Headers],[MATIERE]]))))))</f>
        <v/>
      </c>
      <c r="E467" s="3" t="str">
        <f ca="1">IF('PR-tampon'!$E430="","",IF('PR-tampon'!$E430=0,"",IF(INDIRECT(NOM_FR&amp;ADDRESS('PR-tampon'!$E430,COLUMN(REFERENCEMENT_ISOLANT[[#Headers],[NOM COMMERCIAL DU PROCEDE]])))=0,"",INDIRECT(NOM_FR&amp;ADDRESS('PR-tampon'!$E430,COLUMN(REFERENCEMENT_ISOLANT[[#Headers],[NOM COMMERCIAL DU PROCEDE]]))))))</f>
        <v/>
      </c>
      <c r="F467" s="3" t="str">
        <f ca="1">IF('PR-tampon'!$E430="","",IF('PR-tampon'!$E430=0,"",IF(INDIRECT(NOM_FR&amp;ADDRESS('PR-tampon'!$E430,COLUMN(REFERENCEMENT_ISOLANT[[#Headers],[FABRICANT / TITULAIRE / DISTRIBUTEUR]])))=0,"",INDIRECT(NOM_FR&amp;ADDRESS('PR-tampon'!$E430,COLUMN(REFERENCEMENT_ISOLANT[[#Headers],[FABRICANT / TITULAIRE / DISTRIBUTEUR]]))))))</f>
        <v/>
      </c>
      <c r="G467" s="3" t="str">
        <f ca="1">IF('PR-tampon'!$E430="","",IF('PR-tampon'!$E430=0,"",IF(INDIRECT(NOM_FR&amp;ADDRESS('PR-tampon'!$E430,COLUMN(REFERENCEMENT_ISOLANT[[#Headers],[TYPE DE DOCUMENT DE REFERENCE]])))=0,"",INDIRECT(NOM_FR&amp;ADDRESS('PR-tampon'!$E430,COLUMN(REFERENCEMENT_ISOLANT[[#Headers],[TYPE DE DOCUMENT DE REFERENCE]]))))))</f>
        <v/>
      </c>
      <c r="H467" s="3" t="str">
        <f ca="1">IF('PR-tampon'!$E430="","",IF('PR-tampon'!$E430=0,"",IF(INDIRECT(NOM_FR&amp;ADDRESS('PR-tampon'!$E430,COLUMN(REFERENCEMENT_ISOLANT[[#Headers],[REF]])))=0,"",INDIRECT(NOM_FR&amp;ADDRESS('PR-tampon'!$E430,COLUMN(REFERENCEMENT_ISOLANT[[#Headers],[REF]]))))))</f>
        <v/>
      </c>
      <c r="I467" s="80" t="str">
        <f ca="1">IF('PR-tampon'!$E430="","",IF('PR-tampon'!$E430=0,"",IF(INDIRECT(NOM_FR&amp;ADDRESS('PR-tampon'!$E430,COLUMN(REFERENCEMENT_ISOLANT[[#Headers],[AVIS LIMITE AU / VALIDITE]])))=0,"",INDIRECT(NOM_FR&amp;ADDRESS('PR-tampon'!$E430,COLUMN(REFERENCEMENT_ISOLANT[[#Headers],[AVIS LIMITE AU / VALIDITE]]))))))</f>
        <v/>
      </c>
      <c r="J467" s="3" t="str">
        <f ca="1">IF('PR-tampon'!$E430="","",IF('PR-tampon'!$E430=0,"",IF(INDIRECT(NOM_FR&amp;ADDRESS('PR-tampon'!$E430,COLUMN(REFERENCEMENT_ISOLANT[[#Headers],[TC/TNC
dans le domaine d''emploi visé]])))=0,"",INDIRECT(NOM_FR&amp;ADDRESS('PR-tampon'!$E430,COLUMN(REFERENCEMENT_ISOLANT[[#Headers],[TC/TNC
dans le domaine d''emploi visé]]))))))</f>
        <v/>
      </c>
      <c r="K467" s="110" t="str">
        <f ca="1">IF('PR-tampon'!$E430="","",IF('PR-tampon'!$E430=0,"",IF(INDIRECT(NOM_FR&amp;ADDRESS('PR-tampon'!$E430,COLUMN(REFERENCEMENT_ISOLANT[[#Headers],[SYNTHESE DES APPLICATIONS VISEES]])))=0,"",INDIRECT(NOM_FR&amp;ADDRESS('PR-tampon'!$E430,COLUMN(REFERENCEMENT_ISOLANT[[#Headers],[SYNTHESE DES APPLICATIONS VISEES]]))))))</f>
        <v/>
      </c>
      <c r="L467" s="82" t="str">
        <f ca="1">IF('PR-tampon'!$E430="","",IF('PR-tampon'!$E430=0,"",IF(INDIRECT(NOM_FR&amp;ADDRESS('PR-tampon'!$E430,COLUMN(REFERENCEMENT_ISOLANT[[#Headers],[CONCATENATION DES OBSERVATIONS]])))=0,"",INDIRECT(NOM_FR&amp;ADDRESS('PR-tampon'!$E430,COLUMN(REFERENCEMENT_ISOLANT[[#Headers],[CONCATENATION DES OBSERVATIONS]]))))))</f>
        <v/>
      </c>
      <c r="M467" s="3" t="str">
        <f ca="1">IF('PR-tampon'!$E430="","",IF('PR-tampon'!$E430=0,"",IF(INDIRECT(NOM_FR&amp;ADDRESS('PR-tampon'!$E430,COLUMN(REFERENCEMENT_ISOLANT[[#Headers],[Hygrométrie des locaux]])))=0,"",INDIRECT(NOM_FR&amp;ADDRESS('PR-tampon'!$E430,COLUMN(REFERENCEMENT_ISOLANT[[#Headers],[Hygrométrie des locaux]]))))))</f>
        <v/>
      </c>
      <c r="N467" s="3" t="str">
        <f ca="1">IF('PR-tampon'!$E430="","",IF('PR-tampon'!$E430=0,"",IF(INDIRECT(NOM_FR&amp;ADDRESS('PR-tampon'!$E430,COLUMN(REFERENCEMENT_ISOLANT[[#Headers],[classement locaux au sens 20.1 P3]])))=0,"",INDIRECT(NOM_FR&amp;ADDRESS('PR-tampon'!$E430,COLUMN(REFERENCEMENT_ISOLANT[[#Headers],[classement locaux au sens 20.1 P3]]))))))</f>
        <v/>
      </c>
      <c r="O467" s="3" t="str">
        <f ca="1">IF('PR-tampon'!$E430="","",IF('PR-tampon'!$E430=0,"",IF(INDIRECT(NOM_FR&amp;ADDRESS('PR-tampon'!$E430,COLUMN(REFERENCEMENT_ISOLANT[[#Headers],[Climat max]])))=0,"",INDIRECT(NOM_FR&amp;ADDRESS('PR-tampon'!$E430,COLUMN(REFERENCEMENT_ISOLANT[[#Headers],[Climat max]]))))))</f>
        <v/>
      </c>
      <c r="P467" s="3" t="str">
        <f ca="1">IF('PR-tampon'!$E430="","",IF('PR-tampon'!$E430=0,"",IF(INDIRECT(NOM_FR&amp;ADDRESS('PR-tampon'!$E430,COLUMN(REFERENCEMENT_ISOLANT[[#Headers],[Locaux climatisés ou raffraichis]])))=0,"",INDIRECT(NOM_FR&amp;ADDRESS('PR-tampon'!$E430,COLUMN(REFERENCEMENT_ISOLANT[[#Headers],[Locaux climatisés ou raffraichis]]))))))</f>
        <v/>
      </c>
    </row>
    <row r="468" spans="1:16" ht="130.19999999999999" customHeight="1" x14ac:dyDescent="0.3">
      <c r="A468" s="3" t="e">
        <v>#VALUE!</v>
      </c>
      <c r="B468" s="86" t="str">
        <f ca="1">IF('PR-tampon'!$E431="","",IF('PR-tampon'!$E431=0,"",IF(INDIRECT(NOM_FR&amp;ADDRESS('PR-tampon'!$E431,COLUMN(REFERENCEMENT_ISOLANT[[#Headers],[DATE REFERENCEMENT]])))=0,"",INDIRECT(NOM_FR&amp;ADDRESS('PR-tampon'!$E431,COLUMN(REFERENCEMENT_ISOLANT[[#Headers],[DATE REFERENCEMENT]]))))))</f>
        <v/>
      </c>
      <c r="C468" s="86" t="str">
        <f ca="1">IF('PR-tampon'!$E431="","",IF('PR-tampon'!$E431=0,"",IF(INDIRECT(NOM_FR&amp;ADDRESS('PR-tampon'!$E431,COLUMN(REFERENCEMENT_ISOLANT[[#Headers],[TYPE DE PROCEDE]])))=0,"",INDIRECT(NOM_FR&amp;ADDRESS('PR-tampon'!$E431,COLUMN(REFERENCEMENT_ISOLANT[[#Headers],[TYPE DE PROCEDE]]))))))</f>
        <v/>
      </c>
      <c r="D468" s="86" t="str">
        <f ca="1">IF('PR-tampon'!$E431="","",IF('PR-tampon'!$E431=0,"",IF(INDIRECT(NOM_FR&amp;ADDRESS('PR-tampon'!$E431,COLUMN(REFERENCEMENT_ISOLANT[[#Headers],[MATIERE]])))=0,"",INDIRECT(NOM_FR&amp;ADDRESS('PR-tampon'!$E431,COLUMN(REFERENCEMENT_ISOLANT[[#Headers],[MATIERE]]))))))</f>
        <v/>
      </c>
      <c r="E468" s="3" t="str">
        <f ca="1">IF('PR-tampon'!$E431="","",IF('PR-tampon'!$E431=0,"",IF(INDIRECT(NOM_FR&amp;ADDRESS('PR-tampon'!$E431,COLUMN(REFERENCEMENT_ISOLANT[[#Headers],[NOM COMMERCIAL DU PROCEDE]])))=0,"",INDIRECT(NOM_FR&amp;ADDRESS('PR-tampon'!$E431,COLUMN(REFERENCEMENT_ISOLANT[[#Headers],[NOM COMMERCIAL DU PROCEDE]]))))))</f>
        <v/>
      </c>
      <c r="F468" s="3" t="str">
        <f ca="1">IF('PR-tampon'!$E431="","",IF('PR-tampon'!$E431=0,"",IF(INDIRECT(NOM_FR&amp;ADDRESS('PR-tampon'!$E431,COLUMN(REFERENCEMENT_ISOLANT[[#Headers],[FABRICANT / TITULAIRE / DISTRIBUTEUR]])))=0,"",INDIRECT(NOM_FR&amp;ADDRESS('PR-tampon'!$E431,COLUMN(REFERENCEMENT_ISOLANT[[#Headers],[FABRICANT / TITULAIRE / DISTRIBUTEUR]]))))))</f>
        <v/>
      </c>
      <c r="G468" s="3" t="str">
        <f ca="1">IF('PR-tampon'!$E431="","",IF('PR-tampon'!$E431=0,"",IF(INDIRECT(NOM_FR&amp;ADDRESS('PR-tampon'!$E431,COLUMN(REFERENCEMENT_ISOLANT[[#Headers],[TYPE DE DOCUMENT DE REFERENCE]])))=0,"",INDIRECT(NOM_FR&amp;ADDRESS('PR-tampon'!$E431,COLUMN(REFERENCEMENT_ISOLANT[[#Headers],[TYPE DE DOCUMENT DE REFERENCE]]))))))</f>
        <v/>
      </c>
      <c r="H468" s="3" t="str">
        <f ca="1">IF('PR-tampon'!$E431="","",IF('PR-tampon'!$E431=0,"",IF(INDIRECT(NOM_FR&amp;ADDRESS('PR-tampon'!$E431,COLUMN(REFERENCEMENT_ISOLANT[[#Headers],[REF]])))=0,"",INDIRECT(NOM_FR&amp;ADDRESS('PR-tampon'!$E431,COLUMN(REFERENCEMENT_ISOLANT[[#Headers],[REF]]))))))</f>
        <v/>
      </c>
      <c r="I468" s="80" t="str">
        <f ca="1">IF('PR-tampon'!$E431="","",IF('PR-tampon'!$E431=0,"",IF(INDIRECT(NOM_FR&amp;ADDRESS('PR-tampon'!$E431,COLUMN(REFERENCEMENT_ISOLANT[[#Headers],[AVIS LIMITE AU / VALIDITE]])))=0,"",INDIRECT(NOM_FR&amp;ADDRESS('PR-tampon'!$E431,COLUMN(REFERENCEMENT_ISOLANT[[#Headers],[AVIS LIMITE AU / VALIDITE]]))))))</f>
        <v/>
      </c>
      <c r="J468" s="3" t="str">
        <f ca="1">IF('PR-tampon'!$E431="","",IF('PR-tampon'!$E431=0,"",IF(INDIRECT(NOM_FR&amp;ADDRESS('PR-tampon'!$E431,COLUMN(REFERENCEMENT_ISOLANT[[#Headers],[TC/TNC
dans le domaine d''emploi visé]])))=0,"",INDIRECT(NOM_FR&amp;ADDRESS('PR-tampon'!$E431,COLUMN(REFERENCEMENT_ISOLANT[[#Headers],[TC/TNC
dans le domaine d''emploi visé]]))))))</f>
        <v/>
      </c>
      <c r="K468" s="110" t="str">
        <f ca="1">IF('PR-tampon'!$E431="","",IF('PR-tampon'!$E431=0,"",IF(INDIRECT(NOM_FR&amp;ADDRESS('PR-tampon'!$E431,COLUMN(REFERENCEMENT_ISOLANT[[#Headers],[SYNTHESE DES APPLICATIONS VISEES]])))=0,"",INDIRECT(NOM_FR&amp;ADDRESS('PR-tampon'!$E431,COLUMN(REFERENCEMENT_ISOLANT[[#Headers],[SYNTHESE DES APPLICATIONS VISEES]]))))))</f>
        <v/>
      </c>
      <c r="L468" s="82" t="str">
        <f ca="1">IF('PR-tampon'!$E431="","",IF('PR-tampon'!$E431=0,"",IF(INDIRECT(NOM_FR&amp;ADDRESS('PR-tampon'!$E431,COLUMN(REFERENCEMENT_ISOLANT[[#Headers],[CONCATENATION DES OBSERVATIONS]])))=0,"",INDIRECT(NOM_FR&amp;ADDRESS('PR-tampon'!$E431,COLUMN(REFERENCEMENT_ISOLANT[[#Headers],[CONCATENATION DES OBSERVATIONS]]))))))</f>
        <v/>
      </c>
      <c r="M468" s="3" t="str">
        <f ca="1">IF('PR-tampon'!$E431="","",IF('PR-tampon'!$E431=0,"",IF(INDIRECT(NOM_FR&amp;ADDRESS('PR-tampon'!$E431,COLUMN(REFERENCEMENT_ISOLANT[[#Headers],[Hygrométrie des locaux]])))=0,"",INDIRECT(NOM_FR&amp;ADDRESS('PR-tampon'!$E431,COLUMN(REFERENCEMENT_ISOLANT[[#Headers],[Hygrométrie des locaux]]))))))</f>
        <v/>
      </c>
      <c r="N468" s="3" t="str">
        <f ca="1">IF('PR-tampon'!$E431="","",IF('PR-tampon'!$E431=0,"",IF(INDIRECT(NOM_FR&amp;ADDRESS('PR-tampon'!$E431,COLUMN(REFERENCEMENT_ISOLANT[[#Headers],[classement locaux au sens 20.1 P3]])))=0,"",INDIRECT(NOM_FR&amp;ADDRESS('PR-tampon'!$E431,COLUMN(REFERENCEMENT_ISOLANT[[#Headers],[classement locaux au sens 20.1 P3]]))))))</f>
        <v/>
      </c>
      <c r="O468" s="3" t="str">
        <f ca="1">IF('PR-tampon'!$E431="","",IF('PR-tampon'!$E431=0,"",IF(INDIRECT(NOM_FR&amp;ADDRESS('PR-tampon'!$E431,COLUMN(REFERENCEMENT_ISOLANT[[#Headers],[Climat max]])))=0,"",INDIRECT(NOM_FR&amp;ADDRESS('PR-tampon'!$E431,COLUMN(REFERENCEMENT_ISOLANT[[#Headers],[Climat max]]))))))</f>
        <v/>
      </c>
      <c r="P468" s="3" t="str">
        <f ca="1">IF('PR-tampon'!$E431="","",IF('PR-tampon'!$E431=0,"",IF(INDIRECT(NOM_FR&amp;ADDRESS('PR-tampon'!$E431,COLUMN(REFERENCEMENT_ISOLANT[[#Headers],[Locaux climatisés ou raffraichis]])))=0,"",INDIRECT(NOM_FR&amp;ADDRESS('PR-tampon'!$E431,COLUMN(REFERENCEMENT_ISOLANT[[#Headers],[Locaux climatisés ou raffraichis]]))))))</f>
        <v/>
      </c>
    </row>
    <row r="469" spans="1:16" ht="130.19999999999999" customHeight="1" x14ac:dyDescent="0.3">
      <c r="A469" s="3" t="e">
        <v>#VALUE!</v>
      </c>
      <c r="B469" s="86" t="str">
        <f ca="1">IF('PR-tampon'!$E432="","",IF('PR-tampon'!$E432=0,"",IF(INDIRECT(NOM_FR&amp;ADDRESS('PR-tampon'!$E432,COLUMN(REFERENCEMENT_ISOLANT[[#Headers],[DATE REFERENCEMENT]])))=0,"",INDIRECT(NOM_FR&amp;ADDRESS('PR-tampon'!$E432,COLUMN(REFERENCEMENT_ISOLANT[[#Headers],[DATE REFERENCEMENT]]))))))</f>
        <v/>
      </c>
      <c r="C469" s="86" t="str">
        <f ca="1">IF('PR-tampon'!$E432="","",IF('PR-tampon'!$E432=0,"",IF(INDIRECT(NOM_FR&amp;ADDRESS('PR-tampon'!$E432,COLUMN(REFERENCEMENT_ISOLANT[[#Headers],[TYPE DE PROCEDE]])))=0,"",INDIRECT(NOM_FR&amp;ADDRESS('PR-tampon'!$E432,COLUMN(REFERENCEMENT_ISOLANT[[#Headers],[TYPE DE PROCEDE]]))))))</f>
        <v/>
      </c>
      <c r="D469" s="86" t="str">
        <f ca="1">IF('PR-tampon'!$E432="","",IF('PR-tampon'!$E432=0,"",IF(INDIRECT(NOM_FR&amp;ADDRESS('PR-tampon'!$E432,COLUMN(REFERENCEMENT_ISOLANT[[#Headers],[MATIERE]])))=0,"",INDIRECT(NOM_FR&amp;ADDRESS('PR-tampon'!$E432,COLUMN(REFERENCEMENT_ISOLANT[[#Headers],[MATIERE]]))))))</f>
        <v/>
      </c>
      <c r="E469" s="3" t="str">
        <f ca="1">IF('PR-tampon'!$E432="","",IF('PR-tampon'!$E432=0,"",IF(INDIRECT(NOM_FR&amp;ADDRESS('PR-tampon'!$E432,COLUMN(REFERENCEMENT_ISOLANT[[#Headers],[NOM COMMERCIAL DU PROCEDE]])))=0,"",INDIRECT(NOM_FR&amp;ADDRESS('PR-tampon'!$E432,COLUMN(REFERENCEMENT_ISOLANT[[#Headers],[NOM COMMERCIAL DU PROCEDE]]))))))</f>
        <v/>
      </c>
      <c r="F469" s="3" t="str">
        <f ca="1">IF('PR-tampon'!$E432="","",IF('PR-tampon'!$E432=0,"",IF(INDIRECT(NOM_FR&amp;ADDRESS('PR-tampon'!$E432,COLUMN(REFERENCEMENT_ISOLANT[[#Headers],[FABRICANT / TITULAIRE / DISTRIBUTEUR]])))=0,"",INDIRECT(NOM_FR&amp;ADDRESS('PR-tampon'!$E432,COLUMN(REFERENCEMENT_ISOLANT[[#Headers],[FABRICANT / TITULAIRE / DISTRIBUTEUR]]))))))</f>
        <v/>
      </c>
      <c r="G469" s="3" t="str">
        <f ca="1">IF('PR-tampon'!$E432="","",IF('PR-tampon'!$E432=0,"",IF(INDIRECT(NOM_FR&amp;ADDRESS('PR-tampon'!$E432,COLUMN(REFERENCEMENT_ISOLANT[[#Headers],[TYPE DE DOCUMENT DE REFERENCE]])))=0,"",INDIRECT(NOM_FR&amp;ADDRESS('PR-tampon'!$E432,COLUMN(REFERENCEMENT_ISOLANT[[#Headers],[TYPE DE DOCUMENT DE REFERENCE]]))))))</f>
        <v/>
      </c>
      <c r="H469" s="3" t="str">
        <f ca="1">IF('PR-tampon'!$E432="","",IF('PR-tampon'!$E432=0,"",IF(INDIRECT(NOM_FR&amp;ADDRESS('PR-tampon'!$E432,COLUMN(REFERENCEMENT_ISOLANT[[#Headers],[REF]])))=0,"",INDIRECT(NOM_FR&amp;ADDRESS('PR-tampon'!$E432,COLUMN(REFERENCEMENT_ISOLANT[[#Headers],[REF]]))))))</f>
        <v/>
      </c>
      <c r="I469" s="80" t="str">
        <f ca="1">IF('PR-tampon'!$E432="","",IF('PR-tampon'!$E432=0,"",IF(INDIRECT(NOM_FR&amp;ADDRESS('PR-tampon'!$E432,COLUMN(REFERENCEMENT_ISOLANT[[#Headers],[AVIS LIMITE AU / VALIDITE]])))=0,"",INDIRECT(NOM_FR&amp;ADDRESS('PR-tampon'!$E432,COLUMN(REFERENCEMENT_ISOLANT[[#Headers],[AVIS LIMITE AU / VALIDITE]]))))))</f>
        <v/>
      </c>
      <c r="J469" s="3" t="str">
        <f ca="1">IF('PR-tampon'!$E432="","",IF('PR-tampon'!$E432=0,"",IF(INDIRECT(NOM_FR&amp;ADDRESS('PR-tampon'!$E432,COLUMN(REFERENCEMENT_ISOLANT[[#Headers],[TC/TNC
dans le domaine d''emploi visé]])))=0,"",INDIRECT(NOM_FR&amp;ADDRESS('PR-tampon'!$E432,COLUMN(REFERENCEMENT_ISOLANT[[#Headers],[TC/TNC
dans le domaine d''emploi visé]]))))))</f>
        <v/>
      </c>
      <c r="K469" s="110" t="str">
        <f ca="1">IF('PR-tampon'!$E432="","",IF('PR-tampon'!$E432=0,"",IF(INDIRECT(NOM_FR&amp;ADDRESS('PR-tampon'!$E432,COLUMN(REFERENCEMENT_ISOLANT[[#Headers],[SYNTHESE DES APPLICATIONS VISEES]])))=0,"",INDIRECT(NOM_FR&amp;ADDRESS('PR-tampon'!$E432,COLUMN(REFERENCEMENT_ISOLANT[[#Headers],[SYNTHESE DES APPLICATIONS VISEES]]))))))</f>
        <v/>
      </c>
      <c r="L469" s="82" t="str">
        <f ca="1">IF('PR-tampon'!$E432="","",IF('PR-tampon'!$E432=0,"",IF(INDIRECT(NOM_FR&amp;ADDRESS('PR-tampon'!$E432,COLUMN(REFERENCEMENT_ISOLANT[[#Headers],[CONCATENATION DES OBSERVATIONS]])))=0,"",INDIRECT(NOM_FR&amp;ADDRESS('PR-tampon'!$E432,COLUMN(REFERENCEMENT_ISOLANT[[#Headers],[CONCATENATION DES OBSERVATIONS]]))))))</f>
        <v/>
      </c>
      <c r="M469" s="3" t="str">
        <f ca="1">IF('PR-tampon'!$E432="","",IF('PR-tampon'!$E432=0,"",IF(INDIRECT(NOM_FR&amp;ADDRESS('PR-tampon'!$E432,COLUMN(REFERENCEMENT_ISOLANT[[#Headers],[Hygrométrie des locaux]])))=0,"",INDIRECT(NOM_FR&amp;ADDRESS('PR-tampon'!$E432,COLUMN(REFERENCEMENT_ISOLANT[[#Headers],[Hygrométrie des locaux]]))))))</f>
        <v/>
      </c>
      <c r="N469" s="3" t="str">
        <f ca="1">IF('PR-tampon'!$E432="","",IF('PR-tampon'!$E432=0,"",IF(INDIRECT(NOM_FR&amp;ADDRESS('PR-tampon'!$E432,COLUMN(REFERENCEMENT_ISOLANT[[#Headers],[classement locaux au sens 20.1 P3]])))=0,"",INDIRECT(NOM_FR&amp;ADDRESS('PR-tampon'!$E432,COLUMN(REFERENCEMENT_ISOLANT[[#Headers],[classement locaux au sens 20.1 P3]]))))))</f>
        <v/>
      </c>
      <c r="O469" s="3" t="str">
        <f ca="1">IF('PR-tampon'!$E432="","",IF('PR-tampon'!$E432=0,"",IF(INDIRECT(NOM_FR&amp;ADDRESS('PR-tampon'!$E432,COLUMN(REFERENCEMENT_ISOLANT[[#Headers],[Climat max]])))=0,"",INDIRECT(NOM_FR&amp;ADDRESS('PR-tampon'!$E432,COLUMN(REFERENCEMENT_ISOLANT[[#Headers],[Climat max]]))))))</f>
        <v/>
      </c>
      <c r="P469" s="3" t="str">
        <f ca="1">IF('PR-tampon'!$E432="","",IF('PR-tampon'!$E432=0,"",IF(INDIRECT(NOM_FR&amp;ADDRESS('PR-tampon'!$E432,COLUMN(REFERENCEMENT_ISOLANT[[#Headers],[Locaux climatisés ou raffraichis]])))=0,"",INDIRECT(NOM_FR&amp;ADDRESS('PR-tampon'!$E432,COLUMN(REFERENCEMENT_ISOLANT[[#Headers],[Locaux climatisés ou raffraichis]]))))))</f>
        <v/>
      </c>
    </row>
    <row r="470" spans="1:16" ht="130.19999999999999" customHeight="1" x14ac:dyDescent="0.3">
      <c r="A470" s="3" t="e">
        <v>#VALUE!</v>
      </c>
      <c r="B470" s="86" t="str">
        <f ca="1">IF('PR-tampon'!$E433="","",IF('PR-tampon'!$E433=0,"",IF(INDIRECT(NOM_FR&amp;ADDRESS('PR-tampon'!$E433,COLUMN(REFERENCEMENT_ISOLANT[[#Headers],[DATE REFERENCEMENT]])))=0,"",INDIRECT(NOM_FR&amp;ADDRESS('PR-tampon'!$E433,COLUMN(REFERENCEMENT_ISOLANT[[#Headers],[DATE REFERENCEMENT]]))))))</f>
        <v/>
      </c>
      <c r="C470" s="86" t="str">
        <f ca="1">IF('PR-tampon'!$E433="","",IF('PR-tampon'!$E433=0,"",IF(INDIRECT(NOM_FR&amp;ADDRESS('PR-tampon'!$E433,COLUMN(REFERENCEMENT_ISOLANT[[#Headers],[TYPE DE PROCEDE]])))=0,"",INDIRECT(NOM_FR&amp;ADDRESS('PR-tampon'!$E433,COLUMN(REFERENCEMENT_ISOLANT[[#Headers],[TYPE DE PROCEDE]]))))))</f>
        <v/>
      </c>
      <c r="D470" s="86" t="str">
        <f ca="1">IF('PR-tampon'!$E433="","",IF('PR-tampon'!$E433=0,"",IF(INDIRECT(NOM_FR&amp;ADDRESS('PR-tampon'!$E433,COLUMN(REFERENCEMENT_ISOLANT[[#Headers],[MATIERE]])))=0,"",INDIRECT(NOM_FR&amp;ADDRESS('PR-tampon'!$E433,COLUMN(REFERENCEMENT_ISOLANT[[#Headers],[MATIERE]]))))))</f>
        <v/>
      </c>
      <c r="E470" s="3" t="str">
        <f ca="1">IF('PR-tampon'!$E433="","",IF('PR-tampon'!$E433=0,"",IF(INDIRECT(NOM_FR&amp;ADDRESS('PR-tampon'!$E433,COLUMN(REFERENCEMENT_ISOLANT[[#Headers],[NOM COMMERCIAL DU PROCEDE]])))=0,"",INDIRECT(NOM_FR&amp;ADDRESS('PR-tampon'!$E433,COLUMN(REFERENCEMENT_ISOLANT[[#Headers],[NOM COMMERCIAL DU PROCEDE]]))))))</f>
        <v/>
      </c>
      <c r="F470" s="3" t="str">
        <f ca="1">IF('PR-tampon'!$E433="","",IF('PR-tampon'!$E433=0,"",IF(INDIRECT(NOM_FR&amp;ADDRESS('PR-tampon'!$E433,COLUMN(REFERENCEMENT_ISOLANT[[#Headers],[FABRICANT / TITULAIRE / DISTRIBUTEUR]])))=0,"",INDIRECT(NOM_FR&amp;ADDRESS('PR-tampon'!$E433,COLUMN(REFERENCEMENT_ISOLANT[[#Headers],[FABRICANT / TITULAIRE / DISTRIBUTEUR]]))))))</f>
        <v/>
      </c>
      <c r="G470" s="3" t="str">
        <f ca="1">IF('PR-tampon'!$E433="","",IF('PR-tampon'!$E433=0,"",IF(INDIRECT(NOM_FR&amp;ADDRESS('PR-tampon'!$E433,COLUMN(REFERENCEMENT_ISOLANT[[#Headers],[TYPE DE DOCUMENT DE REFERENCE]])))=0,"",INDIRECT(NOM_FR&amp;ADDRESS('PR-tampon'!$E433,COLUMN(REFERENCEMENT_ISOLANT[[#Headers],[TYPE DE DOCUMENT DE REFERENCE]]))))))</f>
        <v/>
      </c>
      <c r="H470" s="3" t="str">
        <f ca="1">IF('PR-tampon'!$E433="","",IF('PR-tampon'!$E433=0,"",IF(INDIRECT(NOM_FR&amp;ADDRESS('PR-tampon'!$E433,COLUMN(REFERENCEMENT_ISOLANT[[#Headers],[REF]])))=0,"",INDIRECT(NOM_FR&amp;ADDRESS('PR-tampon'!$E433,COLUMN(REFERENCEMENT_ISOLANT[[#Headers],[REF]]))))))</f>
        <v/>
      </c>
      <c r="I470" s="80" t="str">
        <f ca="1">IF('PR-tampon'!$E433="","",IF('PR-tampon'!$E433=0,"",IF(INDIRECT(NOM_FR&amp;ADDRESS('PR-tampon'!$E433,COLUMN(REFERENCEMENT_ISOLANT[[#Headers],[AVIS LIMITE AU / VALIDITE]])))=0,"",INDIRECT(NOM_FR&amp;ADDRESS('PR-tampon'!$E433,COLUMN(REFERENCEMENT_ISOLANT[[#Headers],[AVIS LIMITE AU / VALIDITE]]))))))</f>
        <v/>
      </c>
      <c r="J470" s="3" t="str">
        <f ca="1">IF('PR-tampon'!$E433="","",IF('PR-tampon'!$E433=0,"",IF(INDIRECT(NOM_FR&amp;ADDRESS('PR-tampon'!$E433,COLUMN(REFERENCEMENT_ISOLANT[[#Headers],[TC/TNC
dans le domaine d''emploi visé]])))=0,"",INDIRECT(NOM_FR&amp;ADDRESS('PR-tampon'!$E433,COLUMN(REFERENCEMENT_ISOLANT[[#Headers],[TC/TNC
dans le domaine d''emploi visé]]))))))</f>
        <v/>
      </c>
      <c r="K470" s="110" t="str">
        <f ca="1">IF('PR-tampon'!$E433="","",IF('PR-tampon'!$E433=0,"",IF(INDIRECT(NOM_FR&amp;ADDRESS('PR-tampon'!$E433,COLUMN(REFERENCEMENT_ISOLANT[[#Headers],[SYNTHESE DES APPLICATIONS VISEES]])))=0,"",INDIRECT(NOM_FR&amp;ADDRESS('PR-tampon'!$E433,COLUMN(REFERENCEMENT_ISOLANT[[#Headers],[SYNTHESE DES APPLICATIONS VISEES]]))))))</f>
        <v/>
      </c>
      <c r="L470" s="82" t="str">
        <f ca="1">IF('PR-tampon'!$E433="","",IF('PR-tampon'!$E433=0,"",IF(INDIRECT(NOM_FR&amp;ADDRESS('PR-tampon'!$E433,COLUMN(REFERENCEMENT_ISOLANT[[#Headers],[CONCATENATION DES OBSERVATIONS]])))=0,"",INDIRECT(NOM_FR&amp;ADDRESS('PR-tampon'!$E433,COLUMN(REFERENCEMENT_ISOLANT[[#Headers],[CONCATENATION DES OBSERVATIONS]]))))))</f>
        <v/>
      </c>
      <c r="M470" s="3" t="str">
        <f ca="1">IF('PR-tampon'!$E433="","",IF('PR-tampon'!$E433=0,"",IF(INDIRECT(NOM_FR&amp;ADDRESS('PR-tampon'!$E433,COLUMN(REFERENCEMENT_ISOLANT[[#Headers],[Hygrométrie des locaux]])))=0,"",INDIRECT(NOM_FR&amp;ADDRESS('PR-tampon'!$E433,COLUMN(REFERENCEMENT_ISOLANT[[#Headers],[Hygrométrie des locaux]]))))))</f>
        <v/>
      </c>
      <c r="N470" s="3" t="str">
        <f ca="1">IF('PR-tampon'!$E433="","",IF('PR-tampon'!$E433=0,"",IF(INDIRECT(NOM_FR&amp;ADDRESS('PR-tampon'!$E433,COLUMN(REFERENCEMENT_ISOLANT[[#Headers],[classement locaux au sens 20.1 P3]])))=0,"",INDIRECT(NOM_FR&amp;ADDRESS('PR-tampon'!$E433,COLUMN(REFERENCEMENT_ISOLANT[[#Headers],[classement locaux au sens 20.1 P3]]))))))</f>
        <v/>
      </c>
      <c r="O470" s="3" t="str">
        <f ca="1">IF('PR-tampon'!$E433="","",IF('PR-tampon'!$E433=0,"",IF(INDIRECT(NOM_FR&amp;ADDRESS('PR-tampon'!$E433,COLUMN(REFERENCEMENT_ISOLANT[[#Headers],[Climat max]])))=0,"",INDIRECT(NOM_FR&amp;ADDRESS('PR-tampon'!$E433,COLUMN(REFERENCEMENT_ISOLANT[[#Headers],[Climat max]]))))))</f>
        <v/>
      </c>
      <c r="P470" s="3" t="str">
        <f ca="1">IF('PR-tampon'!$E433="","",IF('PR-tampon'!$E433=0,"",IF(INDIRECT(NOM_FR&amp;ADDRESS('PR-tampon'!$E433,COLUMN(REFERENCEMENT_ISOLANT[[#Headers],[Locaux climatisés ou raffraichis]])))=0,"",INDIRECT(NOM_FR&amp;ADDRESS('PR-tampon'!$E433,COLUMN(REFERENCEMENT_ISOLANT[[#Headers],[Locaux climatisés ou raffraichis]]))))))</f>
        <v/>
      </c>
    </row>
    <row r="471" spans="1:16" ht="130.19999999999999" customHeight="1" x14ac:dyDescent="0.3">
      <c r="A471" s="3" t="e">
        <v>#VALUE!</v>
      </c>
      <c r="B471" s="86" t="str">
        <f ca="1">IF('PR-tampon'!$E434="","",IF('PR-tampon'!$E434=0,"",IF(INDIRECT(NOM_FR&amp;ADDRESS('PR-tampon'!$E434,COLUMN(REFERENCEMENT_ISOLANT[[#Headers],[DATE REFERENCEMENT]])))=0,"",INDIRECT(NOM_FR&amp;ADDRESS('PR-tampon'!$E434,COLUMN(REFERENCEMENT_ISOLANT[[#Headers],[DATE REFERENCEMENT]]))))))</f>
        <v/>
      </c>
      <c r="C471" s="86" t="str">
        <f ca="1">IF('PR-tampon'!$E434="","",IF('PR-tampon'!$E434=0,"",IF(INDIRECT(NOM_FR&amp;ADDRESS('PR-tampon'!$E434,COLUMN(REFERENCEMENT_ISOLANT[[#Headers],[TYPE DE PROCEDE]])))=0,"",INDIRECT(NOM_FR&amp;ADDRESS('PR-tampon'!$E434,COLUMN(REFERENCEMENT_ISOLANT[[#Headers],[TYPE DE PROCEDE]]))))))</f>
        <v/>
      </c>
      <c r="D471" s="86" t="str">
        <f ca="1">IF('PR-tampon'!$E434="","",IF('PR-tampon'!$E434=0,"",IF(INDIRECT(NOM_FR&amp;ADDRESS('PR-tampon'!$E434,COLUMN(REFERENCEMENT_ISOLANT[[#Headers],[MATIERE]])))=0,"",INDIRECT(NOM_FR&amp;ADDRESS('PR-tampon'!$E434,COLUMN(REFERENCEMENT_ISOLANT[[#Headers],[MATIERE]]))))))</f>
        <v/>
      </c>
      <c r="E471" s="3" t="str">
        <f ca="1">IF('PR-tampon'!$E434="","",IF('PR-tampon'!$E434=0,"",IF(INDIRECT(NOM_FR&amp;ADDRESS('PR-tampon'!$E434,COLUMN(REFERENCEMENT_ISOLANT[[#Headers],[NOM COMMERCIAL DU PROCEDE]])))=0,"",INDIRECT(NOM_FR&amp;ADDRESS('PR-tampon'!$E434,COLUMN(REFERENCEMENT_ISOLANT[[#Headers],[NOM COMMERCIAL DU PROCEDE]]))))))</f>
        <v/>
      </c>
      <c r="F471" s="3" t="str">
        <f ca="1">IF('PR-tampon'!$E434="","",IF('PR-tampon'!$E434=0,"",IF(INDIRECT(NOM_FR&amp;ADDRESS('PR-tampon'!$E434,COLUMN(REFERENCEMENT_ISOLANT[[#Headers],[FABRICANT / TITULAIRE / DISTRIBUTEUR]])))=0,"",INDIRECT(NOM_FR&amp;ADDRESS('PR-tampon'!$E434,COLUMN(REFERENCEMENT_ISOLANT[[#Headers],[FABRICANT / TITULAIRE / DISTRIBUTEUR]]))))))</f>
        <v/>
      </c>
      <c r="G471" s="3" t="str">
        <f ca="1">IF('PR-tampon'!$E434="","",IF('PR-tampon'!$E434=0,"",IF(INDIRECT(NOM_FR&amp;ADDRESS('PR-tampon'!$E434,COLUMN(REFERENCEMENT_ISOLANT[[#Headers],[TYPE DE DOCUMENT DE REFERENCE]])))=0,"",INDIRECT(NOM_FR&amp;ADDRESS('PR-tampon'!$E434,COLUMN(REFERENCEMENT_ISOLANT[[#Headers],[TYPE DE DOCUMENT DE REFERENCE]]))))))</f>
        <v/>
      </c>
      <c r="H471" s="3" t="str">
        <f ca="1">IF('PR-tampon'!$E434="","",IF('PR-tampon'!$E434=0,"",IF(INDIRECT(NOM_FR&amp;ADDRESS('PR-tampon'!$E434,COLUMN(REFERENCEMENT_ISOLANT[[#Headers],[REF]])))=0,"",INDIRECT(NOM_FR&amp;ADDRESS('PR-tampon'!$E434,COLUMN(REFERENCEMENT_ISOLANT[[#Headers],[REF]]))))))</f>
        <v/>
      </c>
      <c r="I471" s="80" t="str">
        <f ca="1">IF('PR-tampon'!$E434="","",IF('PR-tampon'!$E434=0,"",IF(INDIRECT(NOM_FR&amp;ADDRESS('PR-tampon'!$E434,COLUMN(REFERENCEMENT_ISOLANT[[#Headers],[AVIS LIMITE AU / VALIDITE]])))=0,"",INDIRECT(NOM_FR&amp;ADDRESS('PR-tampon'!$E434,COLUMN(REFERENCEMENT_ISOLANT[[#Headers],[AVIS LIMITE AU / VALIDITE]]))))))</f>
        <v/>
      </c>
      <c r="J471" s="3" t="str">
        <f ca="1">IF('PR-tampon'!$E434="","",IF('PR-tampon'!$E434=0,"",IF(INDIRECT(NOM_FR&amp;ADDRESS('PR-tampon'!$E434,COLUMN(REFERENCEMENT_ISOLANT[[#Headers],[TC/TNC
dans le domaine d''emploi visé]])))=0,"",INDIRECT(NOM_FR&amp;ADDRESS('PR-tampon'!$E434,COLUMN(REFERENCEMENT_ISOLANT[[#Headers],[TC/TNC
dans le domaine d''emploi visé]]))))))</f>
        <v/>
      </c>
      <c r="K471" s="110" t="str">
        <f ca="1">IF('PR-tampon'!$E434="","",IF('PR-tampon'!$E434=0,"",IF(INDIRECT(NOM_FR&amp;ADDRESS('PR-tampon'!$E434,COLUMN(REFERENCEMENT_ISOLANT[[#Headers],[SYNTHESE DES APPLICATIONS VISEES]])))=0,"",INDIRECT(NOM_FR&amp;ADDRESS('PR-tampon'!$E434,COLUMN(REFERENCEMENT_ISOLANT[[#Headers],[SYNTHESE DES APPLICATIONS VISEES]]))))))</f>
        <v/>
      </c>
      <c r="L471" s="82" t="str">
        <f ca="1">IF('PR-tampon'!$E434="","",IF('PR-tampon'!$E434=0,"",IF(INDIRECT(NOM_FR&amp;ADDRESS('PR-tampon'!$E434,COLUMN(REFERENCEMENT_ISOLANT[[#Headers],[CONCATENATION DES OBSERVATIONS]])))=0,"",INDIRECT(NOM_FR&amp;ADDRESS('PR-tampon'!$E434,COLUMN(REFERENCEMENT_ISOLANT[[#Headers],[CONCATENATION DES OBSERVATIONS]]))))))</f>
        <v/>
      </c>
      <c r="M471" s="3" t="str">
        <f ca="1">IF('PR-tampon'!$E434="","",IF('PR-tampon'!$E434=0,"",IF(INDIRECT(NOM_FR&amp;ADDRESS('PR-tampon'!$E434,COLUMN(REFERENCEMENT_ISOLANT[[#Headers],[Hygrométrie des locaux]])))=0,"",INDIRECT(NOM_FR&amp;ADDRESS('PR-tampon'!$E434,COLUMN(REFERENCEMENT_ISOLANT[[#Headers],[Hygrométrie des locaux]]))))))</f>
        <v/>
      </c>
      <c r="N471" s="3" t="str">
        <f ca="1">IF('PR-tampon'!$E434="","",IF('PR-tampon'!$E434=0,"",IF(INDIRECT(NOM_FR&amp;ADDRESS('PR-tampon'!$E434,COLUMN(REFERENCEMENT_ISOLANT[[#Headers],[classement locaux au sens 20.1 P3]])))=0,"",INDIRECT(NOM_FR&amp;ADDRESS('PR-tampon'!$E434,COLUMN(REFERENCEMENT_ISOLANT[[#Headers],[classement locaux au sens 20.1 P3]]))))))</f>
        <v/>
      </c>
      <c r="O471" s="3" t="str">
        <f ca="1">IF('PR-tampon'!$E434="","",IF('PR-tampon'!$E434=0,"",IF(INDIRECT(NOM_FR&amp;ADDRESS('PR-tampon'!$E434,COLUMN(REFERENCEMENT_ISOLANT[[#Headers],[Climat max]])))=0,"",INDIRECT(NOM_FR&amp;ADDRESS('PR-tampon'!$E434,COLUMN(REFERENCEMENT_ISOLANT[[#Headers],[Climat max]]))))))</f>
        <v/>
      </c>
      <c r="P471" s="3" t="str">
        <f ca="1">IF('PR-tampon'!$E434="","",IF('PR-tampon'!$E434=0,"",IF(INDIRECT(NOM_FR&amp;ADDRESS('PR-tampon'!$E434,COLUMN(REFERENCEMENT_ISOLANT[[#Headers],[Locaux climatisés ou raffraichis]])))=0,"",INDIRECT(NOM_FR&amp;ADDRESS('PR-tampon'!$E434,COLUMN(REFERENCEMENT_ISOLANT[[#Headers],[Locaux climatisés ou raffraichis]]))))))</f>
        <v/>
      </c>
    </row>
    <row r="472" spans="1:16" ht="130.19999999999999" customHeight="1" x14ac:dyDescent="0.3">
      <c r="A472" s="3" t="e">
        <v>#VALUE!</v>
      </c>
      <c r="B472" s="86" t="str">
        <f ca="1">IF('PR-tampon'!$E435="","",IF('PR-tampon'!$E435=0,"",IF(INDIRECT(NOM_FR&amp;ADDRESS('PR-tampon'!$E435,COLUMN(REFERENCEMENT_ISOLANT[[#Headers],[DATE REFERENCEMENT]])))=0,"",INDIRECT(NOM_FR&amp;ADDRESS('PR-tampon'!$E435,COLUMN(REFERENCEMENT_ISOLANT[[#Headers],[DATE REFERENCEMENT]]))))))</f>
        <v/>
      </c>
      <c r="C472" s="86" t="str">
        <f ca="1">IF('PR-tampon'!$E435="","",IF('PR-tampon'!$E435=0,"",IF(INDIRECT(NOM_FR&amp;ADDRESS('PR-tampon'!$E435,COLUMN(REFERENCEMENT_ISOLANT[[#Headers],[TYPE DE PROCEDE]])))=0,"",INDIRECT(NOM_FR&amp;ADDRESS('PR-tampon'!$E435,COLUMN(REFERENCEMENT_ISOLANT[[#Headers],[TYPE DE PROCEDE]]))))))</f>
        <v/>
      </c>
      <c r="D472" s="86" t="str">
        <f ca="1">IF('PR-tampon'!$E435="","",IF('PR-tampon'!$E435=0,"",IF(INDIRECT(NOM_FR&amp;ADDRESS('PR-tampon'!$E435,COLUMN(REFERENCEMENT_ISOLANT[[#Headers],[MATIERE]])))=0,"",INDIRECT(NOM_FR&amp;ADDRESS('PR-tampon'!$E435,COLUMN(REFERENCEMENT_ISOLANT[[#Headers],[MATIERE]]))))))</f>
        <v/>
      </c>
      <c r="E472" s="3" t="str">
        <f ca="1">IF('PR-tampon'!$E435="","",IF('PR-tampon'!$E435=0,"",IF(INDIRECT(NOM_FR&amp;ADDRESS('PR-tampon'!$E435,COLUMN(REFERENCEMENT_ISOLANT[[#Headers],[NOM COMMERCIAL DU PROCEDE]])))=0,"",INDIRECT(NOM_FR&amp;ADDRESS('PR-tampon'!$E435,COLUMN(REFERENCEMENT_ISOLANT[[#Headers],[NOM COMMERCIAL DU PROCEDE]]))))))</f>
        <v/>
      </c>
      <c r="F472" s="3" t="str">
        <f ca="1">IF('PR-tampon'!$E435="","",IF('PR-tampon'!$E435=0,"",IF(INDIRECT(NOM_FR&amp;ADDRESS('PR-tampon'!$E435,COLUMN(REFERENCEMENT_ISOLANT[[#Headers],[FABRICANT / TITULAIRE / DISTRIBUTEUR]])))=0,"",INDIRECT(NOM_FR&amp;ADDRESS('PR-tampon'!$E435,COLUMN(REFERENCEMENT_ISOLANT[[#Headers],[FABRICANT / TITULAIRE / DISTRIBUTEUR]]))))))</f>
        <v/>
      </c>
      <c r="G472" s="3" t="str">
        <f ca="1">IF('PR-tampon'!$E435="","",IF('PR-tampon'!$E435=0,"",IF(INDIRECT(NOM_FR&amp;ADDRESS('PR-tampon'!$E435,COLUMN(REFERENCEMENT_ISOLANT[[#Headers],[TYPE DE DOCUMENT DE REFERENCE]])))=0,"",INDIRECT(NOM_FR&amp;ADDRESS('PR-tampon'!$E435,COLUMN(REFERENCEMENT_ISOLANT[[#Headers],[TYPE DE DOCUMENT DE REFERENCE]]))))))</f>
        <v/>
      </c>
      <c r="H472" s="3" t="str">
        <f ca="1">IF('PR-tampon'!$E435="","",IF('PR-tampon'!$E435=0,"",IF(INDIRECT(NOM_FR&amp;ADDRESS('PR-tampon'!$E435,COLUMN(REFERENCEMENT_ISOLANT[[#Headers],[REF]])))=0,"",INDIRECT(NOM_FR&amp;ADDRESS('PR-tampon'!$E435,COLUMN(REFERENCEMENT_ISOLANT[[#Headers],[REF]]))))))</f>
        <v/>
      </c>
      <c r="I472" s="80" t="str">
        <f ca="1">IF('PR-tampon'!$E435="","",IF('PR-tampon'!$E435=0,"",IF(INDIRECT(NOM_FR&amp;ADDRESS('PR-tampon'!$E435,COLUMN(REFERENCEMENT_ISOLANT[[#Headers],[AVIS LIMITE AU / VALIDITE]])))=0,"",INDIRECT(NOM_FR&amp;ADDRESS('PR-tampon'!$E435,COLUMN(REFERENCEMENT_ISOLANT[[#Headers],[AVIS LIMITE AU / VALIDITE]]))))))</f>
        <v/>
      </c>
      <c r="J472" s="3" t="str">
        <f ca="1">IF('PR-tampon'!$E435="","",IF('PR-tampon'!$E435=0,"",IF(INDIRECT(NOM_FR&amp;ADDRESS('PR-tampon'!$E435,COLUMN(REFERENCEMENT_ISOLANT[[#Headers],[TC/TNC
dans le domaine d''emploi visé]])))=0,"",INDIRECT(NOM_FR&amp;ADDRESS('PR-tampon'!$E435,COLUMN(REFERENCEMENT_ISOLANT[[#Headers],[TC/TNC
dans le domaine d''emploi visé]]))))))</f>
        <v/>
      </c>
      <c r="K472" s="110" t="str">
        <f ca="1">IF('PR-tampon'!$E435="","",IF('PR-tampon'!$E435=0,"",IF(INDIRECT(NOM_FR&amp;ADDRESS('PR-tampon'!$E435,COLUMN(REFERENCEMENT_ISOLANT[[#Headers],[SYNTHESE DES APPLICATIONS VISEES]])))=0,"",INDIRECT(NOM_FR&amp;ADDRESS('PR-tampon'!$E435,COLUMN(REFERENCEMENT_ISOLANT[[#Headers],[SYNTHESE DES APPLICATIONS VISEES]]))))))</f>
        <v/>
      </c>
      <c r="L472" s="82" t="str">
        <f ca="1">IF('PR-tampon'!$E435="","",IF('PR-tampon'!$E435=0,"",IF(INDIRECT(NOM_FR&amp;ADDRESS('PR-tampon'!$E435,COLUMN(REFERENCEMENT_ISOLANT[[#Headers],[CONCATENATION DES OBSERVATIONS]])))=0,"",INDIRECT(NOM_FR&amp;ADDRESS('PR-tampon'!$E435,COLUMN(REFERENCEMENT_ISOLANT[[#Headers],[CONCATENATION DES OBSERVATIONS]]))))))</f>
        <v/>
      </c>
      <c r="M472" s="3" t="str">
        <f ca="1">IF('PR-tampon'!$E435="","",IF('PR-tampon'!$E435=0,"",IF(INDIRECT(NOM_FR&amp;ADDRESS('PR-tampon'!$E435,COLUMN(REFERENCEMENT_ISOLANT[[#Headers],[Hygrométrie des locaux]])))=0,"",INDIRECT(NOM_FR&amp;ADDRESS('PR-tampon'!$E435,COLUMN(REFERENCEMENT_ISOLANT[[#Headers],[Hygrométrie des locaux]]))))))</f>
        <v/>
      </c>
      <c r="N472" s="3" t="str">
        <f ca="1">IF('PR-tampon'!$E435="","",IF('PR-tampon'!$E435=0,"",IF(INDIRECT(NOM_FR&amp;ADDRESS('PR-tampon'!$E435,COLUMN(REFERENCEMENT_ISOLANT[[#Headers],[classement locaux au sens 20.1 P3]])))=0,"",INDIRECT(NOM_FR&amp;ADDRESS('PR-tampon'!$E435,COLUMN(REFERENCEMENT_ISOLANT[[#Headers],[classement locaux au sens 20.1 P3]]))))))</f>
        <v/>
      </c>
      <c r="O472" s="3" t="str">
        <f ca="1">IF('PR-tampon'!$E435="","",IF('PR-tampon'!$E435=0,"",IF(INDIRECT(NOM_FR&amp;ADDRESS('PR-tampon'!$E435,COLUMN(REFERENCEMENT_ISOLANT[[#Headers],[Climat max]])))=0,"",INDIRECT(NOM_FR&amp;ADDRESS('PR-tampon'!$E435,COLUMN(REFERENCEMENT_ISOLANT[[#Headers],[Climat max]]))))))</f>
        <v/>
      </c>
      <c r="P472" s="3" t="str">
        <f ca="1">IF('PR-tampon'!$E435="","",IF('PR-tampon'!$E435=0,"",IF(INDIRECT(NOM_FR&amp;ADDRESS('PR-tampon'!$E435,COLUMN(REFERENCEMENT_ISOLANT[[#Headers],[Locaux climatisés ou raffraichis]])))=0,"",INDIRECT(NOM_FR&amp;ADDRESS('PR-tampon'!$E435,COLUMN(REFERENCEMENT_ISOLANT[[#Headers],[Locaux climatisés ou raffraichis]]))))))</f>
        <v/>
      </c>
    </row>
    <row r="473" spans="1:16" ht="130.19999999999999" customHeight="1" x14ac:dyDescent="0.3">
      <c r="A473" s="3" t="e">
        <v>#VALUE!</v>
      </c>
      <c r="B473" s="86" t="str">
        <f ca="1">IF('PR-tampon'!$E436="","",IF('PR-tampon'!$E436=0,"",IF(INDIRECT(NOM_FR&amp;ADDRESS('PR-tampon'!$E436,COLUMN(REFERENCEMENT_ISOLANT[[#Headers],[DATE REFERENCEMENT]])))=0,"",INDIRECT(NOM_FR&amp;ADDRESS('PR-tampon'!$E436,COLUMN(REFERENCEMENT_ISOLANT[[#Headers],[DATE REFERENCEMENT]]))))))</f>
        <v/>
      </c>
      <c r="C473" s="86" t="str">
        <f ca="1">IF('PR-tampon'!$E436="","",IF('PR-tampon'!$E436=0,"",IF(INDIRECT(NOM_FR&amp;ADDRESS('PR-tampon'!$E436,COLUMN(REFERENCEMENT_ISOLANT[[#Headers],[TYPE DE PROCEDE]])))=0,"",INDIRECT(NOM_FR&amp;ADDRESS('PR-tampon'!$E436,COLUMN(REFERENCEMENT_ISOLANT[[#Headers],[TYPE DE PROCEDE]]))))))</f>
        <v/>
      </c>
      <c r="D473" s="86" t="str">
        <f ca="1">IF('PR-tampon'!$E436="","",IF('PR-tampon'!$E436=0,"",IF(INDIRECT(NOM_FR&amp;ADDRESS('PR-tampon'!$E436,COLUMN(REFERENCEMENT_ISOLANT[[#Headers],[MATIERE]])))=0,"",INDIRECT(NOM_FR&amp;ADDRESS('PR-tampon'!$E436,COLUMN(REFERENCEMENT_ISOLANT[[#Headers],[MATIERE]]))))))</f>
        <v/>
      </c>
      <c r="E473" s="3" t="str">
        <f ca="1">IF('PR-tampon'!$E436="","",IF('PR-tampon'!$E436=0,"",IF(INDIRECT(NOM_FR&amp;ADDRESS('PR-tampon'!$E436,COLUMN(REFERENCEMENT_ISOLANT[[#Headers],[NOM COMMERCIAL DU PROCEDE]])))=0,"",INDIRECT(NOM_FR&amp;ADDRESS('PR-tampon'!$E436,COLUMN(REFERENCEMENT_ISOLANT[[#Headers],[NOM COMMERCIAL DU PROCEDE]]))))))</f>
        <v/>
      </c>
      <c r="F473" s="3" t="str">
        <f ca="1">IF('PR-tampon'!$E436="","",IF('PR-tampon'!$E436=0,"",IF(INDIRECT(NOM_FR&amp;ADDRESS('PR-tampon'!$E436,COLUMN(REFERENCEMENT_ISOLANT[[#Headers],[FABRICANT / TITULAIRE / DISTRIBUTEUR]])))=0,"",INDIRECT(NOM_FR&amp;ADDRESS('PR-tampon'!$E436,COLUMN(REFERENCEMENT_ISOLANT[[#Headers],[FABRICANT / TITULAIRE / DISTRIBUTEUR]]))))))</f>
        <v/>
      </c>
      <c r="G473" s="3" t="str">
        <f ca="1">IF('PR-tampon'!$E436="","",IF('PR-tampon'!$E436=0,"",IF(INDIRECT(NOM_FR&amp;ADDRESS('PR-tampon'!$E436,COLUMN(REFERENCEMENT_ISOLANT[[#Headers],[TYPE DE DOCUMENT DE REFERENCE]])))=0,"",INDIRECT(NOM_FR&amp;ADDRESS('PR-tampon'!$E436,COLUMN(REFERENCEMENT_ISOLANT[[#Headers],[TYPE DE DOCUMENT DE REFERENCE]]))))))</f>
        <v/>
      </c>
      <c r="H473" s="3" t="str">
        <f ca="1">IF('PR-tampon'!$E436="","",IF('PR-tampon'!$E436=0,"",IF(INDIRECT(NOM_FR&amp;ADDRESS('PR-tampon'!$E436,COLUMN(REFERENCEMENT_ISOLANT[[#Headers],[REF]])))=0,"",INDIRECT(NOM_FR&amp;ADDRESS('PR-tampon'!$E436,COLUMN(REFERENCEMENT_ISOLANT[[#Headers],[REF]]))))))</f>
        <v/>
      </c>
      <c r="I473" s="80" t="str">
        <f ca="1">IF('PR-tampon'!$E436="","",IF('PR-tampon'!$E436=0,"",IF(INDIRECT(NOM_FR&amp;ADDRESS('PR-tampon'!$E436,COLUMN(REFERENCEMENT_ISOLANT[[#Headers],[AVIS LIMITE AU / VALIDITE]])))=0,"",INDIRECT(NOM_FR&amp;ADDRESS('PR-tampon'!$E436,COLUMN(REFERENCEMENT_ISOLANT[[#Headers],[AVIS LIMITE AU / VALIDITE]]))))))</f>
        <v/>
      </c>
      <c r="J473" s="3" t="str">
        <f ca="1">IF('PR-tampon'!$E436="","",IF('PR-tampon'!$E436=0,"",IF(INDIRECT(NOM_FR&amp;ADDRESS('PR-tampon'!$E436,COLUMN(REFERENCEMENT_ISOLANT[[#Headers],[TC/TNC
dans le domaine d''emploi visé]])))=0,"",INDIRECT(NOM_FR&amp;ADDRESS('PR-tampon'!$E436,COLUMN(REFERENCEMENT_ISOLANT[[#Headers],[TC/TNC
dans le domaine d''emploi visé]]))))))</f>
        <v/>
      </c>
      <c r="K473" s="110" t="str">
        <f ca="1">IF('PR-tampon'!$E436="","",IF('PR-tampon'!$E436=0,"",IF(INDIRECT(NOM_FR&amp;ADDRESS('PR-tampon'!$E436,COLUMN(REFERENCEMENT_ISOLANT[[#Headers],[SYNTHESE DES APPLICATIONS VISEES]])))=0,"",INDIRECT(NOM_FR&amp;ADDRESS('PR-tampon'!$E436,COLUMN(REFERENCEMENT_ISOLANT[[#Headers],[SYNTHESE DES APPLICATIONS VISEES]]))))))</f>
        <v/>
      </c>
      <c r="L473" s="82" t="str">
        <f ca="1">IF('PR-tampon'!$E436="","",IF('PR-tampon'!$E436=0,"",IF(INDIRECT(NOM_FR&amp;ADDRESS('PR-tampon'!$E436,COLUMN(REFERENCEMENT_ISOLANT[[#Headers],[CONCATENATION DES OBSERVATIONS]])))=0,"",INDIRECT(NOM_FR&amp;ADDRESS('PR-tampon'!$E436,COLUMN(REFERENCEMENT_ISOLANT[[#Headers],[CONCATENATION DES OBSERVATIONS]]))))))</f>
        <v/>
      </c>
      <c r="M473" s="3" t="str">
        <f ca="1">IF('PR-tampon'!$E436="","",IF('PR-tampon'!$E436=0,"",IF(INDIRECT(NOM_FR&amp;ADDRESS('PR-tampon'!$E436,COLUMN(REFERENCEMENT_ISOLANT[[#Headers],[Hygrométrie des locaux]])))=0,"",INDIRECT(NOM_FR&amp;ADDRESS('PR-tampon'!$E436,COLUMN(REFERENCEMENT_ISOLANT[[#Headers],[Hygrométrie des locaux]]))))))</f>
        <v/>
      </c>
      <c r="N473" s="3" t="str">
        <f ca="1">IF('PR-tampon'!$E436="","",IF('PR-tampon'!$E436=0,"",IF(INDIRECT(NOM_FR&amp;ADDRESS('PR-tampon'!$E436,COLUMN(REFERENCEMENT_ISOLANT[[#Headers],[classement locaux au sens 20.1 P3]])))=0,"",INDIRECT(NOM_FR&amp;ADDRESS('PR-tampon'!$E436,COLUMN(REFERENCEMENT_ISOLANT[[#Headers],[classement locaux au sens 20.1 P3]]))))))</f>
        <v/>
      </c>
      <c r="O473" s="3" t="str">
        <f ca="1">IF('PR-tampon'!$E436="","",IF('PR-tampon'!$E436=0,"",IF(INDIRECT(NOM_FR&amp;ADDRESS('PR-tampon'!$E436,COLUMN(REFERENCEMENT_ISOLANT[[#Headers],[Climat max]])))=0,"",INDIRECT(NOM_FR&amp;ADDRESS('PR-tampon'!$E436,COLUMN(REFERENCEMENT_ISOLANT[[#Headers],[Climat max]]))))))</f>
        <v/>
      </c>
      <c r="P473" s="3" t="str">
        <f ca="1">IF('PR-tampon'!$E436="","",IF('PR-tampon'!$E436=0,"",IF(INDIRECT(NOM_FR&amp;ADDRESS('PR-tampon'!$E436,COLUMN(REFERENCEMENT_ISOLANT[[#Headers],[Locaux climatisés ou raffraichis]])))=0,"",INDIRECT(NOM_FR&amp;ADDRESS('PR-tampon'!$E436,COLUMN(REFERENCEMENT_ISOLANT[[#Headers],[Locaux climatisés ou raffraichis]]))))))</f>
        <v/>
      </c>
    </row>
    <row r="474" spans="1:16" ht="130.19999999999999" customHeight="1" x14ac:dyDescent="0.3">
      <c r="A474" s="3" t="e">
        <v>#VALUE!</v>
      </c>
      <c r="B474" s="86" t="str">
        <f ca="1">IF('PR-tampon'!$E437="","",IF('PR-tampon'!$E437=0,"",IF(INDIRECT(NOM_FR&amp;ADDRESS('PR-tampon'!$E437,COLUMN(REFERENCEMENT_ISOLANT[[#Headers],[DATE REFERENCEMENT]])))=0,"",INDIRECT(NOM_FR&amp;ADDRESS('PR-tampon'!$E437,COLUMN(REFERENCEMENT_ISOLANT[[#Headers],[DATE REFERENCEMENT]]))))))</f>
        <v/>
      </c>
      <c r="C474" s="86" t="str">
        <f ca="1">IF('PR-tampon'!$E437="","",IF('PR-tampon'!$E437=0,"",IF(INDIRECT(NOM_FR&amp;ADDRESS('PR-tampon'!$E437,COLUMN(REFERENCEMENT_ISOLANT[[#Headers],[TYPE DE PROCEDE]])))=0,"",INDIRECT(NOM_FR&amp;ADDRESS('PR-tampon'!$E437,COLUMN(REFERENCEMENT_ISOLANT[[#Headers],[TYPE DE PROCEDE]]))))))</f>
        <v/>
      </c>
      <c r="D474" s="86" t="str">
        <f ca="1">IF('PR-tampon'!$E437="","",IF('PR-tampon'!$E437=0,"",IF(INDIRECT(NOM_FR&amp;ADDRESS('PR-tampon'!$E437,COLUMN(REFERENCEMENT_ISOLANT[[#Headers],[MATIERE]])))=0,"",INDIRECT(NOM_FR&amp;ADDRESS('PR-tampon'!$E437,COLUMN(REFERENCEMENT_ISOLANT[[#Headers],[MATIERE]]))))))</f>
        <v/>
      </c>
      <c r="E474" s="3" t="str">
        <f ca="1">IF('PR-tampon'!$E437="","",IF('PR-tampon'!$E437=0,"",IF(INDIRECT(NOM_FR&amp;ADDRESS('PR-tampon'!$E437,COLUMN(REFERENCEMENT_ISOLANT[[#Headers],[NOM COMMERCIAL DU PROCEDE]])))=0,"",INDIRECT(NOM_FR&amp;ADDRESS('PR-tampon'!$E437,COLUMN(REFERENCEMENT_ISOLANT[[#Headers],[NOM COMMERCIAL DU PROCEDE]]))))))</f>
        <v/>
      </c>
      <c r="F474" s="3" t="str">
        <f ca="1">IF('PR-tampon'!$E437="","",IF('PR-tampon'!$E437=0,"",IF(INDIRECT(NOM_FR&amp;ADDRESS('PR-tampon'!$E437,COLUMN(REFERENCEMENT_ISOLANT[[#Headers],[FABRICANT / TITULAIRE / DISTRIBUTEUR]])))=0,"",INDIRECT(NOM_FR&amp;ADDRESS('PR-tampon'!$E437,COLUMN(REFERENCEMENT_ISOLANT[[#Headers],[FABRICANT / TITULAIRE / DISTRIBUTEUR]]))))))</f>
        <v/>
      </c>
      <c r="G474" s="3" t="str">
        <f ca="1">IF('PR-tampon'!$E437="","",IF('PR-tampon'!$E437=0,"",IF(INDIRECT(NOM_FR&amp;ADDRESS('PR-tampon'!$E437,COLUMN(REFERENCEMENT_ISOLANT[[#Headers],[TYPE DE DOCUMENT DE REFERENCE]])))=0,"",INDIRECT(NOM_FR&amp;ADDRESS('PR-tampon'!$E437,COLUMN(REFERENCEMENT_ISOLANT[[#Headers],[TYPE DE DOCUMENT DE REFERENCE]]))))))</f>
        <v/>
      </c>
      <c r="H474" s="3" t="str">
        <f ca="1">IF('PR-tampon'!$E437="","",IF('PR-tampon'!$E437=0,"",IF(INDIRECT(NOM_FR&amp;ADDRESS('PR-tampon'!$E437,COLUMN(REFERENCEMENT_ISOLANT[[#Headers],[REF]])))=0,"",INDIRECT(NOM_FR&amp;ADDRESS('PR-tampon'!$E437,COLUMN(REFERENCEMENT_ISOLANT[[#Headers],[REF]]))))))</f>
        <v/>
      </c>
      <c r="I474" s="80" t="str">
        <f ca="1">IF('PR-tampon'!$E437="","",IF('PR-tampon'!$E437=0,"",IF(INDIRECT(NOM_FR&amp;ADDRESS('PR-tampon'!$E437,COLUMN(REFERENCEMENT_ISOLANT[[#Headers],[AVIS LIMITE AU / VALIDITE]])))=0,"",INDIRECT(NOM_FR&amp;ADDRESS('PR-tampon'!$E437,COLUMN(REFERENCEMENT_ISOLANT[[#Headers],[AVIS LIMITE AU / VALIDITE]]))))))</f>
        <v/>
      </c>
      <c r="J474" s="3" t="str">
        <f ca="1">IF('PR-tampon'!$E437="","",IF('PR-tampon'!$E437=0,"",IF(INDIRECT(NOM_FR&amp;ADDRESS('PR-tampon'!$E437,COLUMN(REFERENCEMENT_ISOLANT[[#Headers],[TC/TNC
dans le domaine d''emploi visé]])))=0,"",INDIRECT(NOM_FR&amp;ADDRESS('PR-tampon'!$E437,COLUMN(REFERENCEMENT_ISOLANT[[#Headers],[TC/TNC
dans le domaine d''emploi visé]]))))))</f>
        <v/>
      </c>
      <c r="K474" s="110" t="str">
        <f ca="1">IF('PR-tampon'!$E437="","",IF('PR-tampon'!$E437=0,"",IF(INDIRECT(NOM_FR&amp;ADDRESS('PR-tampon'!$E437,COLUMN(REFERENCEMENT_ISOLANT[[#Headers],[SYNTHESE DES APPLICATIONS VISEES]])))=0,"",INDIRECT(NOM_FR&amp;ADDRESS('PR-tampon'!$E437,COLUMN(REFERENCEMENT_ISOLANT[[#Headers],[SYNTHESE DES APPLICATIONS VISEES]]))))))</f>
        <v/>
      </c>
      <c r="L474" s="82" t="str">
        <f ca="1">IF('PR-tampon'!$E437="","",IF('PR-tampon'!$E437=0,"",IF(INDIRECT(NOM_FR&amp;ADDRESS('PR-tampon'!$E437,COLUMN(REFERENCEMENT_ISOLANT[[#Headers],[CONCATENATION DES OBSERVATIONS]])))=0,"",INDIRECT(NOM_FR&amp;ADDRESS('PR-tampon'!$E437,COLUMN(REFERENCEMENT_ISOLANT[[#Headers],[CONCATENATION DES OBSERVATIONS]]))))))</f>
        <v/>
      </c>
      <c r="M474" s="3" t="str">
        <f ca="1">IF('PR-tampon'!$E437="","",IF('PR-tampon'!$E437=0,"",IF(INDIRECT(NOM_FR&amp;ADDRESS('PR-tampon'!$E437,COLUMN(REFERENCEMENT_ISOLANT[[#Headers],[Hygrométrie des locaux]])))=0,"",INDIRECT(NOM_FR&amp;ADDRESS('PR-tampon'!$E437,COLUMN(REFERENCEMENT_ISOLANT[[#Headers],[Hygrométrie des locaux]]))))))</f>
        <v/>
      </c>
      <c r="N474" s="3" t="str">
        <f ca="1">IF('PR-tampon'!$E437="","",IF('PR-tampon'!$E437=0,"",IF(INDIRECT(NOM_FR&amp;ADDRESS('PR-tampon'!$E437,COLUMN(REFERENCEMENT_ISOLANT[[#Headers],[classement locaux au sens 20.1 P3]])))=0,"",INDIRECT(NOM_FR&amp;ADDRESS('PR-tampon'!$E437,COLUMN(REFERENCEMENT_ISOLANT[[#Headers],[classement locaux au sens 20.1 P3]]))))))</f>
        <v/>
      </c>
      <c r="O474" s="3" t="str">
        <f ca="1">IF('PR-tampon'!$E437="","",IF('PR-tampon'!$E437=0,"",IF(INDIRECT(NOM_FR&amp;ADDRESS('PR-tampon'!$E437,COLUMN(REFERENCEMENT_ISOLANT[[#Headers],[Climat max]])))=0,"",INDIRECT(NOM_FR&amp;ADDRESS('PR-tampon'!$E437,COLUMN(REFERENCEMENT_ISOLANT[[#Headers],[Climat max]]))))))</f>
        <v/>
      </c>
      <c r="P474" s="3" t="str">
        <f ca="1">IF('PR-tampon'!$E437="","",IF('PR-tampon'!$E437=0,"",IF(INDIRECT(NOM_FR&amp;ADDRESS('PR-tampon'!$E437,COLUMN(REFERENCEMENT_ISOLANT[[#Headers],[Locaux climatisés ou raffraichis]])))=0,"",INDIRECT(NOM_FR&amp;ADDRESS('PR-tampon'!$E437,COLUMN(REFERENCEMENT_ISOLANT[[#Headers],[Locaux climatisés ou raffraichis]]))))))</f>
        <v/>
      </c>
    </row>
    <row r="475" spans="1:16" ht="130.19999999999999" customHeight="1" x14ac:dyDescent="0.3">
      <c r="A475" s="3" t="e">
        <v>#VALUE!</v>
      </c>
      <c r="B475" s="86" t="str">
        <f ca="1">IF('PR-tampon'!$E438="","",IF('PR-tampon'!$E438=0,"",IF(INDIRECT(NOM_FR&amp;ADDRESS('PR-tampon'!$E438,COLUMN(REFERENCEMENT_ISOLANT[[#Headers],[DATE REFERENCEMENT]])))=0,"",INDIRECT(NOM_FR&amp;ADDRESS('PR-tampon'!$E438,COLUMN(REFERENCEMENT_ISOLANT[[#Headers],[DATE REFERENCEMENT]]))))))</f>
        <v/>
      </c>
      <c r="C475" s="86" t="str">
        <f ca="1">IF('PR-tampon'!$E438="","",IF('PR-tampon'!$E438=0,"",IF(INDIRECT(NOM_FR&amp;ADDRESS('PR-tampon'!$E438,COLUMN(REFERENCEMENT_ISOLANT[[#Headers],[TYPE DE PROCEDE]])))=0,"",INDIRECT(NOM_FR&amp;ADDRESS('PR-tampon'!$E438,COLUMN(REFERENCEMENT_ISOLANT[[#Headers],[TYPE DE PROCEDE]]))))))</f>
        <v/>
      </c>
      <c r="D475" s="86" t="str">
        <f ca="1">IF('PR-tampon'!$E438="","",IF('PR-tampon'!$E438=0,"",IF(INDIRECT(NOM_FR&amp;ADDRESS('PR-tampon'!$E438,COLUMN(REFERENCEMENT_ISOLANT[[#Headers],[MATIERE]])))=0,"",INDIRECT(NOM_FR&amp;ADDRESS('PR-tampon'!$E438,COLUMN(REFERENCEMENT_ISOLANT[[#Headers],[MATIERE]]))))))</f>
        <v/>
      </c>
      <c r="E475" s="3" t="str">
        <f ca="1">IF('PR-tampon'!$E438="","",IF('PR-tampon'!$E438=0,"",IF(INDIRECT(NOM_FR&amp;ADDRESS('PR-tampon'!$E438,COLUMN(REFERENCEMENT_ISOLANT[[#Headers],[NOM COMMERCIAL DU PROCEDE]])))=0,"",INDIRECT(NOM_FR&amp;ADDRESS('PR-tampon'!$E438,COLUMN(REFERENCEMENT_ISOLANT[[#Headers],[NOM COMMERCIAL DU PROCEDE]]))))))</f>
        <v/>
      </c>
      <c r="F475" s="3" t="str">
        <f ca="1">IF('PR-tampon'!$E438="","",IF('PR-tampon'!$E438=0,"",IF(INDIRECT(NOM_FR&amp;ADDRESS('PR-tampon'!$E438,COLUMN(REFERENCEMENT_ISOLANT[[#Headers],[FABRICANT / TITULAIRE / DISTRIBUTEUR]])))=0,"",INDIRECT(NOM_FR&amp;ADDRESS('PR-tampon'!$E438,COLUMN(REFERENCEMENT_ISOLANT[[#Headers],[FABRICANT / TITULAIRE / DISTRIBUTEUR]]))))))</f>
        <v/>
      </c>
      <c r="G475" s="3" t="str">
        <f ca="1">IF('PR-tampon'!$E438="","",IF('PR-tampon'!$E438=0,"",IF(INDIRECT(NOM_FR&amp;ADDRESS('PR-tampon'!$E438,COLUMN(REFERENCEMENT_ISOLANT[[#Headers],[TYPE DE DOCUMENT DE REFERENCE]])))=0,"",INDIRECT(NOM_FR&amp;ADDRESS('PR-tampon'!$E438,COLUMN(REFERENCEMENT_ISOLANT[[#Headers],[TYPE DE DOCUMENT DE REFERENCE]]))))))</f>
        <v/>
      </c>
      <c r="H475" s="3" t="str">
        <f ca="1">IF('PR-tampon'!$E438="","",IF('PR-tampon'!$E438=0,"",IF(INDIRECT(NOM_FR&amp;ADDRESS('PR-tampon'!$E438,COLUMN(REFERENCEMENT_ISOLANT[[#Headers],[REF]])))=0,"",INDIRECT(NOM_FR&amp;ADDRESS('PR-tampon'!$E438,COLUMN(REFERENCEMENT_ISOLANT[[#Headers],[REF]]))))))</f>
        <v/>
      </c>
      <c r="I475" s="80" t="str">
        <f ca="1">IF('PR-tampon'!$E438="","",IF('PR-tampon'!$E438=0,"",IF(INDIRECT(NOM_FR&amp;ADDRESS('PR-tampon'!$E438,COLUMN(REFERENCEMENT_ISOLANT[[#Headers],[AVIS LIMITE AU / VALIDITE]])))=0,"",INDIRECT(NOM_FR&amp;ADDRESS('PR-tampon'!$E438,COLUMN(REFERENCEMENT_ISOLANT[[#Headers],[AVIS LIMITE AU / VALIDITE]]))))))</f>
        <v/>
      </c>
      <c r="J475" s="3" t="str">
        <f ca="1">IF('PR-tampon'!$E438="","",IF('PR-tampon'!$E438=0,"",IF(INDIRECT(NOM_FR&amp;ADDRESS('PR-tampon'!$E438,COLUMN(REFERENCEMENT_ISOLANT[[#Headers],[TC/TNC
dans le domaine d''emploi visé]])))=0,"",INDIRECT(NOM_FR&amp;ADDRESS('PR-tampon'!$E438,COLUMN(REFERENCEMENT_ISOLANT[[#Headers],[TC/TNC
dans le domaine d''emploi visé]]))))))</f>
        <v/>
      </c>
      <c r="K475" s="110" t="str">
        <f ca="1">IF('PR-tampon'!$E438="","",IF('PR-tampon'!$E438=0,"",IF(INDIRECT(NOM_FR&amp;ADDRESS('PR-tampon'!$E438,COLUMN(REFERENCEMENT_ISOLANT[[#Headers],[SYNTHESE DES APPLICATIONS VISEES]])))=0,"",INDIRECT(NOM_FR&amp;ADDRESS('PR-tampon'!$E438,COLUMN(REFERENCEMENT_ISOLANT[[#Headers],[SYNTHESE DES APPLICATIONS VISEES]]))))))</f>
        <v/>
      </c>
      <c r="L475" s="82" t="str">
        <f ca="1">IF('PR-tampon'!$E438="","",IF('PR-tampon'!$E438=0,"",IF(INDIRECT(NOM_FR&amp;ADDRESS('PR-tampon'!$E438,COLUMN(REFERENCEMENT_ISOLANT[[#Headers],[CONCATENATION DES OBSERVATIONS]])))=0,"",INDIRECT(NOM_FR&amp;ADDRESS('PR-tampon'!$E438,COLUMN(REFERENCEMENT_ISOLANT[[#Headers],[CONCATENATION DES OBSERVATIONS]]))))))</f>
        <v/>
      </c>
      <c r="M475" s="3" t="str">
        <f ca="1">IF('PR-tampon'!$E438="","",IF('PR-tampon'!$E438=0,"",IF(INDIRECT(NOM_FR&amp;ADDRESS('PR-tampon'!$E438,COLUMN(REFERENCEMENT_ISOLANT[[#Headers],[Hygrométrie des locaux]])))=0,"",INDIRECT(NOM_FR&amp;ADDRESS('PR-tampon'!$E438,COLUMN(REFERENCEMENT_ISOLANT[[#Headers],[Hygrométrie des locaux]]))))))</f>
        <v/>
      </c>
      <c r="N475" s="3" t="str">
        <f ca="1">IF('PR-tampon'!$E438="","",IF('PR-tampon'!$E438=0,"",IF(INDIRECT(NOM_FR&amp;ADDRESS('PR-tampon'!$E438,COLUMN(REFERENCEMENT_ISOLANT[[#Headers],[classement locaux au sens 20.1 P3]])))=0,"",INDIRECT(NOM_FR&amp;ADDRESS('PR-tampon'!$E438,COLUMN(REFERENCEMENT_ISOLANT[[#Headers],[classement locaux au sens 20.1 P3]]))))))</f>
        <v/>
      </c>
      <c r="O475" s="3" t="str">
        <f ca="1">IF('PR-tampon'!$E438="","",IF('PR-tampon'!$E438=0,"",IF(INDIRECT(NOM_FR&amp;ADDRESS('PR-tampon'!$E438,COLUMN(REFERENCEMENT_ISOLANT[[#Headers],[Climat max]])))=0,"",INDIRECT(NOM_FR&amp;ADDRESS('PR-tampon'!$E438,COLUMN(REFERENCEMENT_ISOLANT[[#Headers],[Climat max]]))))))</f>
        <v/>
      </c>
      <c r="P475" s="3" t="str">
        <f ca="1">IF('PR-tampon'!$E438="","",IF('PR-tampon'!$E438=0,"",IF(INDIRECT(NOM_FR&amp;ADDRESS('PR-tampon'!$E438,COLUMN(REFERENCEMENT_ISOLANT[[#Headers],[Locaux climatisés ou raffraichis]])))=0,"",INDIRECT(NOM_FR&amp;ADDRESS('PR-tampon'!$E438,COLUMN(REFERENCEMENT_ISOLANT[[#Headers],[Locaux climatisés ou raffraichis]]))))))</f>
        <v/>
      </c>
    </row>
    <row r="476" spans="1:16" ht="130.19999999999999" customHeight="1" x14ac:dyDescent="0.3">
      <c r="A476" s="3" t="e">
        <v>#VALUE!</v>
      </c>
      <c r="B476" s="86" t="str">
        <f ca="1">IF('PR-tampon'!$E439="","",IF('PR-tampon'!$E439=0,"",IF(INDIRECT(NOM_FR&amp;ADDRESS('PR-tampon'!$E439,COLUMN(REFERENCEMENT_ISOLANT[[#Headers],[DATE REFERENCEMENT]])))=0,"",INDIRECT(NOM_FR&amp;ADDRESS('PR-tampon'!$E439,COLUMN(REFERENCEMENT_ISOLANT[[#Headers],[DATE REFERENCEMENT]]))))))</f>
        <v/>
      </c>
      <c r="C476" s="86" t="str">
        <f ca="1">IF('PR-tampon'!$E439="","",IF('PR-tampon'!$E439=0,"",IF(INDIRECT(NOM_FR&amp;ADDRESS('PR-tampon'!$E439,COLUMN(REFERENCEMENT_ISOLANT[[#Headers],[TYPE DE PROCEDE]])))=0,"",INDIRECT(NOM_FR&amp;ADDRESS('PR-tampon'!$E439,COLUMN(REFERENCEMENT_ISOLANT[[#Headers],[TYPE DE PROCEDE]]))))))</f>
        <v/>
      </c>
      <c r="D476" s="86" t="str">
        <f ca="1">IF('PR-tampon'!$E439="","",IF('PR-tampon'!$E439=0,"",IF(INDIRECT(NOM_FR&amp;ADDRESS('PR-tampon'!$E439,COLUMN(REFERENCEMENT_ISOLANT[[#Headers],[MATIERE]])))=0,"",INDIRECT(NOM_FR&amp;ADDRESS('PR-tampon'!$E439,COLUMN(REFERENCEMENT_ISOLANT[[#Headers],[MATIERE]]))))))</f>
        <v/>
      </c>
      <c r="E476" s="3" t="str">
        <f ca="1">IF('PR-tampon'!$E439="","",IF('PR-tampon'!$E439=0,"",IF(INDIRECT(NOM_FR&amp;ADDRESS('PR-tampon'!$E439,COLUMN(REFERENCEMENT_ISOLANT[[#Headers],[NOM COMMERCIAL DU PROCEDE]])))=0,"",INDIRECT(NOM_FR&amp;ADDRESS('PR-tampon'!$E439,COLUMN(REFERENCEMENT_ISOLANT[[#Headers],[NOM COMMERCIAL DU PROCEDE]]))))))</f>
        <v/>
      </c>
      <c r="F476" s="3" t="str">
        <f ca="1">IF('PR-tampon'!$E439="","",IF('PR-tampon'!$E439=0,"",IF(INDIRECT(NOM_FR&amp;ADDRESS('PR-tampon'!$E439,COLUMN(REFERENCEMENT_ISOLANT[[#Headers],[FABRICANT / TITULAIRE / DISTRIBUTEUR]])))=0,"",INDIRECT(NOM_FR&amp;ADDRESS('PR-tampon'!$E439,COLUMN(REFERENCEMENT_ISOLANT[[#Headers],[FABRICANT / TITULAIRE / DISTRIBUTEUR]]))))))</f>
        <v/>
      </c>
      <c r="G476" s="3" t="str">
        <f ca="1">IF('PR-tampon'!$E439="","",IF('PR-tampon'!$E439=0,"",IF(INDIRECT(NOM_FR&amp;ADDRESS('PR-tampon'!$E439,COLUMN(REFERENCEMENT_ISOLANT[[#Headers],[TYPE DE DOCUMENT DE REFERENCE]])))=0,"",INDIRECT(NOM_FR&amp;ADDRESS('PR-tampon'!$E439,COLUMN(REFERENCEMENT_ISOLANT[[#Headers],[TYPE DE DOCUMENT DE REFERENCE]]))))))</f>
        <v/>
      </c>
      <c r="H476" s="3" t="str">
        <f ca="1">IF('PR-tampon'!$E439="","",IF('PR-tampon'!$E439=0,"",IF(INDIRECT(NOM_FR&amp;ADDRESS('PR-tampon'!$E439,COLUMN(REFERENCEMENT_ISOLANT[[#Headers],[REF]])))=0,"",INDIRECT(NOM_FR&amp;ADDRESS('PR-tampon'!$E439,COLUMN(REFERENCEMENT_ISOLANT[[#Headers],[REF]]))))))</f>
        <v/>
      </c>
      <c r="I476" s="80" t="str">
        <f ca="1">IF('PR-tampon'!$E439="","",IF('PR-tampon'!$E439=0,"",IF(INDIRECT(NOM_FR&amp;ADDRESS('PR-tampon'!$E439,COLUMN(REFERENCEMENT_ISOLANT[[#Headers],[AVIS LIMITE AU / VALIDITE]])))=0,"",INDIRECT(NOM_FR&amp;ADDRESS('PR-tampon'!$E439,COLUMN(REFERENCEMENT_ISOLANT[[#Headers],[AVIS LIMITE AU / VALIDITE]]))))))</f>
        <v/>
      </c>
      <c r="J476" s="3" t="str">
        <f ca="1">IF('PR-tampon'!$E439="","",IF('PR-tampon'!$E439=0,"",IF(INDIRECT(NOM_FR&amp;ADDRESS('PR-tampon'!$E439,COLUMN(REFERENCEMENT_ISOLANT[[#Headers],[TC/TNC
dans le domaine d''emploi visé]])))=0,"",INDIRECT(NOM_FR&amp;ADDRESS('PR-tampon'!$E439,COLUMN(REFERENCEMENT_ISOLANT[[#Headers],[TC/TNC
dans le domaine d''emploi visé]]))))))</f>
        <v/>
      </c>
      <c r="K476" s="110" t="str">
        <f ca="1">IF('PR-tampon'!$E439="","",IF('PR-tampon'!$E439=0,"",IF(INDIRECT(NOM_FR&amp;ADDRESS('PR-tampon'!$E439,COLUMN(REFERENCEMENT_ISOLANT[[#Headers],[SYNTHESE DES APPLICATIONS VISEES]])))=0,"",INDIRECT(NOM_FR&amp;ADDRESS('PR-tampon'!$E439,COLUMN(REFERENCEMENT_ISOLANT[[#Headers],[SYNTHESE DES APPLICATIONS VISEES]]))))))</f>
        <v/>
      </c>
      <c r="L476" s="82" t="str">
        <f ca="1">IF('PR-tampon'!$E439="","",IF('PR-tampon'!$E439=0,"",IF(INDIRECT(NOM_FR&amp;ADDRESS('PR-tampon'!$E439,COLUMN(REFERENCEMENT_ISOLANT[[#Headers],[CONCATENATION DES OBSERVATIONS]])))=0,"",INDIRECT(NOM_FR&amp;ADDRESS('PR-tampon'!$E439,COLUMN(REFERENCEMENT_ISOLANT[[#Headers],[CONCATENATION DES OBSERVATIONS]]))))))</f>
        <v/>
      </c>
      <c r="M476" s="3" t="str">
        <f ca="1">IF('PR-tampon'!$E439="","",IF('PR-tampon'!$E439=0,"",IF(INDIRECT(NOM_FR&amp;ADDRESS('PR-tampon'!$E439,COLUMN(REFERENCEMENT_ISOLANT[[#Headers],[Hygrométrie des locaux]])))=0,"",INDIRECT(NOM_FR&amp;ADDRESS('PR-tampon'!$E439,COLUMN(REFERENCEMENT_ISOLANT[[#Headers],[Hygrométrie des locaux]]))))))</f>
        <v/>
      </c>
      <c r="N476" s="3" t="str">
        <f ca="1">IF('PR-tampon'!$E439="","",IF('PR-tampon'!$E439=0,"",IF(INDIRECT(NOM_FR&amp;ADDRESS('PR-tampon'!$E439,COLUMN(REFERENCEMENT_ISOLANT[[#Headers],[classement locaux au sens 20.1 P3]])))=0,"",INDIRECT(NOM_FR&amp;ADDRESS('PR-tampon'!$E439,COLUMN(REFERENCEMENT_ISOLANT[[#Headers],[classement locaux au sens 20.1 P3]]))))))</f>
        <v/>
      </c>
      <c r="O476" s="3" t="str">
        <f ca="1">IF('PR-tampon'!$E439="","",IF('PR-tampon'!$E439=0,"",IF(INDIRECT(NOM_FR&amp;ADDRESS('PR-tampon'!$E439,COLUMN(REFERENCEMENT_ISOLANT[[#Headers],[Climat max]])))=0,"",INDIRECT(NOM_FR&amp;ADDRESS('PR-tampon'!$E439,COLUMN(REFERENCEMENT_ISOLANT[[#Headers],[Climat max]]))))))</f>
        <v/>
      </c>
      <c r="P476" s="3" t="str">
        <f ca="1">IF('PR-tampon'!$E439="","",IF('PR-tampon'!$E439=0,"",IF(INDIRECT(NOM_FR&amp;ADDRESS('PR-tampon'!$E439,COLUMN(REFERENCEMENT_ISOLANT[[#Headers],[Locaux climatisés ou raffraichis]])))=0,"",INDIRECT(NOM_FR&amp;ADDRESS('PR-tampon'!$E439,COLUMN(REFERENCEMENT_ISOLANT[[#Headers],[Locaux climatisés ou raffraichis]]))))))</f>
        <v/>
      </c>
    </row>
    <row r="477" spans="1:16" ht="130.19999999999999" customHeight="1" x14ac:dyDescent="0.3">
      <c r="A477" s="3" t="e">
        <v>#VALUE!</v>
      </c>
      <c r="B477" s="86" t="str">
        <f ca="1">IF('PR-tampon'!$E440="","",IF('PR-tampon'!$E440=0,"",IF(INDIRECT(NOM_FR&amp;ADDRESS('PR-tampon'!$E440,COLUMN(REFERENCEMENT_ISOLANT[[#Headers],[DATE REFERENCEMENT]])))=0,"",INDIRECT(NOM_FR&amp;ADDRESS('PR-tampon'!$E440,COLUMN(REFERENCEMENT_ISOLANT[[#Headers],[DATE REFERENCEMENT]]))))))</f>
        <v/>
      </c>
      <c r="C477" s="86" t="str">
        <f ca="1">IF('PR-tampon'!$E440="","",IF('PR-tampon'!$E440=0,"",IF(INDIRECT(NOM_FR&amp;ADDRESS('PR-tampon'!$E440,COLUMN(REFERENCEMENT_ISOLANT[[#Headers],[TYPE DE PROCEDE]])))=0,"",INDIRECT(NOM_FR&amp;ADDRESS('PR-tampon'!$E440,COLUMN(REFERENCEMENT_ISOLANT[[#Headers],[TYPE DE PROCEDE]]))))))</f>
        <v/>
      </c>
      <c r="D477" s="86" t="str">
        <f ca="1">IF('PR-tampon'!$E440="","",IF('PR-tampon'!$E440=0,"",IF(INDIRECT(NOM_FR&amp;ADDRESS('PR-tampon'!$E440,COLUMN(REFERENCEMENT_ISOLANT[[#Headers],[MATIERE]])))=0,"",INDIRECT(NOM_FR&amp;ADDRESS('PR-tampon'!$E440,COLUMN(REFERENCEMENT_ISOLANT[[#Headers],[MATIERE]]))))))</f>
        <v/>
      </c>
      <c r="E477" s="3" t="str">
        <f ca="1">IF('PR-tampon'!$E440="","",IF('PR-tampon'!$E440=0,"",IF(INDIRECT(NOM_FR&amp;ADDRESS('PR-tampon'!$E440,COLUMN(REFERENCEMENT_ISOLANT[[#Headers],[NOM COMMERCIAL DU PROCEDE]])))=0,"",INDIRECT(NOM_FR&amp;ADDRESS('PR-tampon'!$E440,COLUMN(REFERENCEMENT_ISOLANT[[#Headers],[NOM COMMERCIAL DU PROCEDE]]))))))</f>
        <v/>
      </c>
      <c r="F477" s="3" t="str">
        <f ca="1">IF('PR-tampon'!$E440="","",IF('PR-tampon'!$E440=0,"",IF(INDIRECT(NOM_FR&amp;ADDRESS('PR-tampon'!$E440,COLUMN(REFERENCEMENT_ISOLANT[[#Headers],[FABRICANT / TITULAIRE / DISTRIBUTEUR]])))=0,"",INDIRECT(NOM_FR&amp;ADDRESS('PR-tampon'!$E440,COLUMN(REFERENCEMENT_ISOLANT[[#Headers],[FABRICANT / TITULAIRE / DISTRIBUTEUR]]))))))</f>
        <v/>
      </c>
      <c r="G477" s="3" t="str">
        <f ca="1">IF('PR-tampon'!$E440="","",IF('PR-tampon'!$E440=0,"",IF(INDIRECT(NOM_FR&amp;ADDRESS('PR-tampon'!$E440,COLUMN(REFERENCEMENT_ISOLANT[[#Headers],[TYPE DE DOCUMENT DE REFERENCE]])))=0,"",INDIRECT(NOM_FR&amp;ADDRESS('PR-tampon'!$E440,COLUMN(REFERENCEMENT_ISOLANT[[#Headers],[TYPE DE DOCUMENT DE REFERENCE]]))))))</f>
        <v/>
      </c>
      <c r="H477" s="3" t="str">
        <f ca="1">IF('PR-tampon'!$E440="","",IF('PR-tampon'!$E440=0,"",IF(INDIRECT(NOM_FR&amp;ADDRESS('PR-tampon'!$E440,COLUMN(REFERENCEMENT_ISOLANT[[#Headers],[REF]])))=0,"",INDIRECT(NOM_FR&amp;ADDRESS('PR-tampon'!$E440,COLUMN(REFERENCEMENT_ISOLANT[[#Headers],[REF]]))))))</f>
        <v/>
      </c>
      <c r="I477" s="80" t="str">
        <f ca="1">IF('PR-tampon'!$E440="","",IF('PR-tampon'!$E440=0,"",IF(INDIRECT(NOM_FR&amp;ADDRESS('PR-tampon'!$E440,COLUMN(REFERENCEMENT_ISOLANT[[#Headers],[AVIS LIMITE AU / VALIDITE]])))=0,"",INDIRECT(NOM_FR&amp;ADDRESS('PR-tampon'!$E440,COLUMN(REFERENCEMENT_ISOLANT[[#Headers],[AVIS LIMITE AU / VALIDITE]]))))))</f>
        <v/>
      </c>
      <c r="J477" s="3" t="str">
        <f ca="1">IF('PR-tampon'!$E440="","",IF('PR-tampon'!$E440=0,"",IF(INDIRECT(NOM_FR&amp;ADDRESS('PR-tampon'!$E440,COLUMN(REFERENCEMENT_ISOLANT[[#Headers],[TC/TNC
dans le domaine d''emploi visé]])))=0,"",INDIRECT(NOM_FR&amp;ADDRESS('PR-tampon'!$E440,COLUMN(REFERENCEMENT_ISOLANT[[#Headers],[TC/TNC
dans le domaine d''emploi visé]]))))))</f>
        <v/>
      </c>
      <c r="K477" s="110" t="str">
        <f ca="1">IF('PR-tampon'!$E440="","",IF('PR-tampon'!$E440=0,"",IF(INDIRECT(NOM_FR&amp;ADDRESS('PR-tampon'!$E440,COLUMN(REFERENCEMENT_ISOLANT[[#Headers],[SYNTHESE DES APPLICATIONS VISEES]])))=0,"",INDIRECT(NOM_FR&amp;ADDRESS('PR-tampon'!$E440,COLUMN(REFERENCEMENT_ISOLANT[[#Headers],[SYNTHESE DES APPLICATIONS VISEES]]))))))</f>
        <v/>
      </c>
      <c r="L477" s="82" t="str">
        <f ca="1">IF('PR-tampon'!$E440="","",IF('PR-tampon'!$E440=0,"",IF(INDIRECT(NOM_FR&amp;ADDRESS('PR-tampon'!$E440,COLUMN(REFERENCEMENT_ISOLANT[[#Headers],[CONCATENATION DES OBSERVATIONS]])))=0,"",INDIRECT(NOM_FR&amp;ADDRESS('PR-tampon'!$E440,COLUMN(REFERENCEMENT_ISOLANT[[#Headers],[CONCATENATION DES OBSERVATIONS]]))))))</f>
        <v/>
      </c>
      <c r="M477" s="3" t="str">
        <f ca="1">IF('PR-tampon'!$E440="","",IF('PR-tampon'!$E440=0,"",IF(INDIRECT(NOM_FR&amp;ADDRESS('PR-tampon'!$E440,COLUMN(REFERENCEMENT_ISOLANT[[#Headers],[Hygrométrie des locaux]])))=0,"",INDIRECT(NOM_FR&amp;ADDRESS('PR-tampon'!$E440,COLUMN(REFERENCEMENT_ISOLANT[[#Headers],[Hygrométrie des locaux]]))))))</f>
        <v/>
      </c>
      <c r="N477" s="3" t="str">
        <f ca="1">IF('PR-tampon'!$E440="","",IF('PR-tampon'!$E440=0,"",IF(INDIRECT(NOM_FR&amp;ADDRESS('PR-tampon'!$E440,COLUMN(REFERENCEMENT_ISOLANT[[#Headers],[classement locaux au sens 20.1 P3]])))=0,"",INDIRECT(NOM_FR&amp;ADDRESS('PR-tampon'!$E440,COLUMN(REFERENCEMENT_ISOLANT[[#Headers],[classement locaux au sens 20.1 P3]]))))))</f>
        <v/>
      </c>
      <c r="O477" s="3" t="str">
        <f ca="1">IF('PR-tampon'!$E440="","",IF('PR-tampon'!$E440=0,"",IF(INDIRECT(NOM_FR&amp;ADDRESS('PR-tampon'!$E440,COLUMN(REFERENCEMENT_ISOLANT[[#Headers],[Climat max]])))=0,"",INDIRECT(NOM_FR&amp;ADDRESS('PR-tampon'!$E440,COLUMN(REFERENCEMENT_ISOLANT[[#Headers],[Climat max]]))))))</f>
        <v/>
      </c>
      <c r="P477" s="3" t="str">
        <f ca="1">IF('PR-tampon'!$E440="","",IF('PR-tampon'!$E440=0,"",IF(INDIRECT(NOM_FR&amp;ADDRESS('PR-tampon'!$E440,COLUMN(REFERENCEMENT_ISOLANT[[#Headers],[Locaux climatisés ou raffraichis]])))=0,"",INDIRECT(NOM_FR&amp;ADDRESS('PR-tampon'!$E440,COLUMN(REFERENCEMENT_ISOLANT[[#Headers],[Locaux climatisés ou raffraichis]]))))))</f>
        <v/>
      </c>
    </row>
    <row r="478" spans="1:16" ht="130.19999999999999" customHeight="1" x14ac:dyDescent="0.3">
      <c r="A478" s="3" t="e">
        <v>#VALUE!</v>
      </c>
      <c r="B478" s="86" t="str">
        <f ca="1">IF('PR-tampon'!$E441="","",IF('PR-tampon'!$E441=0,"",IF(INDIRECT(NOM_FR&amp;ADDRESS('PR-tampon'!$E441,COLUMN(REFERENCEMENT_ISOLANT[[#Headers],[DATE REFERENCEMENT]])))=0,"",INDIRECT(NOM_FR&amp;ADDRESS('PR-tampon'!$E441,COLUMN(REFERENCEMENT_ISOLANT[[#Headers],[DATE REFERENCEMENT]]))))))</f>
        <v/>
      </c>
      <c r="C478" s="86" t="str">
        <f ca="1">IF('PR-tampon'!$E441="","",IF('PR-tampon'!$E441=0,"",IF(INDIRECT(NOM_FR&amp;ADDRESS('PR-tampon'!$E441,COLUMN(REFERENCEMENT_ISOLANT[[#Headers],[TYPE DE PROCEDE]])))=0,"",INDIRECT(NOM_FR&amp;ADDRESS('PR-tampon'!$E441,COLUMN(REFERENCEMENT_ISOLANT[[#Headers],[TYPE DE PROCEDE]]))))))</f>
        <v/>
      </c>
      <c r="D478" s="86" t="str">
        <f ca="1">IF('PR-tampon'!$E441="","",IF('PR-tampon'!$E441=0,"",IF(INDIRECT(NOM_FR&amp;ADDRESS('PR-tampon'!$E441,COLUMN(REFERENCEMENT_ISOLANT[[#Headers],[MATIERE]])))=0,"",INDIRECT(NOM_FR&amp;ADDRESS('PR-tampon'!$E441,COLUMN(REFERENCEMENT_ISOLANT[[#Headers],[MATIERE]]))))))</f>
        <v/>
      </c>
      <c r="E478" s="3" t="str">
        <f ca="1">IF('PR-tampon'!$E441="","",IF('PR-tampon'!$E441=0,"",IF(INDIRECT(NOM_FR&amp;ADDRESS('PR-tampon'!$E441,COLUMN(REFERENCEMENT_ISOLANT[[#Headers],[NOM COMMERCIAL DU PROCEDE]])))=0,"",INDIRECT(NOM_FR&amp;ADDRESS('PR-tampon'!$E441,COLUMN(REFERENCEMENT_ISOLANT[[#Headers],[NOM COMMERCIAL DU PROCEDE]]))))))</f>
        <v/>
      </c>
      <c r="F478" s="3" t="str">
        <f ca="1">IF('PR-tampon'!$E441="","",IF('PR-tampon'!$E441=0,"",IF(INDIRECT(NOM_FR&amp;ADDRESS('PR-tampon'!$E441,COLUMN(REFERENCEMENT_ISOLANT[[#Headers],[FABRICANT / TITULAIRE / DISTRIBUTEUR]])))=0,"",INDIRECT(NOM_FR&amp;ADDRESS('PR-tampon'!$E441,COLUMN(REFERENCEMENT_ISOLANT[[#Headers],[FABRICANT / TITULAIRE / DISTRIBUTEUR]]))))))</f>
        <v/>
      </c>
      <c r="G478" s="3" t="str">
        <f ca="1">IF('PR-tampon'!$E441="","",IF('PR-tampon'!$E441=0,"",IF(INDIRECT(NOM_FR&amp;ADDRESS('PR-tampon'!$E441,COLUMN(REFERENCEMENT_ISOLANT[[#Headers],[TYPE DE DOCUMENT DE REFERENCE]])))=0,"",INDIRECT(NOM_FR&amp;ADDRESS('PR-tampon'!$E441,COLUMN(REFERENCEMENT_ISOLANT[[#Headers],[TYPE DE DOCUMENT DE REFERENCE]]))))))</f>
        <v/>
      </c>
      <c r="H478" s="3" t="str">
        <f ca="1">IF('PR-tampon'!$E441="","",IF('PR-tampon'!$E441=0,"",IF(INDIRECT(NOM_FR&amp;ADDRESS('PR-tampon'!$E441,COLUMN(REFERENCEMENT_ISOLANT[[#Headers],[REF]])))=0,"",INDIRECT(NOM_FR&amp;ADDRESS('PR-tampon'!$E441,COLUMN(REFERENCEMENT_ISOLANT[[#Headers],[REF]]))))))</f>
        <v/>
      </c>
      <c r="I478" s="80" t="str">
        <f ca="1">IF('PR-tampon'!$E441="","",IF('PR-tampon'!$E441=0,"",IF(INDIRECT(NOM_FR&amp;ADDRESS('PR-tampon'!$E441,COLUMN(REFERENCEMENT_ISOLANT[[#Headers],[AVIS LIMITE AU / VALIDITE]])))=0,"",INDIRECT(NOM_FR&amp;ADDRESS('PR-tampon'!$E441,COLUMN(REFERENCEMENT_ISOLANT[[#Headers],[AVIS LIMITE AU / VALIDITE]]))))))</f>
        <v/>
      </c>
      <c r="J478" s="3" t="str">
        <f ca="1">IF('PR-tampon'!$E441="","",IF('PR-tampon'!$E441=0,"",IF(INDIRECT(NOM_FR&amp;ADDRESS('PR-tampon'!$E441,COLUMN(REFERENCEMENT_ISOLANT[[#Headers],[TC/TNC
dans le domaine d''emploi visé]])))=0,"",INDIRECT(NOM_FR&amp;ADDRESS('PR-tampon'!$E441,COLUMN(REFERENCEMENT_ISOLANT[[#Headers],[TC/TNC
dans le domaine d''emploi visé]]))))))</f>
        <v/>
      </c>
      <c r="K478" s="110" t="str">
        <f ca="1">IF('PR-tampon'!$E441="","",IF('PR-tampon'!$E441=0,"",IF(INDIRECT(NOM_FR&amp;ADDRESS('PR-tampon'!$E441,COLUMN(REFERENCEMENT_ISOLANT[[#Headers],[SYNTHESE DES APPLICATIONS VISEES]])))=0,"",INDIRECT(NOM_FR&amp;ADDRESS('PR-tampon'!$E441,COLUMN(REFERENCEMENT_ISOLANT[[#Headers],[SYNTHESE DES APPLICATIONS VISEES]]))))))</f>
        <v/>
      </c>
      <c r="L478" s="82" t="str">
        <f ca="1">IF('PR-tampon'!$E441="","",IF('PR-tampon'!$E441=0,"",IF(INDIRECT(NOM_FR&amp;ADDRESS('PR-tampon'!$E441,COLUMN(REFERENCEMENT_ISOLANT[[#Headers],[CONCATENATION DES OBSERVATIONS]])))=0,"",INDIRECT(NOM_FR&amp;ADDRESS('PR-tampon'!$E441,COLUMN(REFERENCEMENT_ISOLANT[[#Headers],[CONCATENATION DES OBSERVATIONS]]))))))</f>
        <v/>
      </c>
      <c r="M478" s="3" t="str">
        <f ca="1">IF('PR-tampon'!$E441="","",IF('PR-tampon'!$E441=0,"",IF(INDIRECT(NOM_FR&amp;ADDRESS('PR-tampon'!$E441,COLUMN(REFERENCEMENT_ISOLANT[[#Headers],[Hygrométrie des locaux]])))=0,"",INDIRECT(NOM_FR&amp;ADDRESS('PR-tampon'!$E441,COLUMN(REFERENCEMENT_ISOLANT[[#Headers],[Hygrométrie des locaux]]))))))</f>
        <v/>
      </c>
      <c r="N478" s="3" t="str">
        <f ca="1">IF('PR-tampon'!$E441="","",IF('PR-tampon'!$E441=0,"",IF(INDIRECT(NOM_FR&amp;ADDRESS('PR-tampon'!$E441,COLUMN(REFERENCEMENT_ISOLANT[[#Headers],[classement locaux au sens 20.1 P3]])))=0,"",INDIRECT(NOM_FR&amp;ADDRESS('PR-tampon'!$E441,COLUMN(REFERENCEMENT_ISOLANT[[#Headers],[classement locaux au sens 20.1 P3]]))))))</f>
        <v/>
      </c>
      <c r="O478" s="3" t="str">
        <f ca="1">IF('PR-tampon'!$E441="","",IF('PR-tampon'!$E441=0,"",IF(INDIRECT(NOM_FR&amp;ADDRESS('PR-tampon'!$E441,COLUMN(REFERENCEMENT_ISOLANT[[#Headers],[Climat max]])))=0,"",INDIRECT(NOM_FR&amp;ADDRESS('PR-tampon'!$E441,COLUMN(REFERENCEMENT_ISOLANT[[#Headers],[Climat max]]))))))</f>
        <v/>
      </c>
      <c r="P478" s="3" t="str">
        <f ca="1">IF('PR-tampon'!$E441="","",IF('PR-tampon'!$E441=0,"",IF(INDIRECT(NOM_FR&amp;ADDRESS('PR-tampon'!$E441,COLUMN(REFERENCEMENT_ISOLANT[[#Headers],[Locaux climatisés ou raffraichis]])))=0,"",INDIRECT(NOM_FR&amp;ADDRESS('PR-tampon'!$E441,COLUMN(REFERENCEMENT_ISOLANT[[#Headers],[Locaux climatisés ou raffraichis]]))))))</f>
        <v/>
      </c>
    </row>
    <row r="479" spans="1:16" ht="130.19999999999999" customHeight="1" x14ac:dyDescent="0.3">
      <c r="A479" s="3" t="e">
        <v>#VALUE!</v>
      </c>
      <c r="B479" s="86" t="str">
        <f ca="1">IF('PR-tampon'!$E442="","",IF('PR-tampon'!$E442=0,"",IF(INDIRECT(NOM_FR&amp;ADDRESS('PR-tampon'!$E442,COLUMN(REFERENCEMENT_ISOLANT[[#Headers],[DATE REFERENCEMENT]])))=0,"",INDIRECT(NOM_FR&amp;ADDRESS('PR-tampon'!$E442,COLUMN(REFERENCEMENT_ISOLANT[[#Headers],[DATE REFERENCEMENT]]))))))</f>
        <v/>
      </c>
      <c r="C479" s="86" t="str">
        <f ca="1">IF('PR-tampon'!$E442="","",IF('PR-tampon'!$E442=0,"",IF(INDIRECT(NOM_FR&amp;ADDRESS('PR-tampon'!$E442,COLUMN(REFERENCEMENT_ISOLANT[[#Headers],[TYPE DE PROCEDE]])))=0,"",INDIRECT(NOM_FR&amp;ADDRESS('PR-tampon'!$E442,COLUMN(REFERENCEMENT_ISOLANT[[#Headers],[TYPE DE PROCEDE]]))))))</f>
        <v/>
      </c>
      <c r="D479" s="86" t="str">
        <f ca="1">IF('PR-tampon'!$E442="","",IF('PR-tampon'!$E442=0,"",IF(INDIRECT(NOM_FR&amp;ADDRESS('PR-tampon'!$E442,COLUMN(REFERENCEMENT_ISOLANT[[#Headers],[MATIERE]])))=0,"",INDIRECT(NOM_FR&amp;ADDRESS('PR-tampon'!$E442,COLUMN(REFERENCEMENT_ISOLANT[[#Headers],[MATIERE]]))))))</f>
        <v/>
      </c>
      <c r="E479" s="3" t="str">
        <f ca="1">IF('PR-tampon'!$E442="","",IF('PR-tampon'!$E442=0,"",IF(INDIRECT(NOM_FR&amp;ADDRESS('PR-tampon'!$E442,COLUMN(REFERENCEMENT_ISOLANT[[#Headers],[NOM COMMERCIAL DU PROCEDE]])))=0,"",INDIRECT(NOM_FR&amp;ADDRESS('PR-tampon'!$E442,COLUMN(REFERENCEMENT_ISOLANT[[#Headers],[NOM COMMERCIAL DU PROCEDE]]))))))</f>
        <v/>
      </c>
      <c r="F479" s="3" t="str">
        <f ca="1">IF('PR-tampon'!$E442="","",IF('PR-tampon'!$E442=0,"",IF(INDIRECT(NOM_FR&amp;ADDRESS('PR-tampon'!$E442,COLUMN(REFERENCEMENT_ISOLANT[[#Headers],[FABRICANT / TITULAIRE / DISTRIBUTEUR]])))=0,"",INDIRECT(NOM_FR&amp;ADDRESS('PR-tampon'!$E442,COLUMN(REFERENCEMENT_ISOLANT[[#Headers],[FABRICANT / TITULAIRE / DISTRIBUTEUR]]))))))</f>
        <v/>
      </c>
      <c r="G479" s="3" t="str">
        <f ca="1">IF('PR-tampon'!$E442="","",IF('PR-tampon'!$E442=0,"",IF(INDIRECT(NOM_FR&amp;ADDRESS('PR-tampon'!$E442,COLUMN(REFERENCEMENT_ISOLANT[[#Headers],[TYPE DE DOCUMENT DE REFERENCE]])))=0,"",INDIRECT(NOM_FR&amp;ADDRESS('PR-tampon'!$E442,COLUMN(REFERENCEMENT_ISOLANT[[#Headers],[TYPE DE DOCUMENT DE REFERENCE]]))))))</f>
        <v/>
      </c>
      <c r="H479" s="3" t="str">
        <f ca="1">IF('PR-tampon'!$E442="","",IF('PR-tampon'!$E442=0,"",IF(INDIRECT(NOM_FR&amp;ADDRESS('PR-tampon'!$E442,COLUMN(REFERENCEMENT_ISOLANT[[#Headers],[REF]])))=0,"",INDIRECT(NOM_FR&amp;ADDRESS('PR-tampon'!$E442,COLUMN(REFERENCEMENT_ISOLANT[[#Headers],[REF]]))))))</f>
        <v/>
      </c>
      <c r="I479" s="80" t="str">
        <f ca="1">IF('PR-tampon'!$E442="","",IF('PR-tampon'!$E442=0,"",IF(INDIRECT(NOM_FR&amp;ADDRESS('PR-tampon'!$E442,COLUMN(REFERENCEMENT_ISOLANT[[#Headers],[AVIS LIMITE AU / VALIDITE]])))=0,"",INDIRECT(NOM_FR&amp;ADDRESS('PR-tampon'!$E442,COLUMN(REFERENCEMENT_ISOLANT[[#Headers],[AVIS LIMITE AU / VALIDITE]]))))))</f>
        <v/>
      </c>
      <c r="J479" s="3" t="str">
        <f ca="1">IF('PR-tampon'!$E442="","",IF('PR-tampon'!$E442=0,"",IF(INDIRECT(NOM_FR&amp;ADDRESS('PR-tampon'!$E442,COLUMN(REFERENCEMENT_ISOLANT[[#Headers],[TC/TNC
dans le domaine d''emploi visé]])))=0,"",INDIRECT(NOM_FR&amp;ADDRESS('PR-tampon'!$E442,COLUMN(REFERENCEMENT_ISOLANT[[#Headers],[TC/TNC
dans le domaine d''emploi visé]]))))))</f>
        <v/>
      </c>
      <c r="K479" s="110" t="str">
        <f ca="1">IF('PR-tampon'!$E442="","",IF('PR-tampon'!$E442=0,"",IF(INDIRECT(NOM_FR&amp;ADDRESS('PR-tampon'!$E442,COLUMN(REFERENCEMENT_ISOLANT[[#Headers],[SYNTHESE DES APPLICATIONS VISEES]])))=0,"",INDIRECT(NOM_FR&amp;ADDRESS('PR-tampon'!$E442,COLUMN(REFERENCEMENT_ISOLANT[[#Headers],[SYNTHESE DES APPLICATIONS VISEES]]))))))</f>
        <v/>
      </c>
      <c r="L479" s="82" t="str">
        <f ca="1">IF('PR-tampon'!$E442="","",IF('PR-tampon'!$E442=0,"",IF(INDIRECT(NOM_FR&amp;ADDRESS('PR-tampon'!$E442,COLUMN(REFERENCEMENT_ISOLANT[[#Headers],[CONCATENATION DES OBSERVATIONS]])))=0,"",INDIRECT(NOM_FR&amp;ADDRESS('PR-tampon'!$E442,COLUMN(REFERENCEMENT_ISOLANT[[#Headers],[CONCATENATION DES OBSERVATIONS]]))))))</f>
        <v/>
      </c>
      <c r="M479" s="3" t="str">
        <f ca="1">IF('PR-tampon'!$E442="","",IF('PR-tampon'!$E442=0,"",IF(INDIRECT(NOM_FR&amp;ADDRESS('PR-tampon'!$E442,COLUMN(REFERENCEMENT_ISOLANT[[#Headers],[Hygrométrie des locaux]])))=0,"",INDIRECT(NOM_FR&amp;ADDRESS('PR-tampon'!$E442,COLUMN(REFERENCEMENT_ISOLANT[[#Headers],[Hygrométrie des locaux]]))))))</f>
        <v/>
      </c>
      <c r="N479" s="3" t="str">
        <f ca="1">IF('PR-tampon'!$E442="","",IF('PR-tampon'!$E442=0,"",IF(INDIRECT(NOM_FR&amp;ADDRESS('PR-tampon'!$E442,COLUMN(REFERENCEMENT_ISOLANT[[#Headers],[classement locaux au sens 20.1 P3]])))=0,"",INDIRECT(NOM_FR&amp;ADDRESS('PR-tampon'!$E442,COLUMN(REFERENCEMENT_ISOLANT[[#Headers],[classement locaux au sens 20.1 P3]]))))))</f>
        <v/>
      </c>
      <c r="O479" s="3" t="str">
        <f ca="1">IF('PR-tampon'!$E442="","",IF('PR-tampon'!$E442=0,"",IF(INDIRECT(NOM_FR&amp;ADDRESS('PR-tampon'!$E442,COLUMN(REFERENCEMENT_ISOLANT[[#Headers],[Climat max]])))=0,"",INDIRECT(NOM_FR&amp;ADDRESS('PR-tampon'!$E442,COLUMN(REFERENCEMENT_ISOLANT[[#Headers],[Climat max]]))))))</f>
        <v/>
      </c>
      <c r="P479" s="3" t="str">
        <f ca="1">IF('PR-tampon'!$E442="","",IF('PR-tampon'!$E442=0,"",IF(INDIRECT(NOM_FR&amp;ADDRESS('PR-tampon'!$E442,COLUMN(REFERENCEMENT_ISOLANT[[#Headers],[Locaux climatisés ou raffraichis]])))=0,"",INDIRECT(NOM_FR&amp;ADDRESS('PR-tampon'!$E442,COLUMN(REFERENCEMENT_ISOLANT[[#Headers],[Locaux climatisés ou raffraichis]]))))))</f>
        <v/>
      </c>
    </row>
    <row r="480" spans="1:16" ht="130.19999999999999" customHeight="1" x14ac:dyDescent="0.3">
      <c r="A480" s="3" t="e">
        <v>#VALUE!</v>
      </c>
      <c r="B480" s="86" t="str">
        <f ca="1">IF('PR-tampon'!$E443="","",IF('PR-tampon'!$E443=0,"",IF(INDIRECT(NOM_FR&amp;ADDRESS('PR-tampon'!$E443,COLUMN(REFERENCEMENT_ISOLANT[[#Headers],[DATE REFERENCEMENT]])))=0,"",INDIRECT(NOM_FR&amp;ADDRESS('PR-tampon'!$E443,COLUMN(REFERENCEMENT_ISOLANT[[#Headers],[DATE REFERENCEMENT]]))))))</f>
        <v/>
      </c>
      <c r="C480" s="86" t="str">
        <f ca="1">IF('PR-tampon'!$E443="","",IF('PR-tampon'!$E443=0,"",IF(INDIRECT(NOM_FR&amp;ADDRESS('PR-tampon'!$E443,COLUMN(REFERENCEMENT_ISOLANT[[#Headers],[TYPE DE PROCEDE]])))=0,"",INDIRECT(NOM_FR&amp;ADDRESS('PR-tampon'!$E443,COLUMN(REFERENCEMENT_ISOLANT[[#Headers],[TYPE DE PROCEDE]]))))))</f>
        <v/>
      </c>
      <c r="D480" s="86" t="str">
        <f ca="1">IF('PR-tampon'!$E443="","",IF('PR-tampon'!$E443=0,"",IF(INDIRECT(NOM_FR&amp;ADDRESS('PR-tampon'!$E443,COLUMN(REFERENCEMENT_ISOLANT[[#Headers],[MATIERE]])))=0,"",INDIRECT(NOM_FR&amp;ADDRESS('PR-tampon'!$E443,COLUMN(REFERENCEMENT_ISOLANT[[#Headers],[MATIERE]]))))))</f>
        <v/>
      </c>
      <c r="E480" s="3" t="str">
        <f ca="1">IF('PR-tampon'!$E443="","",IF('PR-tampon'!$E443=0,"",IF(INDIRECT(NOM_FR&amp;ADDRESS('PR-tampon'!$E443,COLUMN(REFERENCEMENT_ISOLANT[[#Headers],[NOM COMMERCIAL DU PROCEDE]])))=0,"",INDIRECT(NOM_FR&amp;ADDRESS('PR-tampon'!$E443,COLUMN(REFERENCEMENT_ISOLANT[[#Headers],[NOM COMMERCIAL DU PROCEDE]]))))))</f>
        <v/>
      </c>
      <c r="F480" s="3" t="str">
        <f ca="1">IF('PR-tampon'!$E443="","",IF('PR-tampon'!$E443=0,"",IF(INDIRECT(NOM_FR&amp;ADDRESS('PR-tampon'!$E443,COLUMN(REFERENCEMENT_ISOLANT[[#Headers],[FABRICANT / TITULAIRE / DISTRIBUTEUR]])))=0,"",INDIRECT(NOM_FR&amp;ADDRESS('PR-tampon'!$E443,COLUMN(REFERENCEMENT_ISOLANT[[#Headers],[FABRICANT / TITULAIRE / DISTRIBUTEUR]]))))))</f>
        <v/>
      </c>
      <c r="G480" s="3" t="str">
        <f ca="1">IF('PR-tampon'!$E443="","",IF('PR-tampon'!$E443=0,"",IF(INDIRECT(NOM_FR&amp;ADDRESS('PR-tampon'!$E443,COLUMN(REFERENCEMENT_ISOLANT[[#Headers],[TYPE DE DOCUMENT DE REFERENCE]])))=0,"",INDIRECT(NOM_FR&amp;ADDRESS('PR-tampon'!$E443,COLUMN(REFERENCEMENT_ISOLANT[[#Headers],[TYPE DE DOCUMENT DE REFERENCE]]))))))</f>
        <v/>
      </c>
      <c r="H480" s="3" t="str">
        <f ca="1">IF('PR-tampon'!$E443="","",IF('PR-tampon'!$E443=0,"",IF(INDIRECT(NOM_FR&amp;ADDRESS('PR-tampon'!$E443,COLUMN(REFERENCEMENT_ISOLANT[[#Headers],[REF]])))=0,"",INDIRECT(NOM_FR&amp;ADDRESS('PR-tampon'!$E443,COLUMN(REFERENCEMENT_ISOLANT[[#Headers],[REF]]))))))</f>
        <v/>
      </c>
      <c r="I480" s="80" t="str">
        <f ca="1">IF('PR-tampon'!$E443="","",IF('PR-tampon'!$E443=0,"",IF(INDIRECT(NOM_FR&amp;ADDRESS('PR-tampon'!$E443,COLUMN(REFERENCEMENT_ISOLANT[[#Headers],[AVIS LIMITE AU / VALIDITE]])))=0,"",INDIRECT(NOM_FR&amp;ADDRESS('PR-tampon'!$E443,COLUMN(REFERENCEMENT_ISOLANT[[#Headers],[AVIS LIMITE AU / VALIDITE]]))))))</f>
        <v/>
      </c>
      <c r="J480" s="3" t="str">
        <f ca="1">IF('PR-tampon'!$E443="","",IF('PR-tampon'!$E443=0,"",IF(INDIRECT(NOM_FR&amp;ADDRESS('PR-tampon'!$E443,COLUMN(REFERENCEMENT_ISOLANT[[#Headers],[TC/TNC
dans le domaine d''emploi visé]])))=0,"",INDIRECT(NOM_FR&amp;ADDRESS('PR-tampon'!$E443,COLUMN(REFERENCEMENT_ISOLANT[[#Headers],[TC/TNC
dans le domaine d''emploi visé]]))))))</f>
        <v/>
      </c>
      <c r="K480" s="110" t="str">
        <f ca="1">IF('PR-tampon'!$E443="","",IF('PR-tampon'!$E443=0,"",IF(INDIRECT(NOM_FR&amp;ADDRESS('PR-tampon'!$E443,COLUMN(REFERENCEMENT_ISOLANT[[#Headers],[SYNTHESE DES APPLICATIONS VISEES]])))=0,"",INDIRECT(NOM_FR&amp;ADDRESS('PR-tampon'!$E443,COLUMN(REFERENCEMENT_ISOLANT[[#Headers],[SYNTHESE DES APPLICATIONS VISEES]]))))))</f>
        <v/>
      </c>
      <c r="L480" s="82" t="str">
        <f ca="1">IF('PR-tampon'!$E443="","",IF('PR-tampon'!$E443=0,"",IF(INDIRECT(NOM_FR&amp;ADDRESS('PR-tampon'!$E443,COLUMN(REFERENCEMENT_ISOLANT[[#Headers],[CONCATENATION DES OBSERVATIONS]])))=0,"",INDIRECT(NOM_FR&amp;ADDRESS('PR-tampon'!$E443,COLUMN(REFERENCEMENT_ISOLANT[[#Headers],[CONCATENATION DES OBSERVATIONS]]))))))</f>
        <v/>
      </c>
      <c r="M480" s="3" t="str">
        <f ca="1">IF('PR-tampon'!$E443="","",IF('PR-tampon'!$E443=0,"",IF(INDIRECT(NOM_FR&amp;ADDRESS('PR-tampon'!$E443,COLUMN(REFERENCEMENT_ISOLANT[[#Headers],[Hygrométrie des locaux]])))=0,"",INDIRECT(NOM_FR&amp;ADDRESS('PR-tampon'!$E443,COLUMN(REFERENCEMENT_ISOLANT[[#Headers],[Hygrométrie des locaux]]))))))</f>
        <v/>
      </c>
      <c r="N480" s="3" t="str">
        <f ca="1">IF('PR-tampon'!$E443="","",IF('PR-tampon'!$E443=0,"",IF(INDIRECT(NOM_FR&amp;ADDRESS('PR-tampon'!$E443,COLUMN(REFERENCEMENT_ISOLANT[[#Headers],[classement locaux au sens 20.1 P3]])))=0,"",INDIRECT(NOM_FR&amp;ADDRESS('PR-tampon'!$E443,COLUMN(REFERENCEMENT_ISOLANT[[#Headers],[classement locaux au sens 20.1 P3]]))))))</f>
        <v/>
      </c>
      <c r="O480" s="3" t="str">
        <f ca="1">IF('PR-tampon'!$E443="","",IF('PR-tampon'!$E443=0,"",IF(INDIRECT(NOM_FR&amp;ADDRESS('PR-tampon'!$E443,COLUMN(REFERENCEMENT_ISOLANT[[#Headers],[Climat max]])))=0,"",INDIRECT(NOM_FR&amp;ADDRESS('PR-tampon'!$E443,COLUMN(REFERENCEMENT_ISOLANT[[#Headers],[Climat max]]))))))</f>
        <v/>
      </c>
      <c r="P480" s="3" t="str">
        <f ca="1">IF('PR-tampon'!$E443="","",IF('PR-tampon'!$E443=0,"",IF(INDIRECT(NOM_FR&amp;ADDRESS('PR-tampon'!$E443,COLUMN(REFERENCEMENT_ISOLANT[[#Headers],[Locaux climatisés ou raffraichis]])))=0,"",INDIRECT(NOM_FR&amp;ADDRESS('PR-tampon'!$E443,COLUMN(REFERENCEMENT_ISOLANT[[#Headers],[Locaux climatisés ou raffraichis]]))))))</f>
        <v/>
      </c>
    </row>
    <row r="481" spans="1:16" ht="130.19999999999999" customHeight="1" x14ac:dyDescent="0.3">
      <c r="A481" s="3" t="e">
        <v>#VALUE!</v>
      </c>
      <c r="B481" s="86" t="str">
        <f ca="1">IF('PR-tampon'!$E444="","",IF('PR-tampon'!$E444=0,"",IF(INDIRECT(NOM_FR&amp;ADDRESS('PR-tampon'!$E444,COLUMN(REFERENCEMENT_ISOLANT[[#Headers],[DATE REFERENCEMENT]])))=0,"",INDIRECT(NOM_FR&amp;ADDRESS('PR-tampon'!$E444,COLUMN(REFERENCEMENT_ISOLANT[[#Headers],[DATE REFERENCEMENT]]))))))</f>
        <v/>
      </c>
      <c r="C481" s="86" t="str">
        <f ca="1">IF('PR-tampon'!$E444="","",IF('PR-tampon'!$E444=0,"",IF(INDIRECT(NOM_FR&amp;ADDRESS('PR-tampon'!$E444,COLUMN(REFERENCEMENT_ISOLANT[[#Headers],[TYPE DE PROCEDE]])))=0,"",INDIRECT(NOM_FR&amp;ADDRESS('PR-tampon'!$E444,COLUMN(REFERENCEMENT_ISOLANT[[#Headers],[TYPE DE PROCEDE]]))))))</f>
        <v/>
      </c>
      <c r="D481" s="86" t="str">
        <f ca="1">IF('PR-tampon'!$E444="","",IF('PR-tampon'!$E444=0,"",IF(INDIRECT(NOM_FR&amp;ADDRESS('PR-tampon'!$E444,COLUMN(REFERENCEMENT_ISOLANT[[#Headers],[MATIERE]])))=0,"",INDIRECT(NOM_FR&amp;ADDRESS('PR-tampon'!$E444,COLUMN(REFERENCEMENT_ISOLANT[[#Headers],[MATIERE]]))))))</f>
        <v/>
      </c>
      <c r="E481" s="3" t="str">
        <f ca="1">IF('PR-tampon'!$E444="","",IF('PR-tampon'!$E444=0,"",IF(INDIRECT(NOM_FR&amp;ADDRESS('PR-tampon'!$E444,COLUMN(REFERENCEMENT_ISOLANT[[#Headers],[NOM COMMERCIAL DU PROCEDE]])))=0,"",INDIRECT(NOM_FR&amp;ADDRESS('PR-tampon'!$E444,COLUMN(REFERENCEMENT_ISOLANT[[#Headers],[NOM COMMERCIAL DU PROCEDE]]))))))</f>
        <v/>
      </c>
      <c r="F481" s="3" t="str">
        <f ca="1">IF('PR-tampon'!$E444="","",IF('PR-tampon'!$E444=0,"",IF(INDIRECT(NOM_FR&amp;ADDRESS('PR-tampon'!$E444,COLUMN(REFERENCEMENT_ISOLANT[[#Headers],[FABRICANT / TITULAIRE / DISTRIBUTEUR]])))=0,"",INDIRECT(NOM_FR&amp;ADDRESS('PR-tampon'!$E444,COLUMN(REFERENCEMENT_ISOLANT[[#Headers],[FABRICANT / TITULAIRE / DISTRIBUTEUR]]))))))</f>
        <v/>
      </c>
      <c r="G481" s="3" t="str">
        <f ca="1">IF('PR-tampon'!$E444="","",IF('PR-tampon'!$E444=0,"",IF(INDIRECT(NOM_FR&amp;ADDRESS('PR-tampon'!$E444,COLUMN(REFERENCEMENT_ISOLANT[[#Headers],[TYPE DE DOCUMENT DE REFERENCE]])))=0,"",INDIRECT(NOM_FR&amp;ADDRESS('PR-tampon'!$E444,COLUMN(REFERENCEMENT_ISOLANT[[#Headers],[TYPE DE DOCUMENT DE REFERENCE]]))))))</f>
        <v/>
      </c>
      <c r="H481" s="3" t="str">
        <f ca="1">IF('PR-tampon'!$E444="","",IF('PR-tampon'!$E444=0,"",IF(INDIRECT(NOM_FR&amp;ADDRESS('PR-tampon'!$E444,COLUMN(REFERENCEMENT_ISOLANT[[#Headers],[REF]])))=0,"",INDIRECT(NOM_FR&amp;ADDRESS('PR-tampon'!$E444,COLUMN(REFERENCEMENT_ISOLANT[[#Headers],[REF]]))))))</f>
        <v/>
      </c>
      <c r="I481" s="80" t="str">
        <f ca="1">IF('PR-tampon'!$E444="","",IF('PR-tampon'!$E444=0,"",IF(INDIRECT(NOM_FR&amp;ADDRESS('PR-tampon'!$E444,COLUMN(REFERENCEMENT_ISOLANT[[#Headers],[AVIS LIMITE AU / VALIDITE]])))=0,"",INDIRECT(NOM_FR&amp;ADDRESS('PR-tampon'!$E444,COLUMN(REFERENCEMENT_ISOLANT[[#Headers],[AVIS LIMITE AU / VALIDITE]]))))))</f>
        <v/>
      </c>
      <c r="J481" s="3" t="str">
        <f ca="1">IF('PR-tampon'!$E444="","",IF('PR-tampon'!$E444=0,"",IF(INDIRECT(NOM_FR&amp;ADDRESS('PR-tampon'!$E444,COLUMN(REFERENCEMENT_ISOLANT[[#Headers],[TC/TNC
dans le domaine d''emploi visé]])))=0,"",INDIRECT(NOM_FR&amp;ADDRESS('PR-tampon'!$E444,COLUMN(REFERENCEMENT_ISOLANT[[#Headers],[TC/TNC
dans le domaine d''emploi visé]]))))))</f>
        <v/>
      </c>
      <c r="K481" s="110" t="str">
        <f ca="1">IF('PR-tampon'!$E444="","",IF('PR-tampon'!$E444=0,"",IF(INDIRECT(NOM_FR&amp;ADDRESS('PR-tampon'!$E444,COLUMN(REFERENCEMENT_ISOLANT[[#Headers],[SYNTHESE DES APPLICATIONS VISEES]])))=0,"",INDIRECT(NOM_FR&amp;ADDRESS('PR-tampon'!$E444,COLUMN(REFERENCEMENT_ISOLANT[[#Headers],[SYNTHESE DES APPLICATIONS VISEES]]))))))</f>
        <v/>
      </c>
      <c r="L481" s="82" t="str">
        <f ca="1">IF('PR-tampon'!$E444="","",IF('PR-tampon'!$E444=0,"",IF(INDIRECT(NOM_FR&amp;ADDRESS('PR-tampon'!$E444,COLUMN(REFERENCEMENT_ISOLANT[[#Headers],[CONCATENATION DES OBSERVATIONS]])))=0,"",INDIRECT(NOM_FR&amp;ADDRESS('PR-tampon'!$E444,COLUMN(REFERENCEMENT_ISOLANT[[#Headers],[CONCATENATION DES OBSERVATIONS]]))))))</f>
        <v/>
      </c>
      <c r="M481" s="3" t="str">
        <f ca="1">IF('PR-tampon'!$E444="","",IF('PR-tampon'!$E444=0,"",IF(INDIRECT(NOM_FR&amp;ADDRESS('PR-tampon'!$E444,COLUMN(REFERENCEMENT_ISOLANT[[#Headers],[Hygrométrie des locaux]])))=0,"",INDIRECT(NOM_FR&amp;ADDRESS('PR-tampon'!$E444,COLUMN(REFERENCEMENT_ISOLANT[[#Headers],[Hygrométrie des locaux]]))))))</f>
        <v/>
      </c>
      <c r="N481" s="3" t="str">
        <f ca="1">IF('PR-tampon'!$E444="","",IF('PR-tampon'!$E444=0,"",IF(INDIRECT(NOM_FR&amp;ADDRESS('PR-tampon'!$E444,COLUMN(REFERENCEMENT_ISOLANT[[#Headers],[classement locaux au sens 20.1 P3]])))=0,"",INDIRECT(NOM_FR&amp;ADDRESS('PR-tampon'!$E444,COLUMN(REFERENCEMENT_ISOLANT[[#Headers],[classement locaux au sens 20.1 P3]]))))))</f>
        <v/>
      </c>
      <c r="O481" s="3" t="str">
        <f ca="1">IF('PR-tampon'!$E444="","",IF('PR-tampon'!$E444=0,"",IF(INDIRECT(NOM_FR&amp;ADDRESS('PR-tampon'!$E444,COLUMN(REFERENCEMENT_ISOLANT[[#Headers],[Climat max]])))=0,"",INDIRECT(NOM_FR&amp;ADDRESS('PR-tampon'!$E444,COLUMN(REFERENCEMENT_ISOLANT[[#Headers],[Climat max]]))))))</f>
        <v/>
      </c>
      <c r="P481" s="3" t="str">
        <f ca="1">IF('PR-tampon'!$E444="","",IF('PR-tampon'!$E444=0,"",IF(INDIRECT(NOM_FR&amp;ADDRESS('PR-tampon'!$E444,COLUMN(REFERENCEMENT_ISOLANT[[#Headers],[Locaux climatisés ou raffraichis]])))=0,"",INDIRECT(NOM_FR&amp;ADDRESS('PR-tampon'!$E444,COLUMN(REFERENCEMENT_ISOLANT[[#Headers],[Locaux climatisés ou raffraichis]]))))))</f>
        <v/>
      </c>
    </row>
    <row r="482" spans="1:16" ht="130.19999999999999" customHeight="1" x14ac:dyDescent="0.3">
      <c r="A482" s="3" t="e">
        <v>#VALUE!</v>
      </c>
      <c r="B482" s="86" t="str">
        <f ca="1">IF('PR-tampon'!$E445="","",IF('PR-tampon'!$E445=0,"",IF(INDIRECT(NOM_FR&amp;ADDRESS('PR-tampon'!$E445,COLUMN(REFERENCEMENT_ISOLANT[[#Headers],[DATE REFERENCEMENT]])))=0,"",INDIRECT(NOM_FR&amp;ADDRESS('PR-tampon'!$E445,COLUMN(REFERENCEMENT_ISOLANT[[#Headers],[DATE REFERENCEMENT]]))))))</f>
        <v/>
      </c>
      <c r="C482" s="86" t="str">
        <f ca="1">IF('PR-tampon'!$E445="","",IF('PR-tampon'!$E445=0,"",IF(INDIRECT(NOM_FR&amp;ADDRESS('PR-tampon'!$E445,COLUMN(REFERENCEMENT_ISOLANT[[#Headers],[TYPE DE PROCEDE]])))=0,"",INDIRECT(NOM_FR&amp;ADDRESS('PR-tampon'!$E445,COLUMN(REFERENCEMENT_ISOLANT[[#Headers],[TYPE DE PROCEDE]]))))))</f>
        <v/>
      </c>
      <c r="D482" s="86" t="str">
        <f ca="1">IF('PR-tampon'!$E445="","",IF('PR-tampon'!$E445=0,"",IF(INDIRECT(NOM_FR&amp;ADDRESS('PR-tampon'!$E445,COLUMN(REFERENCEMENT_ISOLANT[[#Headers],[MATIERE]])))=0,"",INDIRECT(NOM_FR&amp;ADDRESS('PR-tampon'!$E445,COLUMN(REFERENCEMENT_ISOLANT[[#Headers],[MATIERE]]))))))</f>
        <v/>
      </c>
      <c r="E482" s="3" t="str">
        <f ca="1">IF('PR-tampon'!$E445="","",IF('PR-tampon'!$E445=0,"",IF(INDIRECT(NOM_FR&amp;ADDRESS('PR-tampon'!$E445,COLUMN(REFERENCEMENT_ISOLANT[[#Headers],[NOM COMMERCIAL DU PROCEDE]])))=0,"",INDIRECT(NOM_FR&amp;ADDRESS('PR-tampon'!$E445,COLUMN(REFERENCEMENT_ISOLANT[[#Headers],[NOM COMMERCIAL DU PROCEDE]]))))))</f>
        <v/>
      </c>
      <c r="F482" s="3" t="str">
        <f ca="1">IF('PR-tampon'!$E445="","",IF('PR-tampon'!$E445=0,"",IF(INDIRECT(NOM_FR&amp;ADDRESS('PR-tampon'!$E445,COLUMN(REFERENCEMENT_ISOLANT[[#Headers],[FABRICANT / TITULAIRE / DISTRIBUTEUR]])))=0,"",INDIRECT(NOM_FR&amp;ADDRESS('PR-tampon'!$E445,COLUMN(REFERENCEMENT_ISOLANT[[#Headers],[FABRICANT / TITULAIRE / DISTRIBUTEUR]]))))))</f>
        <v/>
      </c>
      <c r="G482" s="3" t="str">
        <f ca="1">IF('PR-tampon'!$E445="","",IF('PR-tampon'!$E445=0,"",IF(INDIRECT(NOM_FR&amp;ADDRESS('PR-tampon'!$E445,COLUMN(REFERENCEMENT_ISOLANT[[#Headers],[TYPE DE DOCUMENT DE REFERENCE]])))=0,"",INDIRECT(NOM_FR&amp;ADDRESS('PR-tampon'!$E445,COLUMN(REFERENCEMENT_ISOLANT[[#Headers],[TYPE DE DOCUMENT DE REFERENCE]]))))))</f>
        <v/>
      </c>
      <c r="H482" s="3" t="str">
        <f ca="1">IF('PR-tampon'!$E445="","",IF('PR-tampon'!$E445=0,"",IF(INDIRECT(NOM_FR&amp;ADDRESS('PR-tampon'!$E445,COLUMN(REFERENCEMENT_ISOLANT[[#Headers],[REF]])))=0,"",INDIRECT(NOM_FR&amp;ADDRESS('PR-tampon'!$E445,COLUMN(REFERENCEMENT_ISOLANT[[#Headers],[REF]]))))))</f>
        <v/>
      </c>
      <c r="I482" s="80" t="str">
        <f ca="1">IF('PR-tampon'!$E445="","",IF('PR-tampon'!$E445=0,"",IF(INDIRECT(NOM_FR&amp;ADDRESS('PR-tampon'!$E445,COLUMN(REFERENCEMENT_ISOLANT[[#Headers],[AVIS LIMITE AU / VALIDITE]])))=0,"",INDIRECT(NOM_FR&amp;ADDRESS('PR-tampon'!$E445,COLUMN(REFERENCEMENT_ISOLANT[[#Headers],[AVIS LIMITE AU / VALIDITE]]))))))</f>
        <v/>
      </c>
      <c r="J482" s="3" t="str">
        <f ca="1">IF('PR-tampon'!$E445="","",IF('PR-tampon'!$E445=0,"",IF(INDIRECT(NOM_FR&amp;ADDRESS('PR-tampon'!$E445,COLUMN(REFERENCEMENT_ISOLANT[[#Headers],[TC/TNC
dans le domaine d''emploi visé]])))=0,"",INDIRECT(NOM_FR&amp;ADDRESS('PR-tampon'!$E445,COLUMN(REFERENCEMENT_ISOLANT[[#Headers],[TC/TNC
dans le domaine d''emploi visé]]))))))</f>
        <v/>
      </c>
      <c r="K482" s="110" t="str">
        <f ca="1">IF('PR-tampon'!$E445="","",IF('PR-tampon'!$E445=0,"",IF(INDIRECT(NOM_FR&amp;ADDRESS('PR-tampon'!$E445,COLUMN(REFERENCEMENT_ISOLANT[[#Headers],[SYNTHESE DES APPLICATIONS VISEES]])))=0,"",INDIRECT(NOM_FR&amp;ADDRESS('PR-tampon'!$E445,COLUMN(REFERENCEMENT_ISOLANT[[#Headers],[SYNTHESE DES APPLICATIONS VISEES]]))))))</f>
        <v/>
      </c>
      <c r="L482" s="82" t="str">
        <f ca="1">IF('PR-tampon'!$E445="","",IF('PR-tampon'!$E445=0,"",IF(INDIRECT(NOM_FR&amp;ADDRESS('PR-tampon'!$E445,COLUMN(REFERENCEMENT_ISOLANT[[#Headers],[CONCATENATION DES OBSERVATIONS]])))=0,"",INDIRECT(NOM_FR&amp;ADDRESS('PR-tampon'!$E445,COLUMN(REFERENCEMENT_ISOLANT[[#Headers],[CONCATENATION DES OBSERVATIONS]]))))))</f>
        <v/>
      </c>
      <c r="M482" s="3" t="str">
        <f ca="1">IF('PR-tampon'!$E445="","",IF('PR-tampon'!$E445=0,"",IF(INDIRECT(NOM_FR&amp;ADDRESS('PR-tampon'!$E445,COLUMN(REFERENCEMENT_ISOLANT[[#Headers],[Hygrométrie des locaux]])))=0,"",INDIRECT(NOM_FR&amp;ADDRESS('PR-tampon'!$E445,COLUMN(REFERENCEMENT_ISOLANT[[#Headers],[Hygrométrie des locaux]]))))))</f>
        <v/>
      </c>
      <c r="N482" s="3" t="str">
        <f ca="1">IF('PR-tampon'!$E445="","",IF('PR-tampon'!$E445=0,"",IF(INDIRECT(NOM_FR&amp;ADDRESS('PR-tampon'!$E445,COLUMN(REFERENCEMENT_ISOLANT[[#Headers],[classement locaux au sens 20.1 P3]])))=0,"",INDIRECT(NOM_FR&amp;ADDRESS('PR-tampon'!$E445,COLUMN(REFERENCEMENT_ISOLANT[[#Headers],[classement locaux au sens 20.1 P3]]))))))</f>
        <v/>
      </c>
      <c r="O482" s="3" t="str">
        <f ca="1">IF('PR-tampon'!$E445="","",IF('PR-tampon'!$E445=0,"",IF(INDIRECT(NOM_FR&amp;ADDRESS('PR-tampon'!$E445,COLUMN(REFERENCEMENT_ISOLANT[[#Headers],[Climat max]])))=0,"",INDIRECT(NOM_FR&amp;ADDRESS('PR-tampon'!$E445,COLUMN(REFERENCEMENT_ISOLANT[[#Headers],[Climat max]]))))))</f>
        <v/>
      </c>
      <c r="P482" s="3" t="str">
        <f ca="1">IF('PR-tampon'!$E445="","",IF('PR-tampon'!$E445=0,"",IF(INDIRECT(NOM_FR&amp;ADDRESS('PR-tampon'!$E445,COLUMN(REFERENCEMENT_ISOLANT[[#Headers],[Locaux climatisés ou raffraichis]])))=0,"",INDIRECT(NOM_FR&amp;ADDRESS('PR-tampon'!$E445,COLUMN(REFERENCEMENT_ISOLANT[[#Headers],[Locaux climatisés ou raffraichis]]))))))</f>
        <v/>
      </c>
    </row>
    <row r="483" spans="1:16" ht="130.19999999999999" customHeight="1" x14ac:dyDescent="0.3">
      <c r="A483" s="3" t="e">
        <v>#VALUE!</v>
      </c>
      <c r="B483" s="86" t="str">
        <f ca="1">IF('PR-tampon'!$E446="","",IF('PR-tampon'!$E446=0,"",IF(INDIRECT(NOM_FR&amp;ADDRESS('PR-tampon'!$E446,COLUMN(REFERENCEMENT_ISOLANT[[#Headers],[DATE REFERENCEMENT]])))=0,"",INDIRECT(NOM_FR&amp;ADDRESS('PR-tampon'!$E446,COLUMN(REFERENCEMENT_ISOLANT[[#Headers],[DATE REFERENCEMENT]]))))))</f>
        <v/>
      </c>
      <c r="C483" s="86" t="str">
        <f ca="1">IF('PR-tampon'!$E446="","",IF('PR-tampon'!$E446=0,"",IF(INDIRECT(NOM_FR&amp;ADDRESS('PR-tampon'!$E446,COLUMN(REFERENCEMENT_ISOLANT[[#Headers],[TYPE DE PROCEDE]])))=0,"",INDIRECT(NOM_FR&amp;ADDRESS('PR-tampon'!$E446,COLUMN(REFERENCEMENT_ISOLANT[[#Headers],[TYPE DE PROCEDE]]))))))</f>
        <v/>
      </c>
      <c r="D483" s="86" t="str">
        <f ca="1">IF('PR-tampon'!$E446="","",IF('PR-tampon'!$E446=0,"",IF(INDIRECT(NOM_FR&amp;ADDRESS('PR-tampon'!$E446,COLUMN(REFERENCEMENT_ISOLANT[[#Headers],[MATIERE]])))=0,"",INDIRECT(NOM_FR&amp;ADDRESS('PR-tampon'!$E446,COLUMN(REFERENCEMENT_ISOLANT[[#Headers],[MATIERE]]))))))</f>
        <v/>
      </c>
      <c r="E483" s="3" t="str">
        <f ca="1">IF('PR-tampon'!$E446="","",IF('PR-tampon'!$E446=0,"",IF(INDIRECT(NOM_FR&amp;ADDRESS('PR-tampon'!$E446,COLUMN(REFERENCEMENT_ISOLANT[[#Headers],[NOM COMMERCIAL DU PROCEDE]])))=0,"",INDIRECT(NOM_FR&amp;ADDRESS('PR-tampon'!$E446,COLUMN(REFERENCEMENT_ISOLANT[[#Headers],[NOM COMMERCIAL DU PROCEDE]]))))))</f>
        <v/>
      </c>
      <c r="F483" s="3" t="str">
        <f ca="1">IF('PR-tampon'!$E446="","",IF('PR-tampon'!$E446=0,"",IF(INDIRECT(NOM_FR&amp;ADDRESS('PR-tampon'!$E446,COLUMN(REFERENCEMENT_ISOLANT[[#Headers],[FABRICANT / TITULAIRE / DISTRIBUTEUR]])))=0,"",INDIRECT(NOM_FR&amp;ADDRESS('PR-tampon'!$E446,COLUMN(REFERENCEMENT_ISOLANT[[#Headers],[FABRICANT / TITULAIRE / DISTRIBUTEUR]]))))))</f>
        <v/>
      </c>
      <c r="G483" s="3" t="str">
        <f ca="1">IF('PR-tampon'!$E446="","",IF('PR-tampon'!$E446=0,"",IF(INDIRECT(NOM_FR&amp;ADDRESS('PR-tampon'!$E446,COLUMN(REFERENCEMENT_ISOLANT[[#Headers],[TYPE DE DOCUMENT DE REFERENCE]])))=0,"",INDIRECT(NOM_FR&amp;ADDRESS('PR-tampon'!$E446,COLUMN(REFERENCEMENT_ISOLANT[[#Headers],[TYPE DE DOCUMENT DE REFERENCE]]))))))</f>
        <v/>
      </c>
      <c r="H483" s="3" t="str">
        <f ca="1">IF('PR-tampon'!$E446="","",IF('PR-tampon'!$E446=0,"",IF(INDIRECT(NOM_FR&amp;ADDRESS('PR-tampon'!$E446,COLUMN(REFERENCEMENT_ISOLANT[[#Headers],[REF]])))=0,"",INDIRECT(NOM_FR&amp;ADDRESS('PR-tampon'!$E446,COLUMN(REFERENCEMENT_ISOLANT[[#Headers],[REF]]))))))</f>
        <v/>
      </c>
      <c r="I483" s="80" t="str">
        <f ca="1">IF('PR-tampon'!$E446="","",IF('PR-tampon'!$E446=0,"",IF(INDIRECT(NOM_FR&amp;ADDRESS('PR-tampon'!$E446,COLUMN(REFERENCEMENT_ISOLANT[[#Headers],[AVIS LIMITE AU / VALIDITE]])))=0,"",INDIRECT(NOM_FR&amp;ADDRESS('PR-tampon'!$E446,COLUMN(REFERENCEMENT_ISOLANT[[#Headers],[AVIS LIMITE AU / VALIDITE]]))))))</f>
        <v/>
      </c>
      <c r="J483" s="3" t="str">
        <f ca="1">IF('PR-tampon'!$E446="","",IF('PR-tampon'!$E446=0,"",IF(INDIRECT(NOM_FR&amp;ADDRESS('PR-tampon'!$E446,COLUMN(REFERENCEMENT_ISOLANT[[#Headers],[TC/TNC
dans le domaine d''emploi visé]])))=0,"",INDIRECT(NOM_FR&amp;ADDRESS('PR-tampon'!$E446,COLUMN(REFERENCEMENT_ISOLANT[[#Headers],[TC/TNC
dans le domaine d''emploi visé]]))))))</f>
        <v/>
      </c>
      <c r="K483" s="110" t="str">
        <f ca="1">IF('PR-tampon'!$E446="","",IF('PR-tampon'!$E446=0,"",IF(INDIRECT(NOM_FR&amp;ADDRESS('PR-tampon'!$E446,COLUMN(REFERENCEMENT_ISOLANT[[#Headers],[SYNTHESE DES APPLICATIONS VISEES]])))=0,"",INDIRECT(NOM_FR&amp;ADDRESS('PR-tampon'!$E446,COLUMN(REFERENCEMENT_ISOLANT[[#Headers],[SYNTHESE DES APPLICATIONS VISEES]]))))))</f>
        <v/>
      </c>
      <c r="L483" s="82" t="str">
        <f ca="1">IF('PR-tampon'!$E446="","",IF('PR-tampon'!$E446=0,"",IF(INDIRECT(NOM_FR&amp;ADDRESS('PR-tampon'!$E446,COLUMN(REFERENCEMENT_ISOLANT[[#Headers],[CONCATENATION DES OBSERVATIONS]])))=0,"",INDIRECT(NOM_FR&amp;ADDRESS('PR-tampon'!$E446,COLUMN(REFERENCEMENT_ISOLANT[[#Headers],[CONCATENATION DES OBSERVATIONS]]))))))</f>
        <v/>
      </c>
      <c r="M483" s="3" t="str">
        <f ca="1">IF('PR-tampon'!$E446="","",IF('PR-tampon'!$E446=0,"",IF(INDIRECT(NOM_FR&amp;ADDRESS('PR-tampon'!$E446,COLUMN(REFERENCEMENT_ISOLANT[[#Headers],[Hygrométrie des locaux]])))=0,"",INDIRECT(NOM_FR&amp;ADDRESS('PR-tampon'!$E446,COLUMN(REFERENCEMENT_ISOLANT[[#Headers],[Hygrométrie des locaux]]))))))</f>
        <v/>
      </c>
      <c r="N483" s="3" t="str">
        <f ca="1">IF('PR-tampon'!$E446="","",IF('PR-tampon'!$E446=0,"",IF(INDIRECT(NOM_FR&amp;ADDRESS('PR-tampon'!$E446,COLUMN(REFERENCEMENT_ISOLANT[[#Headers],[classement locaux au sens 20.1 P3]])))=0,"",INDIRECT(NOM_FR&amp;ADDRESS('PR-tampon'!$E446,COLUMN(REFERENCEMENT_ISOLANT[[#Headers],[classement locaux au sens 20.1 P3]]))))))</f>
        <v/>
      </c>
      <c r="O483" s="3" t="str">
        <f ca="1">IF('PR-tampon'!$E446="","",IF('PR-tampon'!$E446=0,"",IF(INDIRECT(NOM_FR&amp;ADDRESS('PR-tampon'!$E446,COLUMN(REFERENCEMENT_ISOLANT[[#Headers],[Climat max]])))=0,"",INDIRECT(NOM_FR&amp;ADDRESS('PR-tampon'!$E446,COLUMN(REFERENCEMENT_ISOLANT[[#Headers],[Climat max]]))))))</f>
        <v/>
      </c>
      <c r="P483" s="3" t="str">
        <f ca="1">IF('PR-tampon'!$E446="","",IF('PR-tampon'!$E446=0,"",IF(INDIRECT(NOM_FR&amp;ADDRESS('PR-tampon'!$E446,COLUMN(REFERENCEMENT_ISOLANT[[#Headers],[Locaux climatisés ou raffraichis]])))=0,"",INDIRECT(NOM_FR&amp;ADDRESS('PR-tampon'!$E446,COLUMN(REFERENCEMENT_ISOLANT[[#Headers],[Locaux climatisés ou raffraichis]]))))))</f>
        <v/>
      </c>
    </row>
    <row r="484" spans="1:16" ht="130.19999999999999" customHeight="1" x14ac:dyDescent="0.3">
      <c r="A484" s="3" t="e">
        <v>#VALUE!</v>
      </c>
      <c r="B484" s="86" t="str">
        <f ca="1">IF('PR-tampon'!$E447="","",IF('PR-tampon'!$E447=0,"",IF(INDIRECT(NOM_FR&amp;ADDRESS('PR-tampon'!$E447,COLUMN(REFERENCEMENT_ISOLANT[[#Headers],[DATE REFERENCEMENT]])))=0,"",INDIRECT(NOM_FR&amp;ADDRESS('PR-tampon'!$E447,COLUMN(REFERENCEMENT_ISOLANT[[#Headers],[DATE REFERENCEMENT]]))))))</f>
        <v/>
      </c>
      <c r="C484" s="86" t="str">
        <f ca="1">IF('PR-tampon'!$E447="","",IF('PR-tampon'!$E447=0,"",IF(INDIRECT(NOM_FR&amp;ADDRESS('PR-tampon'!$E447,COLUMN(REFERENCEMENT_ISOLANT[[#Headers],[TYPE DE PROCEDE]])))=0,"",INDIRECT(NOM_FR&amp;ADDRESS('PR-tampon'!$E447,COLUMN(REFERENCEMENT_ISOLANT[[#Headers],[TYPE DE PROCEDE]]))))))</f>
        <v/>
      </c>
      <c r="D484" s="86" t="str">
        <f ca="1">IF('PR-tampon'!$E447="","",IF('PR-tampon'!$E447=0,"",IF(INDIRECT(NOM_FR&amp;ADDRESS('PR-tampon'!$E447,COLUMN(REFERENCEMENT_ISOLANT[[#Headers],[MATIERE]])))=0,"",INDIRECT(NOM_FR&amp;ADDRESS('PR-tampon'!$E447,COLUMN(REFERENCEMENT_ISOLANT[[#Headers],[MATIERE]]))))))</f>
        <v/>
      </c>
      <c r="E484" s="3" t="str">
        <f ca="1">IF('PR-tampon'!$E447="","",IF('PR-tampon'!$E447=0,"",IF(INDIRECT(NOM_FR&amp;ADDRESS('PR-tampon'!$E447,COLUMN(REFERENCEMENT_ISOLANT[[#Headers],[NOM COMMERCIAL DU PROCEDE]])))=0,"",INDIRECT(NOM_FR&amp;ADDRESS('PR-tampon'!$E447,COLUMN(REFERENCEMENT_ISOLANT[[#Headers],[NOM COMMERCIAL DU PROCEDE]]))))))</f>
        <v/>
      </c>
      <c r="F484" s="3" t="str">
        <f ca="1">IF('PR-tampon'!$E447="","",IF('PR-tampon'!$E447=0,"",IF(INDIRECT(NOM_FR&amp;ADDRESS('PR-tampon'!$E447,COLUMN(REFERENCEMENT_ISOLANT[[#Headers],[FABRICANT / TITULAIRE / DISTRIBUTEUR]])))=0,"",INDIRECT(NOM_FR&amp;ADDRESS('PR-tampon'!$E447,COLUMN(REFERENCEMENT_ISOLANT[[#Headers],[FABRICANT / TITULAIRE / DISTRIBUTEUR]]))))))</f>
        <v/>
      </c>
      <c r="G484" s="3" t="str">
        <f ca="1">IF('PR-tampon'!$E447="","",IF('PR-tampon'!$E447=0,"",IF(INDIRECT(NOM_FR&amp;ADDRESS('PR-tampon'!$E447,COLUMN(REFERENCEMENT_ISOLANT[[#Headers],[TYPE DE DOCUMENT DE REFERENCE]])))=0,"",INDIRECT(NOM_FR&amp;ADDRESS('PR-tampon'!$E447,COLUMN(REFERENCEMENT_ISOLANT[[#Headers],[TYPE DE DOCUMENT DE REFERENCE]]))))))</f>
        <v/>
      </c>
      <c r="H484" s="3" t="str">
        <f ca="1">IF('PR-tampon'!$E447="","",IF('PR-tampon'!$E447=0,"",IF(INDIRECT(NOM_FR&amp;ADDRESS('PR-tampon'!$E447,COLUMN(REFERENCEMENT_ISOLANT[[#Headers],[REF]])))=0,"",INDIRECT(NOM_FR&amp;ADDRESS('PR-tampon'!$E447,COLUMN(REFERENCEMENT_ISOLANT[[#Headers],[REF]]))))))</f>
        <v/>
      </c>
      <c r="I484" s="80" t="str">
        <f ca="1">IF('PR-tampon'!$E447="","",IF('PR-tampon'!$E447=0,"",IF(INDIRECT(NOM_FR&amp;ADDRESS('PR-tampon'!$E447,COLUMN(REFERENCEMENT_ISOLANT[[#Headers],[AVIS LIMITE AU / VALIDITE]])))=0,"",INDIRECT(NOM_FR&amp;ADDRESS('PR-tampon'!$E447,COLUMN(REFERENCEMENT_ISOLANT[[#Headers],[AVIS LIMITE AU / VALIDITE]]))))))</f>
        <v/>
      </c>
      <c r="J484" s="3" t="str">
        <f ca="1">IF('PR-tampon'!$E447="","",IF('PR-tampon'!$E447=0,"",IF(INDIRECT(NOM_FR&amp;ADDRESS('PR-tampon'!$E447,COLUMN(REFERENCEMENT_ISOLANT[[#Headers],[TC/TNC
dans le domaine d''emploi visé]])))=0,"",INDIRECT(NOM_FR&amp;ADDRESS('PR-tampon'!$E447,COLUMN(REFERENCEMENT_ISOLANT[[#Headers],[TC/TNC
dans le domaine d''emploi visé]]))))))</f>
        <v/>
      </c>
      <c r="K484" s="110" t="str">
        <f ca="1">IF('PR-tampon'!$E447="","",IF('PR-tampon'!$E447=0,"",IF(INDIRECT(NOM_FR&amp;ADDRESS('PR-tampon'!$E447,COLUMN(REFERENCEMENT_ISOLANT[[#Headers],[SYNTHESE DES APPLICATIONS VISEES]])))=0,"",INDIRECT(NOM_FR&amp;ADDRESS('PR-tampon'!$E447,COLUMN(REFERENCEMENT_ISOLANT[[#Headers],[SYNTHESE DES APPLICATIONS VISEES]]))))))</f>
        <v/>
      </c>
      <c r="L484" s="82" t="str">
        <f ca="1">IF('PR-tampon'!$E447="","",IF('PR-tampon'!$E447=0,"",IF(INDIRECT(NOM_FR&amp;ADDRESS('PR-tampon'!$E447,COLUMN(REFERENCEMENT_ISOLANT[[#Headers],[CONCATENATION DES OBSERVATIONS]])))=0,"",INDIRECT(NOM_FR&amp;ADDRESS('PR-tampon'!$E447,COLUMN(REFERENCEMENT_ISOLANT[[#Headers],[CONCATENATION DES OBSERVATIONS]]))))))</f>
        <v/>
      </c>
      <c r="M484" s="3" t="str">
        <f ca="1">IF('PR-tampon'!$E447="","",IF('PR-tampon'!$E447=0,"",IF(INDIRECT(NOM_FR&amp;ADDRESS('PR-tampon'!$E447,COLUMN(REFERENCEMENT_ISOLANT[[#Headers],[Hygrométrie des locaux]])))=0,"",INDIRECT(NOM_FR&amp;ADDRESS('PR-tampon'!$E447,COLUMN(REFERENCEMENT_ISOLANT[[#Headers],[Hygrométrie des locaux]]))))))</f>
        <v/>
      </c>
      <c r="N484" s="3" t="str">
        <f ca="1">IF('PR-tampon'!$E447="","",IF('PR-tampon'!$E447=0,"",IF(INDIRECT(NOM_FR&amp;ADDRESS('PR-tampon'!$E447,COLUMN(REFERENCEMENT_ISOLANT[[#Headers],[classement locaux au sens 20.1 P3]])))=0,"",INDIRECT(NOM_FR&amp;ADDRESS('PR-tampon'!$E447,COLUMN(REFERENCEMENT_ISOLANT[[#Headers],[classement locaux au sens 20.1 P3]]))))))</f>
        <v/>
      </c>
      <c r="O484" s="3" t="str">
        <f ca="1">IF('PR-tampon'!$E447="","",IF('PR-tampon'!$E447=0,"",IF(INDIRECT(NOM_FR&amp;ADDRESS('PR-tampon'!$E447,COLUMN(REFERENCEMENT_ISOLANT[[#Headers],[Climat max]])))=0,"",INDIRECT(NOM_FR&amp;ADDRESS('PR-tampon'!$E447,COLUMN(REFERENCEMENT_ISOLANT[[#Headers],[Climat max]]))))))</f>
        <v/>
      </c>
      <c r="P484" s="3" t="str">
        <f ca="1">IF('PR-tampon'!$E447="","",IF('PR-tampon'!$E447=0,"",IF(INDIRECT(NOM_FR&amp;ADDRESS('PR-tampon'!$E447,COLUMN(REFERENCEMENT_ISOLANT[[#Headers],[Locaux climatisés ou raffraichis]])))=0,"",INDIRECT(NOM_FR&amp;ADDRESS('PR-tampon'!$E447,COLUMN(REFERENCEMENT_ISOLANT[[#Headers],[Locaux climatisés ou raffraichis]]))))))</f>
        <v/>
      </c>
    </row>
    <row r="485" spans="1:16" ht="130.19999999999999" customHeight="1" x14ac:dyDescent="0.3">
      <c r="A485" s="3" t="e">
        <v>#VALUE!</v>
      </c>
      <c r="B485" s="86" t="str">
        <f ca="1">IF('PR-tampon'!$E448="","",IF('PR-tampon'!$E448=0,"",IF(INDIRECT(NOM_FR&amp;ADDRESS('PR-tampon'!$E448,COLUMN(REFERENCEMENT_ISOLANT[[#Headers],[DATE REFERENCEMENT]])))=0,"",INDIRECT(NOM_FR&amp;ADDRESS('PR-tampon'!$E448,COLUMN(REFERENCEMENT_ISOLANT[[#Headers],[DATE REFERENCEMENT]]))))))</f>
        <v/>
      </c>
      <c r="C485" s="86" t="str">
        <f ca="1">IF('PR-tampon'!$E448="","",IF('PR-tampon'!$E448=0,"",IF(INDIRECT(NOM_FR&amp;ADDRESS('PR-tampon'!$E448,COLUMN(REFERENCEMENT_ISOLANT[[#Headers],[TYPE DE PROCEDE]])))=0,"",INDIRECT(NOM_FR&amp;ADDRESS('PR-tampon'!$E448,COLUMN(REFERENCEMENT_ISOLANT[[#Headers],[TYPE DE PROCEDE]]))))))</f>
        <v/>
      </c>
      <c r="D485" s="86" t="str">
        <f ca="1">IF('PR-tampon'!$E448="","",IF('PR-tampon'!$E448=0,"",IF(INDIRECT(NOM_FR&amp;ADDRESS('PR-tampon'!$E448,COLUMN(REFERENCEMENT_ISOLANT[[#Headers],[MATIERE]])))=0,"",INDIRECT(NOM_FR&amp;ADDRESS('PR-tampon'!$E448,COLUMN(REFERENCEMENT_ISOLANT[[#Headers],[MATIERE]]))))))</f>
        <v/>
      </c>
      <c r="E485" s="3" t="str">
        <f ca="1">IF('PR-tampon'!$E448="","",IF('PR-tampon'!$E448=0,"",IF(INDIRECT(NOM_FR&amp;ADDRESS('PR-tampon'!$E448,COLUMN(REFERENCEMENT_ISOLANT[[#Headers],[NOM COMMERCIAL DU PROCEDE]])))=0,"",INDIRECT(NOM_FR&amp;ADDRESS('PR-tampon'!$E448,COLUMN(REFERENCEMENT_ISOLANT[[#Headers],[NOM COMMERCIAL DU PROCEDE]]))))))</f>
        <v/>
      </c>
      <c r="F485" s="3" t="str">
        <f ca="1">IF('PR-tampon'!$E448="","",IF('PR-tampon'!$E448=0,"",IF(INDIRECT(NOM_FR&amp;ADDRESS('PR-tampon'!$E448,COLUMN(REFERENCEMENT_ISOLANT[[#Headers],[FABRICANT / TITULAIRE / DISTRIBUTEUR]])))=0,"",INDIRECT(NOM_FR&amp;ADDRESS('PR-tampon'!$E448,COLUMN(REFERENCEMENT_ISOLANT[[#Headers],[FABRICANT / TITULAIRE / DISTRIBUTEUR]]))))))</f>
        <v/>
      </c>
      <c r="G485" s="3" t="str">
        <f ca="1">IF('PR-tampon'!$E448="","",IF('PR-tampon'!$E448=0,"",IF(INDIRECT(NOM_FR&amp;ADDRESS('PR-tampon'!$E448,COLUMN(REFERENCEMENT_ISOLANT[[#Headers],[TYPE DE DOCUMENT DE REFERENCE]])))=0,"",INDIRECT(NOM_FR&amp;ADDRESS('PR-tampon'!$E448,COLUMN(REFERENCEMENT_ISOLANT[[#Headers],[TYPE DE DOCUMENT DE REFERENCE]]))))))</f>
        <v/>
      </c>
      <c r="H485" s="3" t="str">
        <f ca="1">IF('PR-tampon'!$E448="","",IF('PR-tampon'!$E448=0,"",IF(INDIRECT(NOM_FR&amp;ADDRESS('PR-tampon'!$E448,COLUMN(REFERENCEMENT_ISOLANT[[#Headers],[REF]])))=0,"",INDIRECT(NOM_FR&amp;ADDRESS('PR-tampon'!$E448,COLUMN(REFERENCEMENT_ISOLANT[[#Headers],[REF]]))))))</f>
        <v/>
      </c>
      <c r="I485" s="80" t="str">
        <f ca="1">IF('PR-tampon'!$E448="","",IF('PR-tampon'!$E448=0,"",IF(INDIRECT(NOM_FR&amp;ADDRESS('PR-tampon'!$E448,COLUMN(REFERENCEMENT_ISOLANT[[#Headers],[AVIS LIMITE AU / VALIDITE]])))=0,"",INDIRECT(NOM_FR&amp;ADDRESS('PR-tampon'!$E448,COLUMN(REFERENCEMENT_ISOLANT[[#Headers],[AVIS LIMITE AU / VALIDITE]]))))))</f>
        <v/>
      </c>
      <c r="J485" s="3" t="str">
        <f ca="1">IF('PR-tampon'!$E448="","",IF('PR-tampon'!$E448=0,"",IF(INDIRECT(NOM_FR&amp;ADDRESS('PR-tampon'!$E448,COLUMN(REFERENCEMENT_ISOLANT[[#Headers],[TC/TNC
dans le domaine d''emploi visé]])))=0,"",INDIRECT(NOM_FR&amp;ADDRESS('PR-tampon'!$E448,COLUMN(REFERENCEMENT_ISOLANT[[#Headers],[TC/TNC
dans le domaine d''emploi visé]]))))))</f>
        <v/>
      </c>
      <c r="K485" s="110" t="str">
        <f ca="1">IF('PR-tampon'!$E448="","",IF('PR-tampon'!$E448=0,"",IF(INDIRECT(NOM_FR&amp;ADDRESS('PR-tampon'!$E448,COLUMN(REFERENCEMENT_ISOLANT[[#Headers],[SYNTHESE DES APPLICATIONS VISEES]])))=0,"",INDIRECT(NOM_FR&amp;ADDRESS('PR-tampon'!$E448,COLUMN(REFERENCEMENT_ISOLANT[[#Headers],[SYNTHESE DES APPLICATIONS VISEES]]))))))</f>
        <v/>
      </c>
      <c r="L485" s="82" t="str">
        <f ca="1">IF('PR-tampon'!$E448="","",IF('PR-tampon'!$E448=0,"",IF(INDIRECT(NOM_FR&amp;ADDRESS('PR-tampon'!$E448,COLUMN(REFERENCEMENT_ISOLANT[[#Headers],[CONCATENATION DES OBSERVATIONS]])))=0,"",INDIRECT(NOM_FR&amp;ADDRESS('PR-tampon'!$E448,COLUMN(REFERENCEMENT_ISOLANT[[#Headers],[CONCATENATION DES OBSERVATIONS]]))))))</f>
        <v/>
      </c>
      <c r="M485" s="3" t="str">
        <f ca="1">IF('PR-tampon'!$E448="","",IF('PR-tampon'!$E448=0,"",IF(INDIRECT(NOM_FR&amp;ADDRESS('PR-tampon'!$E448,COLUMN(REFERENCEMENT_ISOLANT[[#Headers],[Hygrométrie des locaux]])))=0,"",INDIRECT(NOM_FR&amp;ADDRESS('PR-tampon'!$E448,COLUMN(REFERENCEMENT_ISOLANT[[#Headers],[Hygrométrie des locaux]]))))))</f>
        <v/>
      </c>
      <c r="N485" s="3" t="str">
        <f ca="1">IF('PR-tampon'!$E448="","",IF('PR-tampon'!$E448=0,"",IF(INDIRECT(NOM_FR&amp;ADDRESS('PR-tampon'!$E448,COLUMN(REFERENCEMENT_ISOLANT[[#Headers],[classement locaux au sens 20.1 P3]])))=0,"",INDIRECT(NOM_FR&amp;ADDRESS('PR-tampon'!$E448,COLUMN(REFERENCEMENT_ISOLANT[[#Headers],[classement locaux au sens 20.1 P3]]))))))</f>
        <v/>
      </c>
      <c r="O485" s="3" t="str">
        <f ca="1">IF('PR-tampon'!$E448="","",IF('PR-tampon'!$E448=0,"",IF(INDIRECT(NOM_FR&amp;ADDRESS('PR-tampon'!$E448,COLUMN(REFERENCEMENT_ISOLANT[[#Headers],[Climat max]])))=0,"",INDIRECT(NOM_FR&amp;ADDRESS('PR-tampon'!$E448,COLUMN(REFERENCEMENT_ISOLANT[[#Headers],[Climat max]]))))))</f>
        <v/>
      </c>
      <c r="P485" s="3" t="str">
        <f ca="1">IF('PR-tampon'!$E448="","",IF('PR-tampon'!$E448=0,"",IF(INDIRECT(NOM_FR&amp;ADDRESS('PR-tampon'!$E448,COLUMN(REFERENCEMENT_ISOLANT[[#Headers],[Locaux climatisés ou raffraichis]])))=0,"",INDIRECT(NOM_FR&amp;ADDRESS('PR-tampon'!$E448,COLUMN(REFERENCEMENT_ISOLANT[[#Headers],[Locaux climatisés ou raffraichis]]))))))</f>
        <v/>
      </c>
    </row>
    <row r="486" spans="1:16" ht="130.19999999999999" customHeight="1" x14ac:dyDescent="0.3">
      <c r="A486" s="3" t="e">
        <v>#VALUE!</v>
      </c>
      <c r="B486" s="86" t="str">
        <f ca="1">IF('PR-tampon'!$E449="","",IF('PR-tampon'!$E449=0,"",IF(INDIRECT(NOM_FR&amp;ADDRESS('PR-tampon'!$E449,COLUMN(REFERENCEMENT_ISOLANT[[#Headers],[DATE REFERENCEMENT]])))=0,"",INDIRECT(NOM_FR&amp;ADDRESS('PR-tampon'!$E449,COLUMN(REFERENCEMENT_ISOLANT[[#Headers],[DATE REFERENCEMENT]]))))))</f>
        <v/>
      </c>
      <c r="C486" s="86" t="str">
        <f ca="1">IF('PR-tampon'!$E449="","",IF('PR-tampon'!$E449=0,"",IF(INDIRECT(NOM_FR&amp;ADDRESS('PR-tampon'!$E449,COLUMN(REFERENCEMENT_ISOLANT[[#Headers],[TYPE DE PROCEDE]])))=0,"",INDIRECT(NOM_FR&amp;ADDRESS('PR-tampon'!$E449,COLUMN(REFERENCEMENT_ISOLANT[[#Headers],[TYPE DE PROCEDE]]))))))</f>
        <v/>
      </c>
      <c r="D486" s="86" t="str">
        <f ca="1">IF('PR-tampon'!$E449="","",IF('PR-tampon'!$E449=0,"",IF(INDIRECT(NOM_FR&amp;ADDRESS('PR-tampon'!$E449,COLUMN(REFERENCEMENT_ISOLANT[[#Headers],[MATIERE]])))=0,"",INDIRECT(NOM_FR&amp;ADDRESS('PR-tampon'!$E449,COLUMN(REFERENCEMENT_ISOLANT[[#Headers],[MATIERE]]))))))</f>
        <v/>
      </c>
      <c r="E486" s="3" t="str">
        <f ca="1">IF('PR-tampon'!$E449="","",IF('PR-tampon'!$E449=0,"",IF(INDIRECT(NOM_FR&amp;ADDRESS('PR-tampon'!$E449,COLUMN(REFERENCEMENT_ISOLANT[[#Headers],[NOM COMMERCIAL DU PROCEDE]])))=0,"",INDIRECT(NOM_FR&amp;ADDRESS('PR-tampon'!$E449,COLUMN(REFERENCEMENT_ISOLANT[[#Headers],[NOM COMMERCIAL DU PROCEDE]]))))))</f>
        <v/>
      </c>
      <c r="F486" s="3" t="str">
        <f ca="1">IF('PR-tampon'!$E449="","",IF('PR-tampon'!$E449=0,"",IF(INDIRECT(NOM_FR&amp;ADDRESS('PR-tampon'!$E449,COLUMN(REFERENCEMENT_ISOLANT[[#Headers],[FABRICANT / TITULAIRE / DISTRIBUTEUR]])))=0,"",INDIRECT(NOM_FR&amp;ADDRESS('PR-tampon'!$E449,COLUMN(REFERENCEMENT_ISOLANT[[#Headers],[FABRICANT / TITULAIRE / DISTRIBUTEUR]]))))))</f>
        <v/>
      </c>
      <c r="G486" s="3" t="str">
        <f ca="1">IF('PR-tampon'!$E449="","",IF('PR-tampon'!$E449=0,"",IF(INDIRECT(NOM_FR&amp;ADDRESS('PR-tampon'!$E449,COLUMN(REFERENCEMENT_ISOLANT[[#Headers],[TYPE DE DOCUMENT DE REFERENCE]])))=0,"",INDIRECT(NOM_FR&amp;ADDRESS('PR-tampon'!$E449,COLUMN(REFERENCEMENT_ISOLANT[[#Headers],[TYPE DE DOCUMENT DE REFERENCE]]))))))</f>
        <v/>
      </c>
      <c r="H486" s="3" t="str">
        <f ca="1">IF('PR-tampon'!$E449="","",IF('PR-tampon'!$E449=0,"",IF(INDIRECT(NOM_FR&amp;ADDRESS('PR-tampon'!$E449,COLUMN(REFERENCEMENT_ISOLANT[[#Headers],[REF]])))=0,"",INDIRECT(NOM_FR&amp;ADDRESS('PR-tampon'!$E449,COLUMN(REFERENCEMENT_ISOLANT[[#Headers],[REF]]))))))</f>
        <v/>
      </c>
      <c r="I486" s="80" t="str">
        <f ca="1">IF('PR-tampon'!$E449="","",IF('PR-tampon'!$E449=0,"",IF(INDIRECT(NOM_FR&amp;ADDRESS('PR-tampon'!$E449,COLUMN(REFERENCEMENT_ISOLANT[[#Headers],[AVIS LIMITE AU / VALIDITE]])))=0,"",INDIRECT(NOM_FR&amp;ADDRESS('PR-tampon'!$E449,COLUMN(REFERENCEMENT_ISOLANT[[#Headers],[AVIS LIMITE AU / VALIDITE]]))))))</f>
        <v/>
      </c>
      <c r="J486" s="3" t="str">
        <f ca="1">IF('PR-tampon'!$E449="","",IF('PR-tampon'!$E449=0,"",IF(INDIRECT(NOM_FR&amp;ADDRESS('PR-tampon'!$E449,COLUMN(REFERENCEMENT_ISOLANT[[#Headers],[TC/TNC
dans le domaine d''emploi visé]])))=0,"",INDIRECT(NOM_FR&amp;ADDRESS('PR-tampon'!$E449,COLUMN(REFERENCEMENT_ISOLANT[[#Headers],[TC/TNC
dans le domaine d''emploi visé]]))))))</f>
        <v/>
      </c>
      <c r="K486" s="110" t="str">
        <f ca="1">IF('PR-tampon'!$E449="","",IF('PR-tampon'!$E449=0,"",IF(INDIRECT(NOM_FR&amp;ADDRESS('PR-tampon'!$E449,COLUMN(REFERENCEMENT_ISOLANT[[#Headers],[SYNTHESE DES APPLICATIONS VISEES]])))=0,"",INDIRECT(NOM_FR&amp;ADDRESS('PR-tampon'!$E449,COLUMN(REFERENCEMENT_ISOLANT[[#Headers],[SYNTHESE DES APPLICATIONS VISEES]]))))))</f>
        <v/>
      </c>
      <c r="L486" s="82" t="str">
        <f ca="1">IF('PR-tampon'!$E449="","",IF('PR-tampon'!$E449=0,"",IF(INDIRECT(NOM_FR&amp;ADDRESS('PR-tampon'!$E449,COLUMN(REFERENCEMENT_ISOLANT[[#Headers],[CONCATENATION DES OBSERVATIONS]])))=0,"",INDIRECT(NOM_FR&amp;ADDRESS('PR-tampon'!$E449,COLUMN(REFERENCEMENT_ISOLANT[[#Headers],[CONCATENATION DES OBSERVATIONS]]))))))</f>
        <v/>
      </c>
      <c r="M486" s="3" t="str">
        <f ca="1">IF('PR-tampon'!$E449="","",IF('PR-tampon'!$E449=0,"",IF(INDIRECT(NOM_FR&amp;ADDRESS('PR-tampon'!$E449,COLUMN(REFERENCEMENT_ISOLANT[[#Headers],[Hygrométrie des locaux]])))=0,"",INDIRECT(NOM_FR&amp;ADDRESS('PR-tampon'!$E449,COLUMN(REFERENCEMENT_ISOLANT[[#Headers],[Hygrométrie des locaux]]))))))</f>
        <v/>
      </c>
      <c r="N486" s="3" t="str">
        <f ca="1">IF('PR-tampon'!$E449="","",IF('PR-tampon'!$E449=0,"",IF(INDIRECT(NOM_FR&amp;ADDRESS('PR-tampon'!$E449,COLUMN(REFERENCEMENT_ISOLANT[[#Headers],[classement locaux au sens 20.1 P3]])))=0,"",INDIRECT(NOM_FR&amp;ADDRESS('PR-tampon'!$E449,COLUMN(REFERENCEMENT_ISOLANT[[#Headers],[classement locaux au sens 20.1 P3]]))))))</f>
        <v/>
      </c>
      <c r="O486" s="3" t="str">
        <f ca="1">IF('PR-tampon'!$E449="","",IF('PR-tampon'!$E449=0,"",IF(INDIRECT(NOM_FR&amp;ADDRESS('PR-tampon'!$E449,COLUMN(REFERENCEMENT_ISOLANT[[#Headers],[Climat max]])))=0,"",INDIRECT(NOM_FR&amp;ADDRESS('PR-tampon'!$E449,COLUMN(REFERENCEMENT_ISOLANT[[#Headers],[Climat max]]))))))</f>
        <v/>
      </c>
      <c r="P486" s="3" t="str">
        <f ca="1">IF('PR-tampon'!$E449="","",IF('PR-tampon'!$E449=0,"",IF(INDIRECT(NOM_FR&amp;ADDRESS('PR-tampon'!$E449,COLUMN(REFERENCEMENT_ISOLANT[[#Headers],[Locaux climatisés ou raffraichis]])))=0,"",INDIRECT(NOM_FR&amp;ADDRESS('PR-tampon'!$E449,COLUMN(REFERENCEMENT_ISOLANT[[#Headers],[Locaux climatisés ou raffraichis]]))))))</f>
        <v/>
      </c>
    </row>
    <row r="487" spans="1:16" ht="130.19999999999999" customHeight="1" x14ac:dyDescent="0.3">
      <c r="A487" s="3" t="e">
        <v>#VALUE!</v>
      </c>
      <c r="B487" s="86" t="str">
        <f ca="1">IF('PR-tampon'!$E450="","",IF('PR-tampon'!$E450=0,"",IF(INDIRECT(NOM_FR&amp;ADDRESS('PR-tampon'!$E450,COLUMN(REFERENCEMENT_ISOLANT[[#Headers],[DATE REFERENCEMENT]])))=0,"",INDIRECT(NOM_FR&amp;ADDRESS('PR-tampon'!$E450,COLUMN(REFERENCEMENT_ISOLANT[[#Headers],[DATE REFERENCEMENT]]))))))</f>
        <v/>
      </c>
      <c r="C487" s="86" t="str">
        <f ca="1">IF('PR-tampon'!$E450="","",IF('PR-tampon'!$E450=0,"",IF(INDIRECT(NOM_FR&amp;ADDRESS('PR-tampon'!$E450,COLUMN(REFERENCEMENT_ISOLANT[[#Headers],[TYPE DE PROCEDE]])))=0,"",INDIRECT(NOM_FR&amp;ADDRESS('PR-tampon'!$E450,COLUMN(REFERENCEMENT_ISOLANT[[#Headers],[TYPE DE PROCEDE]]))))))</f>
        <v/>
      </c>
      <c r="D487" s="86" t="str">
        <f ca="1">IF('PR-tampon'!$E450="","",IF('PR-tampon'!$E450=0,"",IF(INDIRECT(NOM_FR&amp;ADDRESS('PR-tampon'!$E450,COLUMN(REFERENCEMENT_ISOLANT[[#Headers],[MATIERE]])))=0,"",INDIRECT(NOM_FR&amp;ADDRESS('PR-tampon'!$E450,COLUMN(REFERENCEMENT_ISOLANT[[#Headers],[MATIERE]]))))))</f>
        <v/>
      </c>
      <c r="E487" s="3" t="str">
        <f ca="1">IF('PR-tampon'!$E450="","",IF('PR-tampon'!$E450=0,"",IF(INDIRECT(NOM_FR&amp;ADDRESS('PR-tampon'!$E450,COLUMN(REFERENCEMENT_ISOLANT[[#Headers],[NOM COMMERCIAL DU PROCEDE]])))=0,"",INDIRECT(NOM_FR&amp;ADDRESS('PR-tampon'!$E450,COLUMN(REFERENCEMENT_ISOLANT[[#Headers],[NOM COMMERCIAL DU PROCEDE]]))))))</f>
        <v/>
      </c>
      <c r="F487" s="3" t="str">
        <f ca="1">IF('PR-tampon'!$E450="","",IF('PR-tampon'!$E450=0,"",IF(INDIRECT(NOM_FR&amp;ADDRESS('PR-tampon'!$E450,COLUMN(REFERENCEMENT_ISOLANT[[#Headers],[FABRICANT / TITULAIRE / DISTRIBUTEUR]])))=0,"",INDIRECT(NOM_FR&amp;ADDRESS('PR-tampon'!$E450,COLUMN(REFERENCEMENT_ISOLANT[[#Headers],[FABRICANT / TITULAIRE / DISTRIBUTEUR]]))))))</f>
        <v/>
      </c>
      <c r="G487" s="3" t="str">
        <f ca="1">IF('PR-tampon'!$E450="","",IF('PR-tampon'!$E450=0,"",IF(INDIRECT(NOM_FR&amp;ADDRESS('PR-tampon'!$E450,COLUMN(REFERENCEMENT_ISOLANT[[#Headers],[TYPE DE DOCUMENT DE REFERENCE]])))=0,"",INDIRECT(NOM_FR&amp;ADDRESS('PR-tampon'!$E450,COLUMN(REFERENCEMENT_ISOLANT[[#Headers],[TYPE DE DOCUMENT DE REFERENCE]]))))))</f>
        <v/>
      </c>
      <c r="H487" s="3" t="str">
        <f ca="1">IF('PR-tampon'!$E450="","",IF('PR-tampon'!$E450=0,"",IF(INDIRECT(NOM_FR&amp;ADDRESS('PR-tampon'!$E450,COLUMN(REFERENCEMENT_ISOLANT[[#Headers],[REF]])))=0,"",INDIRECT(NOM_FR&amp;ADDRESS('PR-tampon'!$E450,COLUMN(REFERENCEMENT_ISOLANT[[#Headers],[REF]]))))))</f>
        <v/>
      </c>
      <c r="I487" s="80" t="str">
        <f ca="1">IF('PR-tampon'!$E450="","",IF('PR-tampon'!$E450=0,"",IF(INDIRECT(NOM_FR&amp;ADDRESS('PR-tampon'!$E450,COLUMN(REFERENCEMENT_ISOLANT[[#Headers],[AVIS LIMITE AU / VALIDITE]])))=0,"",INDIRECT(NOM_FR&amp;ADDRESS('PR-tampon'!$E450,COLUMN(REFERENCEMENT_ISOLANT[[#Headers],[AVIS LIMITE AU / VALIDITE]]))))))</f>
        <v/>
      </c>
      <c r="J487" s="3" t="str">
        <f ca="1">IF('PR-tampon'!$E450="","",IF('PR-tampon'!$E450=0,"",IF(INDIRECT(NOM_FR&amp;ADDRESS('PR-tampon'!$E450,COLUMN(REFERENCEMENT_ISOLANT[[#Headers],[TC/TNC
dans le domaine d''emploi visé]])))=0,"",INDIRECT(NOM_FR&amp;ADDRESS('PR-tampon'!$E450,COLUMN(REFERENCEMENT_ISOLANT[[#Headers],[TC/TNC
dans le domaine d''emploi visé]]))))))</f>
        <v/>
      </c>
      <c r="K487" s="110" t="str">
        <f ca="1">IF('PR-tampon'!$E450="","",IF('PR-tampon'!$E450=0,"",IF(INDIRECT(NOM_FR&amp;ADDRESS('PR-tampon'!$E450,COLUMN(REFERENCEMENT_ISOLANT[[#Headers],[SYNTHESE DES APPLICATIONS VISEES]])))=0,"",INDIRECT(NOM_FR&amp;ADDRESS('PR-tampon'!$E450,COLUMN(REFERENCEMENT_ISOLANT[[#Headers],[SYNTHESE DES APPLICATIONS VISEES]]))))))</f>
        <v/>
      </c>
      <c r="L487" s="82" t="str">
        <f ca="1">IF('PR-tampon'!$E450="","",IF('PR-tampon'!$E450=0,"",IF(INDIRECT(NOM_FR&amp;ADDRESS('PR-tampon'!$E450,COLUMN(REFERENCEMENT_ISOLANT[[#Headers],[CONCATENATION DES OBSERVATIONS]])))=0,"",INDIRECT(NOM_FR&amp;ADDRESS('PR-tampon'!$E450,COLUMN(REFERENCEMENT_ISOLANT[[#Headers],[CONCATENATION DES OBSERVATIONS]]))))))</f>
        <v/>
      </c>
      <c r="M487" s="3" t="str">
        <f ca="1">IF('PR-tampon'!$E450="","",IF('PR-tampon'!$E450=0,"",IF(INDIRECT(NOM_FR&amp;ADDRESS('PR-tampon'!$E450,COLUMN(REFERENCEMENT_ISOLANT[[#Headers],[Hygrométrie des locaux]])))=0,"",INDIRECT(NOM_FR&amp;ADDRESS('PR-tampon'!$E450,COLUMN(REFERENCEMENT_ISOLANT[[#Headers],[Hygrométrie des locaux]]))))))</f>
        <v/>
      </c>
      <c r="N487" s="3" t="str">
        <f ca="1">IF('PR-tampon'!$E450="","",IF('PR-tampon'!$E450=0,"",IF(INDIRECT(NOM_FR&amp;ADDRESS('PR-tampon'!$E450,COLUMN(REFERENCEMENT_ISOLANT[[#Headers],[classement locaux au sens 20.1 P3]])))=0,"",INDIRECT(NOM_FR&amp;ADDRESS('PR-tampon'!$E450,COLUMN(REFERENCEMENT_ISOLANT[[#Headers],[classement locaux au sens 20.1 P3]]))))))</f>
        <v/>
      </c>
      <c r="O487" s="3" t="str">
        <f ca="1">IF('PR-tampon'!$E450="","",IF('PR-tampon'!$E450=0,"",IF(INDIRECT(NOM_FR&amp;ADDRESS('PR-tampon'!$E450,COLUMN(REFERENCEMENT_ISOLANT[[#Headers],[Climat max]])))=0,"",INDIRECT(NOM_FR&amp;ADDRESS('PR-tampon'!$E450,COLUMN(REFERENCEMENT_ISOLANT[[#Headers],[Climat max]]))))))</f>
        <v/>
      </c>
      <c r="P487" s="3" t="str">
        <f ca="1">IF('PR-tampon'!$E450="","",IF('PR-tampon'!$E450=0,"",IF(INDIRECT(NOM_FR&amp;ADDRESS('PR-tampon'!$E450,COLUMN(REFERENCEMENT_ISOLANT[[#Headers],[Locaux climatisés ou raffraichis]])))=0,"",INDIRECT(NOM_FR&amp;ADDRESS('PR-tampon'!$E450,COLUMN(REFERENCEMENT_ISOLANT[[#Headers],[Locaux climatisés ou raffraichis]]))))))</f>
        <v/>
      </c>
    </row>
    <row r="488" spans="1:16" ht="130.19999999999999" customHeight="1" x14ac:dyDescent="0.3">
      <c r="A488" s="3" t="e">
        <v>#VALUE!</v>
      </c>
      <c r="B488" s="86" t="str">
        <f ca="1">IF('PR-tampon'!$E451="","",IF('PR-tampon'!$E451=0,"",IF(INDIRECT(NOM_FR&amp;ADDRESS('PR-tampon'!$E451,COLUMN(REFERENCEMENT_ISOLANT[[#Headers],[DATE REFERENCEMENT]])))=0,"",INDIRECT(NOM_FR&amp;ADDRESS('PR-tampon'!$E451,COLUMN(REFERENCEMENT_ISOLANT[[#Headers],[DATE REFERENCEMENT]]))))))</f>
        <v/>
      </c>
      <c r="C488" s="86" t="str">
        <f ca="1">IF('PR-tampon'!$E451="","",IF('PR-tampon'!$E451=0,"",IF(INDIRECT(NOM_FR&amp;ADDRESS('PR-tampon'!$E451,COLUMN(REFERENCEMENT_ISOLANT[[#Headers],[TYPE DE PROCEDE]])))=0,"",INDIRECT(NOM_FR&amp;ADDRESS('PR-tampon'!$E451,COLUMN(REFERENCEMENT_ISOLANT[[#Headers],[TYPE DE PROCEDE]]))))))</f>
        <v/>
      </c>
      <c r="D488" s="86" t="str">
        <f ca="1">IF('PR-tampon'!$E451="","",IF('PR-tampon'!$E451=0,"",IF(INDIRECT(NOM_FR&amp;ADDRESS('PR-tampon'!$E451,COLUMN(REFERENCEMENT_ISOLANT[[#Headers],[MATIERE]])))=0,"",INDIRECT(NOM_FR&amp;ADDRESS('PR-tampon'!$E451,COLUMN(REFERENCEMENT_ISOLANT[[#Headers],[MATIERE]]))))))</f>
        <v/>
      </c>
      <c r="E488" s="3" t="str">
        <f ca="1">IF('PR-tampon'!$E451="","",IF('PR-tampon'!$E451=0,"",IF(INDIRECT(NOM_FR&amp;ADDRESS('PR-tampon'!$E451,COLUMN(REFERENCEMENT_ISOLANT[[#Headers],[NOM COMMERCIAL DU PROCEDE]])))=0,"",INDIRECT(NOM_FR&amp;ADDRESS('PR-tampon'!$E451,COLUMN(REFERENCEMENT_ISOLANT[[#Headers],[NOM COMMERCIAL DU PROCEDE]]))))))</f>
        <v/>
      </c>
      <c r="F488" s="3" t="str">
        <f ca="1">IF('PR-tampon'!$E451="","",IF('PR-tampon'!$E451=0,"",IF(INDIRECT(NOM_FR&amp;ADDRESS('PR-tampon'!$E451,COLUMN(REFERENCEMENT_ISOLANT[[#Headers],[FABRICANT / TITULAIRE / DISTRIBUTEUR]])))=0,"",INDIRECT(NOM_FR&amp;ADDRESS('PR-tampon'!$E451,COLUMN(REFERENCEMENT_ISOLANT[[#Headers],[FABRICANT / TITULAIRE / DISTRIBUTEUR]]))))))</f>
        <v/>
      </c>
      <c r="G488" s="3" t="str">
        <f ca="1">IF('PR-tampon'!$E451="","",IF('PR-tampon'!$E451=0,"",IF(INDIRECT(NOM_FR&amp;ADDRESS('PR-tampon'!$E451,COLUMN(REFERENCEMENT_ISOLANT[[#Headers],[TYPE DE DOCUMENT DE REFERENCE]])))=0,"",INDIRECT(NOM_FR&amp;ADDRESS('PR-tampon'!$E451,COLUMN(REFERENCEMENT_ISOLANT[[#Headers],[TYPE DE DOCUMENT DE REFERENCE]]))))))</f>
        <v/>
      </c>
      <c r="H488" s="3" t="str">
        <f ca="1">IF('PR-tampon'!$E451="","",IF('PR-tampon'!$E451=0,"",IF(INDIRECT(NOM_FR&amp;ADDRESS('PR-tampon'!$E451,COLUMN(REFERENCEMENT_ISOLANT[[#Headers],[REF]])))=0,"",INDIRECT(NOM_FR&amp;ADDRESS('PR-tampon'!$E451,COLUMN(REFERENCEMENT_ISOLANT[[#Headers],[REF]]))))))</f>
        <v/>
      </c>
      <c r="I488" s="80" t="str">
        <f ca="1">IF('PR-tampon'!$E451="","",IF('PR-tampon'!$E451=0,"",IF(INDIRECT(NOM_FR&amp;ADDRESS('PR-tampon'!$E451,COLUMN(REFERENCEMENT_ISOLANT[[#Headers],[AVIS LIMITE AU / VALIDITE]])))=0,"",INDIRECT(NOM_FR&amp;ADDRESS('PR-tampon'!$E451,COLUMN(REFERENCEMENT_ISOLANT[[#Headers],[AVIS LIMITE AU / VALIDITE]]))))))</f>
        <v/>
      </c>
      <c r="J488" s="3" t="str">
        <f ca="1">IF('PR-tampon'!$E451="","",IF('PR-tampon'!$E451=0,"",IF(INDIRECT(NOM_FR&amp;ADDRESS('PR-tampon'!$E451,COLUMN(REFERENCEMENT_ISOLANT[[#Headers],[TC/TNC
dans le domaine d''emploi visé]])))=0,"",INDIRECT(NOM_FR&amp;ADDRESS('PR-tampon'!$E451,COLUMN(REFERENCEMENT_ISOLANT[[#Headers],[TC/TNC
dans le domaine d''emploi visé]]))))))</f>
        <v/>
      </c>
      <c r="K488" s="110" t="str">
        <f ca="1">IF('PR-tampon'!$E451="","",IF('PR-tampon'!$E451=0,"",IF(INDIRECT(NOM_FR&amp;ADDRESS('PR-tampon'!$E451,COLUMN(REFERENCEMENT_ISOLANT[[#Headers],[SYNTHESE DES APPLICATIONS VISEES]])))=0,"",INDIRECT(NOM_FR&amp;ADDRESS('PR-tampon'!$E451,COLUMN(REFERENCEMENT_ISOLANT[[#Headers],[SYNTHESE DES APPLICATIONS VISEES]]))))))</f>
        <v/>
      </c>
      <c r="L488" s="82" t="str">
        <f ca="1">IF('PR-tampon'!$E451="","",IF('PR-tampon'!$E451=0,"",IF(INDIRECT(NOM_FR&amp;ADDRESS('PR-tampon'!$E451,COLUMN(REFERENCEMENT_ISOLANT[[#Headers],[CONCATENATION DES OBSERVATIONS]])))=0,"",INDIRECT(NOM_FR&amp;ADDRESS('PR-tampon'!$E451,COLUMN(REFERENCEMENT_ISOLANT[[#Headers],[CONCATENATION DES OBSERVATIONS]]))))))</f>
        <v/>
      </c>
      <c r="M488" s="3" t="str">
        <f ca="1">IF('PR-tampon'!$E451="","",IF('PR-tampon'!$E451=0,"",IF(INDIRECT(NOM_FR&amp;ADDRESS('PR-tampon'!$E451,COLUMN(REFERENCEMENT_ISOLANT[[#Headers],[Hygrométrie des locaux]])))=0,"",INDIRECT(NOM_FR&amp;ADDRESS('PR-tampon'!$E451,COLUMN(REFERENCEMENT_ISOLANT[[#Headers],[Hygrométrie des locaux]]))))))</f>
        <v/>
      </c>
      <c r="N488" s="3" t="str">
        <f ca="1">IF('PR-tampon'!$E451="","",IF('PR-tampon'!$E451=0,"",IF(INDIRECT(NOM_FR&amp;ADDRESS('PR-tampon'!$E451,COLUMN(REFERENCEMENT_ISOLANT[[#Headers],[classement locaux au sens 20.1 P3]])))=0,"",INDIRECT(NOM_FR&amp;ADDRESS('PR-tampon'!$E451,COLUMN(REFERENCEMENT_ISOLANT[[#Headers],[classement locaux au sens 20.1 P3]]))))))</f>
        <v/>
      </c>
      <c r="O488" s="3" t="str">
        <f ca="1">IF('PR-tampon'!$E451="","",IF('PR-tampon'!$E451=0,"",IF(INDIRECT(NOM_FR&amp;ADDRESS('PR-tampon'!$E451,COLUMN(REFERENCEMENT_ISOLANT[[#Headers],[Climat max]])))=0,"",INDIRECT(NOM_FR&amp;ADDRESS('PR-tampon'!$E451,COLUMN(REFERENCEMENT_ISOLANT[[#Headers],[Climat max]]))))))</f>
        <v/>
      </c>
      <c r="P488" s="3" t="str">
        <f ca="1">IF('PR-tampon'!$E451="","",IF('PR-tampon'!$E451=0,"",IF(INDIRECT(NOM_FR&amp;ADDRESS('PR-tampon'!$E451,COLUMN(REFERENCEMENT_ISOLANT[[#Headers],[Locaux climatisés ou raffraichis]])))=0,"",INDIRECT(NOM_FR&amp;ADDRESS('PR-tampon'!$E451,COLUMN(REFERENCEMENT_ISOLANT[[#Headers],[Locaux climatisés ou raffraichis]]))))))</f>
        <v/>
      </c>
    </row>
    <row r="489" spans="1:16" ht="130.19999999999999" customHeight="1" x14ac:dyDescent="0.3">
      <c r="A489" s="3" t="e">
        <v>#VALUE!</v>
      </c>
      <c r="B489" s="86" t="str">
        <f ca="1">IF('PR-tampon'!$E452="","",IF('PR-tampon'!$E452=0,"",IF(INDIRECT(NOM_FR&amp;ADDRESS('PR-tampon'!$E452,COLUMN(REFERENCEMENT_ISOLANT[[#Headers],[DATE REFERENCEMENT]])))=0,"",INDIRECT(NOM_FR&amp;ADDRESS('PR-tampon'!$E452,COLUMN(REFERENCEMENT_ISOLANT[[#Headers],[DATE REFERENCEMENT]]))))))</f>
        <v/>
      </c>
      <c r="C489" s="86" t="str">
        <f ca="1">IF('PR-tampon'!$E452="","",IF('PR-tampon'!$E452=0,"",IF(INDIRECT(NOM_FR&amp;ADDRESS('PR-tampon'!$E452,COLUMN(REFERENCEMENT_ISOLANT[[#Headers],[TYPE DE PROCEDE]])))=0,"",INDIRECT(NOM_FR&amp;ADDRESS('PR-tampon'!$E452,COLUMN(REFERENCEMENT_ISOLANT[[#Headers],[TYPE DE PROCEDE]]))))))</f>
        <v/>
      </c>
      <c r="D489" s="86" t="str">
        <f ca="1">IF('PR-tampon'!$E452="","",IF('PR-tampon'!$E452=0,"",IF(INDIRECT(NOM_FR&amp;ADDRESS('PR-tampon'!$E452,COLUMN(REFERENCEMENT_ISOLANT[[#Headers],[MATIERE]])))=0,"",INDIRECT(NOM_FR&amp;ADDRESS('PR-tampon'!$E452,COLUMN(REFERENCEMENT_ISOLANT[[#Headers],[MATIERE]]))))))</f>
        <v/>
      </c>
      <c r="E489" s="3" t="str">
        <f ca="1">IF('PR-tampon'!$E452="","",IF('PR-tampon'!$E452=0,"",IF(INDIRECT(NOM_FR&amp;ADDRESS('PR-tampon'!$E452,COLUMN(REFERENCEMENT_ISOLANT[[#Headers],[NOM COMMERCIAL DU PROCEDE]])))=0,"",INDIRECT(NOM_FR&amp;ADDRESS('PR-tampon'!$E452,COLUMN(REFERENCEMENT_ISOLANT[[#Headers],[NOM COMMERCIAL DU PROCEDE]]))))))</f>
        <v/>
      </c>
      <c r="F489" s="3" t="str">
        <f ca="1">IF('PR-tampon'!$E452="","",IF('PR-tampon'!$E452=0,"",IF(INDIRECT(NOM_FR&amp;ADDRESS('PR-tampon'!$E452,COLUMN(REFERENCEMENT_ISOLANT[[#Headers],[FABRICANT / TITULAIRE / DISTRIBUTEUR]])))=0,"",INDIRECT(NOM_FR&amp;ADDRESS('PR-tampon'!$E452,COLUMN(REFERENCEMENT_ISOLANT[[#Headers],[FABRICANT / TITULAIRE / DISTRIBUTEUR]]))))))</f>
        <v/>
      </c>
      <c r="G489" s="3" t="str">
        <f ca="1">IF('PR-tampon'!$E452="","",IF('PR-tampon'!$E452=0,"",IF(INDIRECT(NOM_FR&amp;ADDRESS('PR-tampon'!$E452,COLUMN(REFERENCEMENT_ISOLANT[[#Headers],[TYPE DE DOCUMENT DE REFERENCE]])))=0,"",INDIRECT(NOM_FR&amp;ADDRESS('PR-tampon'!$E452,COLUMN(REFERENCEMENT_ISOLANT[[#Headers],[TYPE DE DOCUMENT DE REFERENCE]]))))))</f>
        <v/>
      </c>
      <c r="H489" s="3" t="str">
        <f ca="1">IF('PR-tampon'!$E452="","",IF('PR-tampon'!$E452=0,"",IF(INDIRECT(NOM_FR&amp;ADDRESS('PR-tampon'!$E452,COLUMN(REFERENCEMENT_ISOLANT[[#Headers],[REF]])))=0,"",INDIRECT(NOM_FR&amp;ADDRESS('PR-tampon'!$E452,COLUMN(REFERENCEMENT_ISOLANT[[#Headers],[REF]]))))))</f>
        <v/>
      </c>
      <c r="I489" s="80" t="str">
        <f ca="1">IF('PR-tampon'!$E452="","",IF('PR-tampon'!$E452=0,"",IF(INDIRECT(NOM_FR&amp;ADDRESS('PR-tampon'!$E452,COLUMN(REFERENCEMENT_ISOLANT[[#Headers],[AVIS LIMITE AU / VALIDITE]])))=0,"",INDIRECT(NOM_FR&amp;ADDRESS('PR-tampon'!$E452,COLUMN(REFERENCEMENT_ISOLANT[[#Headers],[AVIS LIMITE AU / VALIDITE]]))))))</f>
        <v/>
      </c>
      <c r="J489" s="3" t="str">
        <f ca="1">IF('PR-tampon'!$E452="","",IF('PR-tampon'!$E452=0,"",IF(INDIRECT(NOM_FR&amp;ADDRESS('PR-tampon'!$E452,COLUMN(REFERENCEMENT_ISOLANT[[#Headers],[TC/TNC
dans le domaine d''emploi visé]])))=0,"",INDIRECT(NOM_FR&amp;ADDRESS('PR-tampon'!$E452,COLUMN(REFERENCEMENT_ISOLANT[[#Headers],[TC/TNC
dans le domaine d''emploi visé]]))))))</f>
        <v/>
      </c>
      <c r="K489" s="110" t="str">
        <f ca="1">IF('PR-tampon'!$E452="","",IF('PR-tampon'!$E452=0,"",IF(INDIRECT(NOM_FR&amp;ADDRESS('PR-tampon'!$E452,COLUMN(REFERENCEMENT_ISOLANT[[#Headers],[SYNTHESE DES APPLICATIONS VISEES]])))=0,"",INDIRECT(NOM_FR&amp;ADDRESS('PR-tampon'!$E452,COLUMN(REFERENCEMENT_ISOLANT[[#Headers],[SYNTHESE DES APPLICATIONS VISEES]]))))))</f>
        <v/>
      </c>
      <c r="L489" s="82" t="str">
        <f ca="1">IF('PR-tampon'!$E452="","",IF('PR-tampon'!$E452=0,"",IF(INDIRECT(NOM_FR&amp;ADDRESS('PR-tampon'!$E452,COLUMN(REFERENCEMENT_ISOLANT[[#Headers],[CONCATENATION DES OBSERVATIONS]])))=0,"",INDIRECT(NOM_FR&amp;ADDRESS('PR-tampon'!$E452,COLUMN(REFERENCEMENT_ISOLANT[[#Headers],[CONCATENATION DES OBSERVATIONS]]))))))</f>
        <v/>
      </c>
      <c r="M489" s="3" t="str">
        <f ca="1">IF('PR-tampon'!$E452="","",IF('PR-tampon'!$E452=0,"",IF(INDIRECT(NOM_FR&amp;ADDRESS('PR-tampon'!$E452,COLUMN(REFERENCEMENT_ISOLANT[[#Headers],[Hygrométrie des locaux]])))=0,"",INDIRECT(NOM_FR&amp;ADDRESS('PR-tampon'!$E452,COLUMN(REFERENCEMENT_ISOLANT[[#Headers],[Hygrométrie des locaux]]))))))</f>
        <v/>
      </c>
      <c r="N489" s="3" t="str">
        <f ca="1">IF('PR-tampon'!$E452="","",IF('PR-tampon'!$E452=0,"",IF(INDIRECT(NOM_FR&amp;ADDRESS('PR-tampon'!$E452,COLUMN(REFERENCEMENT_ISOLANT[[#Headers],[classement locaux au sens 20.1 P3]])))=0,"",INDIRECT(NOM_FR&amp;ADDRESS('PR-tampon'!$E452,COLUMN(REFERENCEMENT_ISOLANT[[#Headers],[classement locaux au sens 20.1 P3]]))))))</f>
        <v/>
      </c>
      <c r="O489" s="3" t="str">
        <f ca="1">IF('PR-tampon'!$E452="","",IF('PR-tampon'!$E452=0,"",IF(INDIRECT(NOM_FR&amp;ADDRESS('PR-tampon'!$E452,COLUMN(REFERENCEMENT_ISOLANT[[#Headers],[Climat max]])))=0,"",INDIRECT(NOM_FR&amp;ADDRESS('PR-tampon'!$E452,COLUMN(REFERENCEMENT_ISOLANT[[#Headers],[Climat max]]))))))</f>
        <v/>
      </c>
      <c r="P489" s="3" t="str">
        <f ca="1">IF('PR-tampon'!$E452="","",IF('PR-tampon'!$E452=0,"",IF(INDIRECT(NOM_FR&amp;ADDRESS('PR-tampon'!$E452,COLUMN(REFERENCEMENT_ISOLANT[[#Headers],[Locaux climatisés ou raffraichis]])))=0,"",INDIRECT(NOM_FR&amp;ADDRESS('PR-tampon'!$E452,COLUMN(REFERENCEMENT_ISOLANT[[#Headers],[Locaux climatisés ou raffraichis]]))))))</f>
        <v/>
      </c>
    </row>
    <row r="490" spans="1:16" ht="130.19999999999999" customHeight="1" x14ac:dyDescent="0.3">
      <c r="A490" s="3" t="e">
        <v>#VALUE!</v>
      </c>
      <c r="B490" s="86" t="str">
        <f ca="1">IF('PR-tampon'!$E453="","",IF('PR-tampon'!$E453=0,"",IF(INDIRECT(NOM_FR&amp;ADDRESS('PR-tampon'!$E453,COLUMN(REFERENCEMENT_ISOLANT[[#Headers],[DATE REFERENCEMENT]])))=0,"",INDIRECT(NOM_FR&amp;ADDRESS('PR-tampon'!$E453,COLUMN(REFERENCEMENT_ISOLANT[[#Headers],[DATE REFERENCEMENT]]))))))</f>
        <v/>
      </c>
      <c r="C490" s="86" t="str">
        <f ca="1">IF('PR-tampon'!$E453="","",IF('PR-tampon'!$E453=0,"",IF(INDIRECT(NOM_FR&amp;ADDRESS('PR-tampon'!$E453,COLUMN(REFERENCEMENT_ISOLANT[[#Headers],[TYPE DE PROCEDE]])))=0,"",INDIRECT(NOM_FR&amp;ADDRESS('PR-tampon'!$E453,COLUMN(REFERENCEMENT_ISOLANT[[#Headers],[TYPE DE PROCEDE]]))))))</f>
        <v/>
      </c>
      <c r="D490" s="86" t="str">
        <f ca="1">IF('PR-tampon'!$E453="","",IF('PR-tampon'!$E453=0,"",IF(INDIRECT(NOM_FR&amp;ADDRESS('PR-tampon'!$E453,COLUMN(REFERENCEMENT_ISOLANT[[#Headers],[MATIERE]])))=0,"",INDIRECT(NOM_FR&amp;ADDRESS('PR-tampon'!$E453,COLUMN(REFERENCEMENT_ISOLANT[[#Headers],[MATIERE]]))))))</f>
        <v/>
      </c>
      <c r="E490" s="3" t="str">
        <f ca="1">IF('PR-tampon'!$E453="","",IF('PR-tampon'!$E453=0,"",IF(INDIRECT(NOM_FR&amp;ADDRESS('PR-tampon'!$E453,COLUMN(REFERENCEMENT_ISOLANT[[#Headers],[NOM COMMERCIAL DU PROCEDE]])))=0,"",INDIRECT(NOM_FR&amp;ADDRESS('PR-tampon'!$E453,COLUMN(REFERENCEMENT_ISOLANT[[#Headers],[NOM COMMERCIAL DU PROCEDE]]))))))</f>
        <v/>
      </c>
      <c r="F490" s="3" t="str">
        <f ca="1">IF('PR-tampon'!$E453="","",IF('PR-tampon'!$E453=0,"",IF(INDIRECT(NOM_FR&amp;ADDRESS('PR-tampon'!$E453,COLUMN(REFERENCEMENT_ISOLANT[[#Headers],[FABRICANT / TITULAIRE / DISTRIBUTEUR]])))=0,"",INDIRECT(NOM_FR&amp;ADDRESS('PR-tampon'!$E453,COLUMN(REFERENCEMENT_ISOLANT[[#Headers],[FABRICANT / TITULAIRE / DISTRIBUTEUR]]))))))</f>
        <v/>
      </c>
      <c r="G490" s="3" t="str">
        <f ca="1">IF('PR-tampon'!$E453="","",IF('PR-tampon'!$E453=0,"",IF(INDIRECT(NOM_FR&amp;ADDRESS('PR-tampon'!$E453,COLUMN(REFERENCEMENT_ISOLANT[[#Headers],[TYPE DE DOCUMENT DE REFERENCE]])))=0,"",INDIRECT(NOM_FR&amp;ADDRESS('PR-tampon'!$E453,COLUMN(REFERENCEMENT_ISOLANT[[#Headers],[TYPE DE DOCUMENT DE REFERENCE]]))))))</f>
        <v/>
      </c>
      <c r="H490" s="3" t="str">
        <f ca="1">IF('PR-tampon'!$E453="","",IF('PR-tampon'!$E453=0,"",IF(INDIRECT(NOM_FR&amp;ADDRESS('PR-tampon'!$E453,COLUMN(REFERENCEMENT_ISOLANT[[#Headers],[REF]])))=0,"",INDIRECT(NOM_FR&amp;ADDRESS('PR-tampon'!$E453,COLUMN(REFERENCEMENT_ISOLANT[[#Headers],[REF]]))))))</f>
        <v/>
      </c>
      <c r="I490" s="80" t="str">
        <f ca="1">IF('PR-tampon'!$E453="","",IF('PR-tampon'!$E453=0,"",IF(INDIRECT(NOM_FR&amp;ADDRESS('PR-tampon'!$E453,COLUMN(REFERENCEMENT_ISOLANT[[#Headers],[AVIS LIMITE AU / VALIDITE]])))=0,"",INDIRECT(NOM_FR&amp;ADDRESS('PR-tampon'!$E453,COLUMN(REFERENCEMENT_ISOLANT[[#Headers],[AVIS LIMITE AU / VALIDITE]]))))))</f>
        <v/>
      </c>
      <c r="J490" s="3" t="str">
        <f ca="1">IF('PR-tampon'!$E453="","",IF('PR-tampon'!$E453=0,"",IF(INDIRECT(NOM_FR&amp;ADDRESS('PR-tampon'!$E453,COLUMN(REFERENCEMENT_ISOLANT[[#Headers],[TC/TNC
dans le domaine d''emploi visé]])))=0,"",INDIRECT(NOM_FR&amp;ADDRESS('PR-tampon'!$E453,COLUMN(REFERENCEMENT_ISOLANT[[#Headers],[TC/TNC
dans le domaine d''emploi visé]]))))))</f>
        <v/>
      </c>
      <c r="K490" s="110" t="str">
        <f ca="1">IF('PR-tampon'!$E453="","",IF('PR-tampon'!$E453=0,"",IF(INDIRECT(NOM_FR&amp;ADDRESS('PR-tampon'!$E453,COLUMN(REFERENCEMENT_ISOLANT[[#Headers],[SYNTHESE DES APPLICATIONS VISEES]])))=0,"",INDIRECT(NOM_FR&amp;ADDRESS('PR-tampon'!$E453,COLUMN(REFERENCEMENT_ISOLANT[[#Headers],[SYNTHESE DES APPLICATIONS VISEES]]))))))</f>
        <v/>
      </c>
      <c r="L490" s="82" t="str">
        <f ca="1">IF('PR-tampon'!$E453="","",IF('PR-tampon'!$E453=0,"",IF(INDIRECT(NOM_FR&amp;ADDRESS('PR-tampon'!$E453,COLUMN(REFERENCEMENT_ISOLANT[[#Headers],[CONCATENATION DES OBSERVATIONS]])))=0,"",INDIRECT(NOM_FR&amp;ADDRESS('PR-tampon'!$E453,COLUMN(REFERENCEMENT_ISOLANT[[#Headers],[CONCATENATION DES OBSERVATIONS]]))))))</f>
        <v/>
      </c>
      <c r="M490" s="3" t="str">
        <f ca="1">IF('PR-tampon'!$E453="","",IF('PR-tampon'!$E453=0,"",IF(INDIRECT(NOM_FR&amp;ADDRESS('PR-tampon'!$E453,COLUMN(REFERENCEMENT_ISOLANT[[#Headers],[Hygrométrie des locaux]])))=0,"",INDIRECT(NOM_FR&amp;ADDRESS('PR-tampon'!$E453,COLUMN(REFERENCEMENT_ISOLANT[[#Headers],[Hygrométrie des locaux]]))))))</f>
        <v/>
      </c>
      <c r="N490" s="3" t="str">
        <f ca="1">IF('PR-tampon'!$E453="","",IF('PR-tampon'!$E453=0,"",IF(INDIRECT(NOM_FR&amp;ADDRESS('PR-tampon'!$E453,COLUMN(REFERENCEMENT_ISOLANT[[#Headers],[classement locaux au sens 20.1 P3]])))=0,"",INDIRECT(NOM_FR&amp;ADDRESS('PR-tampon'!$E453,COLUMN(REFERENCEMENT_ISOLANT[[#Headers],[classement locaux au sens 20.1 P3]]))))))</f>
        <v/>
      </c>
      <c r="O490" s="3" t="str">
        <f ca="1">IF('PR-tampon'!$E453="","",IF('PR-tampon'!$E453=0,"",IF(INDIRECT(NOM_FR&amp;ADDRESS('PR-tampon'!$E453,COLUMN(REFERENCEMENT_ISOLANT[[#Headers],[Climat max]])))=0,"",INDIRECT(NOM_FR&amp;ADDRESS('PR-tampon'!$E453,COLUMN(REFERENCEMENT_ISOLANT[[#Headers],[Climat max]]))))))</f>
        <v/>
      </c>
      <c r="P490" s="3" t="str">
        <f ca="1">IF('PR-tampon'!$E453="","",IF('PR-tampon'!$E453=0,"",IF(INDIRECT(NOM_FR&amp;ADDRESS('PR-tampon'!$E453,COLUMN(REFERENCEMENT_ISOLANT[[#Headers],[Locaux climatisés ou raffraichis]])))=0,"",INDIRECT(NOM_FR&amp;ADDRESS('PR-tampon'!$E453,COLUMN(REFERENCEMENT_ISOLANT[[#Headers],[Locaux climatisés ou raffraichis]]))))))</f>
        <v/>
      </c>
    </row>
    <row r="491" spans="1:16" ht="130.19999999999999" customHeight="1" x14ac:dyDescent="0.3">
      <c r="A491" s="3" t="e">
        <v>#VALUE!</v>
      </c>
      <c r="B491" s="86" t="str">
        <f ca="1">IF('PR-tampon'!$E454="","",IF('PR-tampon'!$E454=0,"",IF(INDIRECT(NOM_FR&amp;ADDRESS('PR-tampon'!$E454,COLUMN(REFERENCEMENT_ISOLANT[[#Headers],[DATE REFERENCEMENT]])))=0,"",INDIRECT(NOM_FR&amp;ADDRESS('PR-tampon'!$E454,COLUMN(REFERENCEMENT_ISOLANT[[#Headers],[DATE REFERENCEMENT]]))))))</f>
        <v/>
      </c>
      <c r="C491" s="86" t="str">
        <f ca="1">IF('PR-tampon'!$E454="","",IF('PR-tampon'!$E454=0,"",IF(INDIRECT(NOM_FR&amp;ADDRESS('PR-tampon'!$E454,COLUMN(REFERENCEMENT_ISOLANT[[#Headers],[TYPE DE PROCEDE]])))=0,"",INDIRECT(NOM_FR&amp;ADDRESS('PR-tampon'!$E454,COLUMN(REFERENCEMENT_ISOLANT[[#Headers],[TYPE DE PROCEDE]]))))))</f>
        <v/>
      </c>
      <c r="D491" s="86" t="str">
        <f ca="1">IF('PR-tampon'!$E454="","",IF('PR-tampon'!$E454=0,"",IF(INDIRECT(NOM_FR&amp;ADDRESS('PR-tampon'!$E454,COLUMN(REFERENCEMENT_ISOLANT[[#Headers],[MATIERE]])))=0,"",INDIRECT(NOM_FR&amp;ADDRESS('PR-tampon'!$E454,COLUMN(REFERENCEMENT_ISOLANT[[#Headers],[MATIERE]]))))))</f>
        <v/>
      </c>
      <c r="E491" s="3" t="str">
        <f ca="1">IF('PR-tampon'!$E454="","",IF('PR-tampon'!$E454=0,"",IF(INDIRECT(NOM_FR&amp;ADDRESS('PR-tampon'!$E454,COLUMN(REFERENCEMENT_ISOLANT[[#Headers],[NOM COMMERCIAL DU PROCEDE]])))=0,"",INDIRECT(NOM_FR&amp;ADDRESS('PR-tampon'!$E454,COLUMN(REFERENCEMENT_ISOLANT[[#Headers],[NOM COMMERCIAL DU PROCEDE]]))))))</f>
        <v/>
      </c>
      <c r="F491" s="3" t="str">
        <f ca="1">IF('PR-tampon'!$E454="","",IF('PR-tampon'!$E454=0,"",IF(INDIRECT(NOM_FR&amp;ADDRESS('PR-tampon'!$E454,COLUMN(REFERENCEMENT_ISOLANT[[#Headers],[FABRICANT / TITULAIRE / DISTRIBUTEUR]])))=0,"",INDIRECT(NOM_FR&amp;ADDRESS('PR-tampon'!$E454,COLUMN(REFERENCEMENT_ISOLANT[[#Headers],[FABRICANT / TITULAIRE / DISTRIBUTEUR]]))))))</f>
        <v/>
      </c>
      <c r="G491" s="3" t="str">
        <f ca="1">IF('PR-tampon'!$E454="","",IF('PR-tampon'!$E454=0,"",IF(INDIRECT(NOM_FR&amp;ADDRESS('PR-tampon'!$E454,COLUMN(REFERENCEMENT_ISOLANT[[#Headers],[TYPE DE DOCUMENT DE REFERENCE]])))=0,"",INDIRECT(NOM_FR&amp;ADDRESS('PR-tampon'!$E454,COLUMN(REFERENCEMENT_ISOLANT[[#Headers],[TYPE DE DOCUMENT DE REFERENCE]]))))))</f>
        <v/>
      </c>
      <c r="H491" s="3" t="str">
        <f ca="1">IF('PR-tampon'!$E454="","",IF('PR-tampon'!$E454=0,"",IF(INDIRECT(NOM_FR&amp;ADDRESS('PR-tampon'!$E454,COLUMN(REFERENCEMENT_ISOLANT[[#Headers],[REF]])))=0,"",INDIRECT(NOM_FR&amp;ADDRESS('PR-tampon'!$E454,COLUMN(REFERENCEMENT_ISOLANT[[#Headers],[REF]]))))))</f>
        <v/>
      </c>
      <c r="I491" s="80" t="str">
        <f ca="1">IF('PR-tampon'!$E454="","",IF('PR-tampon'!$E454=0,"",IF(INDIRECT(NOM_FR&amp;ADDRESS('PR-tampon'!$E454,COLUMN(REFERENCEMENT_ISOLANT[[#Headers],[AVIS LIMITE AU / VALIDITE]])))=0,"",INDIRECT(NOM_FR&amp;ADDRESS('PR-tampon'!$E454,COLUMN(REFERENCEMENT_ISOLANT[[#Headers],[AVIS LIMITE AU / VALIDITE]]))))))</f>
        <v/>
      </c>
      <c r="J491" s="3" t="str">
        <f ca="1">IF('PR-tampon'!$E454="","",IF('PR-tampon'!$E454=0,"",IF(INDIRECT(NOM_FR&amp;ADDRESS('PR-tampon'!$E454,COLUMN(REFERENCEMENT_ISOLANT[[#Headers],[TC/TNC
dans le domaine d''emploi visé]])))=0,"",INDIRECT(NOM_FR&amp;ADDRESS('PR-tampon'!$E454,COLUMN(REFERENCEMENT_ISOLANT[[#Headers],[TC/TNC
dans le domaine d''emploi visé]]))))))</f>
        <v/>
      </c>
      <c r="K491" s="110" t="str">
        <f ca="1">IF('PR-tampon'!$E454="","",IF('PR-tampon'!$E454=0,"",IF(INDIRECT(NOM_FR&amp;ADDRESS('PR-tampon'!$E454,COLUMN(REFERENCEMENT_ISOLANT[[#Headers],[SYNTHESE DES APPLICATIONS VISEES]])))=0,"",INDIRECT(NOM_FR&amp;ADDRESS('PR-tampon'!$E454,COLUMN(REFERENCEMENT_ISOLANT[[#Headers],[SYNTHESE DES APPLICATIONS VISEES]]))))))</f>
        <v/>
      </c>
      <c r="L491" s="82" t="str">
        <f ca="1">IF('PR-tampon'!$E454="","",IF('PR-tampon'!$E454=0,"",IF(INDIRECT(NOM_FR&amp;ADDRESS('PR-tampon'!$E454,COLUMN(REFERENCEMENT_ISOLANT[[#Headers],[CONCATENATION DES OBSERVATIONS]])))=0,"",INDIRECT(NOM_FR&amp;ADDRESS('PR-tampon'!$E454,COLUMN(REFERENCEMENT_ISOLANT[[#Headers],[CONCATENATION DES OBSERVATIONS]]))))))</f>
        <v/>
      </c>
      <c r="M491" s="3" t="str">
        <f ca="1">IF('PR-tampon'!$E454="","",IF('PR-tampon'!$E454=0,"",IF(INDIRECT(NOM_FR&amp;ADDRESS('PR-tampon'!$E454,COLUMN(REFERENCEMENT_ISOLANT[[#Headers],[Hygrométrie des locaux]])))=0,"",INDIRECT(NOM_FR&amp;ADDRESS('PR-tampon'!$E454,COLUMN(REFERENCEMENT_ISOLANT[[#Headers],[Hygrométrie des locaux]]))))))</f>
        <v/>
      </c>
      <c r="N491" s="3" t="str">
        <f ca="1">IF('PR-tampon'!$E454="","",IF('PR-tampon'!$E454=0,"",IF(INDIRECT(NOM_FR&amp;ADDRESS('PR-tampon'!$E454,COLUMN(REFERENCEMENT_ISOLANT[[#Headers],[classement locaux au sens 20.1 P3]])))=0,"",INDIRECT(NOM_FR&amp;ADDRESS('PR-tampon'!$E454,COLUMN(REFERENCEMENT_ISOLANT[[#Headers],[classement locaux au sens 20.1 P3]]))))))</f>
        <v/>
      </c>
      <c r="O491" s="3" t="str">
        <f ca="1">IF('PR-tampon'!$E454="","",IF('PR-tampon'!$E454=0,"",IF(INDIRECT(NOM_FR&amp;ADDRESS('PR-tampon'!$E454,COLUMN(REFERENCEMENT_ISOLANT[[#Headers],[Climat max]])))=0,"",INDIRECT(NOM_FR&amp;ADDRESS('PR-tampon'!$E454,COLUMN(REFERENCEMENT_ISOLANT[[#Headers],[Climat max]]))))))</f>
        <v/>
      </c>
      <c r="P491" s="3" t="str">
        <f ca="1">IF('PR-tampon'!$E454="","",IF('PR-tampon'!$E454=0,"",IF(INDIRECT(NOM_FR&amp;ADDRESS('PR-tampon'!$E454,COLUMN(REFERENCEMENT_ISOLANT[[#Headers],[Locaux climatisés ou raffraichis]])))=0,"",INDIRECT(NOM_FR&amp;ADDRESS('PR-tampon'!$E454,COLUMN(REFERENCEMENT_ISOLANT[[#Headers],[Locaux climatisés ou raffraichis]]))))))</f>
        <v/>
      </c>
    </row>
    <row r="492" spans="1:16" ht="130.19999999999999" customHeight="1" x14ac:dyDescent="0.3">
      <c r="A492" s="3" t="e">
        <v>#VALUE!</v>
      </c>
      <c r="B492" s="86" t="str">
        <f ca="1">IF('PR-tampon'!$E455="","",IF('PR-tampon'!$E455=0,"",IF(INDIRECT(NOM_FR&amp;ADDRESS('PR-tampon'!$E455,COLUMN(REFERENCEMENT_ISOLANT[[#Headers],[DATE REFERENCEMENT]])))=0,"",INDIRECT(NOM_FR&amp;ADDRESS('PR-tampon'!$E455,COLUMN(REFERENCEMENT_ISOLANT[[#Headers],[DATE REFERENCEMENT]]))))))</f>
        <v/>
      </c>
      <c r="C492" s="86" t="str">
        <f ca="1">IF('PR-tampon'!$E455="","",IF('PR-tampon'!$E455=0,"",IF(INDIRECT(NOM_FR&amp;ADDRESS('PR-tampon'!$E455,COLUMN(REFERENCEMENT_ISOLANT[[#Headers],[TYPE DE PROCEDE]])))=0,"",INDIRECT(NOM_FR&amp;ADDRESS('PR-tampon'!$E455,COLUMN(REFERENCEMENT_ISOLANT[[#Headers],[TYPE DE PROCEDE]]))))))</f>
        <v/>
      </c>
      <c r="D492" s="86" t="str">
        <f ca="1">IF('PR-tampon'!$E455="","",IF('PR-tampon'!$E455=0,"",IF(INDIRECT(NOM_FR&amp;ADDRESS('PR-tampon'!$E455,COLUMN(REFERENCEMENT_ISOLANT[[#Headers],[MATIERE]])))=0,"",INDIRECT(NOM_FR&amp;ADDRESS('PR-tampon'!$E455,COLUMN(REFERENCEMENT_ISOLANT[[#Headers],[MATIERE]]))))))</f>
        <v/>
      </c>
      <c r="E492" s="3" t="str">
        <f ca="1">IF('PR-tampon'!$E455="","",IF('PR-tampon'!$E455=0,"",IF(INDIRECT(NOM_FR&amp;ADDRESS('PR-tampon'!$E455,COLUMN(REFERENCEMENT_ISOLANT[[#Headers],[NOM COMMERCIAL DU PROCEDE]])))=0,"",INDIRECT(NOM_FR&amp;ADDRESS('PR-tampon'!$E455,COLUMN(REFERENCEMENT_ISOLANT[[#Headers],[NOM COMMERCIAL DU PROCEDE]]))))))</f>
        <v/>
      </c>
      <c r="F492" s="3" t="str">
        <f ca="1">IF('PR-tampon'!$E455="","",IF('PR-tampon'!$E455=0,"",IF(INDIRECT(NOM_FR&amp;ADDRESS('PR-tampon'!$E455,COLUMN(REFERENCEMENT_ISOLANT[[#Headers],[FABRICANT / TITULAIRE / DISTRIBUTEUR]])))=0,"",INDIRECT(NOM_FR&amp;ADDRESS('PR-tampon'!$E455,COLUMN(REFERENCEMENT_ISOLANT[[#Headers],[FABRICANT / TITULAIRE / DISTRIBUTEUR]]))))))</f>
        <v/>
      </c>
      <c r="G492" s="3" t="str">
        <f ca="1">IF('PR-tampon'!$E455="","",IF('PR-tampon'!$E455=0,"",IF(INDIRECT(NOM_FR&amp;ADDRESS('PR-tampon'!$E455,COLUMN(REFERENCEMENT_ISOLANT[[#Headers],[TYPE DE DOCUMENT DE REFERENCE]])))=0,"",INDIRECT(NOM_FR&amp;ADDRESS('PR-tampon'!$E455,COLUMN(REFERENCEMENT_ISOLANT[[#Headers],[TYPE DE DOCUMENT DE REFERENCE]]))))))</f>
        <v/>
      </c>
      <c r="H492" s="3" t="str">
        <f ca="1">IF('PR-tampon'!$E455="","",IF('PR-tampon'!$E455=0,"",IF(INDIRECT(NOM_FR&amp;ADDRESS('PR-tampon'!$E455,COLUMN(REFERENCEMENT_ISOLANT[[#Headers],[REF]])))=0,"",INDIRECT(NOM_FR&amp;ADDRESS('PR-tampon'!$E455,COLUMN(REFERENCEMENT_ISOLANT[[#Headers],[REF]]))))))</f>
        <v/>
      </c>
      <c r="I492" s="80" t="str">
        <f ca="1">IF('PR-tampon'!$E455="","",IF('PR-tampon'!$E455=0,"",IF(INDIRECT(NOM_FR&amp;ADDRESS('PR-tampon'!$E455,COLUMN(REFERENCEMENT_ISOLANT[[#Headers],[AVIS LIMITE AU / VALIDITE]])))=0,"",INDIRECT(NOM_FR&amp;ADDRESS('PR-tampon'!$E455,COLUMN(REFERENCEMENT_ISOLANT[[#Headers],[AVIS LIMITE AU / VALIDITE]]))))))</f>
        <v/>
      </c>
      <c r="J492" s="3" t="str">
        <f ca="1">IF('PR-tampon'!$E455="","",IF('PR-tampon'!$E455=0,"",IF(INDIRECT(NOM_FR&amp;ADDRESS('PR-tampon'!$E455,COLUMN(REFERENCEMENT_ISOLANT[[#Headers],[TC/TNC
dans le domaine d''emploi visé]])))=0,"",INDIRECT(NOM_FR&amp;ADDRESS('PR-tampon'!$E455,COLUMN(REFERENCEMENT_ISOLANT[[#Headers],[TC/TNC
dans le domaine d''emploi visé]]))))))</f>
        <v/>
      </c>
      <c r="K492" s="110" t="str">
        <f ca="1">IF('PR-tampon'!$E455="","",IF('PR-tampon'!$E455=0,"",IF(INDIRECT(NOM_FR&amp;ADDRESS('PR-tampon'!$E455,COLUMN(REFERENCEMENT_ISOLANT[[#Headers],[SYNTHESE DES APPLICATIONS VISEES]])))=0,"",INDIRECT(NOM_FR&amp;ADDRESS('PR-tampon'!$E455,COLUMN(REFERENCEMENT_ISOLANT[[#Headers],[SYNTHESE DES APPLICATIONS VISEES]]))))))</f>
        <v/>
      </c>
      <c r="L492" s="82" t="str">
        <f ca="1">IF('PR-tampon'!$E455="","",IF('PR-tampon'!$E455=0,"",IF(INDIRECT(NOM_FR&amp;ADDRESS('PR-tampon'!$E455,COLUMN(REFERENCEMENT_ISOLANT[[#Headers],[CONCATENATION DES OBSERVATIONS]])))=0,"",INDIRECT(NOM_FR&amp;ADDRESS('PR-tampon'!$E455,COLUMN(REFERENCEMENT_ISOLANT[[#Headers],[CONCATENATION DES OBSERVATIONS]]))))))</f>
        <v/>
      </c>
      <c r="M492" s="3" t="str">
        <f ca="1">IF('PR-tampon'!$E455="","",IF('PR-tampon'!$E455=0,"",IF(INDIRECT(NOM_FR&amp;ADDRESS('PR-tampon'!$E455,COLUMN(REFERENCEMENT_ISOLANT[[#Headers],[Hygrométrie des locaux]])))=0,"",INDIRECT(NOM_FR&amp;ADDRESS('PR-tampon'!$E455,COLUMN(REFERENCEMENT_ISOLANT[[#Headers],[Hygrométrie des locaux]]))))))</f>
        <v/>
      </c>
      <c r="N492" s="3" t="str">
        <f ca="1">IF('PR-tampon'!$E455="","",IF('PR-tampon'!$E455=0,"",IF(INDIRECT(NOM_FR&amp;ADDRESS('PR-tampon'!$E455,COLUMN(REFERENCEMENT_ISOLANT[[#Headers],[classement locaux au sens 20.1 P3]])))=0,"",INDIRECT(NOM_FR&amp;ADDRESS('PR-tampon'!$E455,COLUMN(REFERENCEMENT_ISOLANT[[#Headers],[classement locaux au sens 20.1 P3]]))))))</f>
        <v/>
      </c>
      <c r="O492" s="3" t="str">
        <f ca="1">IF('PR-tampon'!$E455="","",IF('PR-tampon'!$E455=0,"",IF(INDIRECT(NOM_FR&amp;ADDRESS('PR-tampon'!$E455,COLUMN(REFERENCEMENT_ISOLANT[[#Headers],[Climat max]])))=0,"",INDIRECT(NOM_FR&amp;ADDRESS('PR-tampon'!$E455,COLUMN(REFERENCEMENT_ISOLANT[[#Headers],[Climat max]]))))))</f>
        <v/>
      </c>
      <c r="P492" s="3" t="str">
        <f ca="1">IF('PR-tampon'!$E455="","",IF('PR-tampon'!$E455=0,"",IF(INDIRECT(NOM_FR&amp;ADDRESS('PR-tampon'!$E455,COLUMN(REFERENCEMENT_ISOLANT[[#Headers],[Locaux climatisés ou raffraichis]])))=0,"",INDIRECT(NOM_FR&amp;ADDRESS('PR-tampon'!$E455,COLUMN(REFERENCEMENT_ISOLANT[[#Headers],[Locaux climatisés ou raffraichis]]))))))</f>
        <v/>
      </c>
    </row>
    <row r="493" spans="1:16" ht="130.19999999999999" customHeight="1" x14ac:dyDescent="0.3">
      <c r="A493" s="3" t="e">
        <v>#VALUE!</v>
      </c>
      <c r="B493" s="86" t="str">
        <f ca="1">IF('PR-tampon'!$E456="","",IF('PR-tampon'!$E456=0,"",IF(INDIRECT(NOM_FR&amp;ADDRESS('PR-tampon'!$E456,COLUMN(REFERENCEMENT_ISOLANT[[#Headers],[DATE REFERENCEMENT]])))=0,"",INDIRECT(NOM_FR&amp;ADDRESS('PR-tampon'!$E456,COLUMN(REFERENCEMENT_ISOLANT[[#Headers],[DATE REFERENCEMENT]]))))))</f>
        <v/>
      </c>
      <c r="C493" s="86" t="str">
        <f ca="1">IF('PR-tampon'!$E456="","",IF('PR-tampon'!$E456=0,"",IF(INDIRECT(NOM_FR&amp;ADDRESS('PR-tampon'!$E456,COLUMN(REFERENCEMENT_ISOLANT[[#Headers],[TYPE DE PROCEDE]])))=0,"",INDIRECT(NOM_FR&amp;ADDRESS('PR-tampon'!$E456,COLUMN(REFERENCEMENT_ISOLANT[[#Headers],[TYPE DE PROCEDE]]))))))</f>
        <v/>
      </c>
      <c r="D493" s="86" t="str">
        <f ca="1">IF('PR-tampon'!$E456="","",IF('PR-tampon'!$E456=0,"",IF(INDIRECT(NOM_FR&amp;ADDRESS('PR-tampon'!$E456,COLUMN(REFERENCEMENT_ISOLANT[[#Headers],[MATIERE]])))=0,"",INDIRECT(NOM_FR&amp;ADDRESS('PR-tampon'!$E456,COLUMN(REFERENCEMENT_ISOLANT[[#Headers],[MATIERE]]))))))</f>
        <v/>
      </c>
      <c r="E493" s="3" t="str">
        <f ca="1">IF('PR-tampon'!$E456="","",IF('PR-tampon'!$E456=0,"",IF(INDIRECT(NOM_FR&amp;ADDRESS('PR-tampon'!$E456,COLUMN(REFERENCEMENT_ISOLANT[[#Headers],[NOM COMMERCIAL DU PROCEDE]])))=0,"",INDIRECT(NOM_FR&amp;ADDRESS('PR-tampon'!$E456,COLUMN(REFERENCEMENT_ISOLANT[[#Headers],[NOM COMMERCIAL DU PROCEDE]]))))))</f>
        <v/>
      </c>
      <c r="F493" s="3" t="str">
        <f ca="1">IF('PR-tampon'!$E456="","",IF('PR-tampon'!$E456=0,"",IF(INDIRECT(NOM_FR&amp;ADDRESS('PR-tampon'!$E456,COLUMN(REFERENCEMENT_ISOLANT[[#Headers],[FABRICANT / TITULAIRE / DISTRIBUTEUR]])))=0,"",INDIRECT(NOM_FR&amp;ADDRESS('PR-tampon'!$E456,COLUMN(REFERENCEMENT_ISOLANT[[#Headers],[FABRICANT / TITULAIRE / DISTRIBUTEUR]]))))))</f>
        <v/>
      </c>
      <c r="G493" s="3" t="str">
        <f ca="1">IF('PR-tampon'!$E456="","",IF('PR-tampon'!$E456=0,"",IF(INDIRECT(NOM_FR&amp;ADDRESS('PR-tampon'!$E456,COLUMN(REFERENCEMENT_ISOLANT[[#Headers],[TYPE DE DOCUMENT DE REFERENCE]])))=0,"",INDIRECT(NOM_FR&amp;ADDRESS('PR-tampon'!$E456,COLUMN(REFERENCEMENT_ISOLANT[[#Headers],[TYPE DE DOCUMENT DE REFERENCE]]))))))</f>
        <v/>
      </c>
      <c r="H493" s="3" t="str">
        <f ca="1">IF('PR-tampon'!$E456="","",IF('PR-tampon'!$E456=0,"",IF(INDIRECT(NOM_FR&amp;ADDRESS('PR-tampon'!$E456,COLUMN(REFERENCEMENT_ISOLANT[[#Headers],[REF]])))=0,"",INDIRECT(NOM_FR&amp;ADDRESS('PR-tampon'!$E456,COLUMN(REFERENCEMENT_ISOLANT[[#Headers],[REF]]))))))</f>
        <v/>
      </c>
      <c r="I493" s="80" t="str">
        <f ca="1">IF('PR-tampon'!$E456="","",IF('PR-tampon'!$E456=0,"",IF(INDIRECT(NOM_FR&amp;ADDRESS('PR-tampon'!$E456,COLUMN(REFERENCEMENT_ISOLANT[[#Headers],[AVIS LIMITE AU / VALIDITE]])))=0,"",INDIRECT(NOM_FR&amp;ADDRESS('PR-tampon'!$E456,COLUMN(REFERENCEMENT_ISOLANT[[#Headers],[AVIS LIMITE AU / VALIDITE]]))))))</f>
        <v/>
      </c>
      <c r="J493" s="3" t="str">
        <f ca="1">IF('PR-tampon'!$E456="","",IF('PR-tampon'!$E456=0,"",IF(INDIRECT(NOM_FR&amp;ADDRESS('PR-tampon'!$E456,COLUMN(REFERENCEMENT_ISOLANT[[#Headers],[TC/TNC
dans le domaine d''emploi visé]])))=0,"",INDIRECT(NOM_FR&amp;ADDRESS('PR-tampon'!$E456,COLUMN(REFERENCEMENT_ISOLANT[[#Headers],[TC/TNC
dans le domaine d''emploi visé]]))))))</f>
        <v/>
      </c>
      <c r="K493" s="110" t="str">
        <f ca="1">IF('PR-tampon'!$E456="","",IF('PR-tampon'!$E456=0,"",IF(INDIRECT(NOM_FR&amp;ADDRESS('PR-tampon'!$E456,COLUMN(REFERENCEMENT_ISOLANT[[#Headers],[SYNTHESE DES APPLICATIONS VISEES]])))=0,"",INDIRECT(NOM_FR&amp;ADDRESS('PR-tampon'!$E456,COLUMN(REFERENCEMENT_ISOLANT[[#Headers],[SYNTHESE DES APPLICATIONS VISEES]]))))))</f>
        <v/>
      </c>
      <c r="L493" s="82" t="str">
        <f ca="1">IF('PR-tampon'!$E456="","",IF('PR-tampon'!$E456=0,"",IF(INDIRECT(NOM_FR&amp;ADDRESS('PR-tampon'!$E456,COLUMN(REFERENCEMENT_ISOLANT[[#Headers],[CONCATENATION DES OBSERVATIONS]])))=0,"",INDIRECT(NOM_FR&amp;ADDRESS('PR-tampon'!$E456,COLUMN(REFERENCEMENT_ISOLANT[[#Headers],[CONCATENATION DES OBSERVATIONS]]))))))</f>
        <v/>
      </c>
      <c r="M493" s="3" t="str">
        <f ca="1">IF('PR-tampon'!$E456="","",IF('PR-tampon'!$E456=0,"",IF(INDIRECT(NOM_FR&amp;ADDRESS('PR-tampon'!$E456,COLUMN(REFERENCEMENT_ISOLANT[[#Headers],[Hygrométrie des locaux]])))=0,"",INDIRECT(NOM_FR&amp;ADDRESS('PR-tampon'!$E456,COLUMN(REFERENCEMENT_ISOLANT[[#Headers],[Hygrométrie des locaux]]))))))</f>
        <v/>
      </c>
      <c r="N493" s="3" t="str">
        <f ca="1">IF('PR-tampon'!$E456="","",IF('PR-tampon'!$E456=0,"",IF(INDIRECT(NOM_FR&amp;ADDRESS('PR-tampon'!$E456,COLUMN(REFERENCEMENT_ISOLANT[[#Headers],[classement locaux au sens 20.1 P3]])))=0,"",INDIRECT(NOM_FR&amp;ADDRESS('PR-tampon'!$E456,COLUMN(REFERENCEMENT_ISOLANT[[#Headers],[classement locaux au sens 20.1 P3]]))))))</f>
        <v/>
      </c>
      <c r="O493" s="3" t="str">
        <f ca="1">IF('PR-tampon'!$E456="","",IF('PR-tampon'!$E456=0,"",IF(INDIRECT(NOM_FR&amp;ADDRESS('PR-tampon'!$E456,COLUMN(REFERENCEMENT_ISOLANT[[#Headers],[Climat max]])))=0,"",INDIRECT(NOM_FR&amp;ADDRESS('PR-tampon'!$E456,COLUMN(REFERENCEMENT_ISOLANT[[#Headers],[Climat max]]))))))</f>
        <v/>
      </c>
      <c r="P493" s="3" t="str">
        <f ca="1">IF('PR-tampon'!$E456="","",IF('PR-tampon'!$E456=0,"",IF(INDIRECT(NOM_FR&amp;ADDRESS('PR-tampon'!$E456,COLUMN(REFERENCEMENT_ISOLANT[[#Headers],[Locaux climatisés ou raffraichis]])))=0,"",INDIRECT(NOM_FR&amp;ADDRESS('PR-tampon'!$E456,COLUMN(REFERENCEMENT_ISOLANT[[#Headers],[Locaux climatisés ou raffraichis]]))))))</f>
        <v/>
      </c>
    </row>
    <row r="494" spans="1:16" ht="130.19999999999999" customHeight="1" x14ac:dyDescent="0.3">
      <c r="A494" s="3" t="e">
        <v>#VALUE!</v>
      </c>
      <c r="B494" s="86" t="str">
        <f ca="1">IF('PR-tampon'!$E457="","",IF('PR-tampon'!$E457=0,"",IF(INDIRECT(NOM_FR&amp;ADDRESS('PR-tampon'!$E457,COLUMN(REFERENCEMENT_ISOLANT[[#Headers],[DATE REFERENCEMENT]])))=0,"",INDIRECT(NOM_FR&amp;ADDRESS('PR-tampon'!$E457,COLUMN(REFERENCEMENT_ISOLANT[[#Headers],[DATE REFERENCEMENT]]))))))</f>
        <v/>
      </c>
      <c r="C494" s="86" t="str">
        <f ca="1">IF('PR-tampon'!$E457="","",IF('PR-tampon'!$E457=0,"",IF(INDIRECT(NOM_FR&amp;ADDRESS('PR-tampon'!$E457,COLUMN(REFERENCEMENT_ISOLANT[[#Headers],[TYPE DE PROCEDE]])))=0,"",INDIRECT(NOM_FR&amp;ADDRESS('PR-tampon'!$E457,COLUMN(REFERENCEMENT_ISOLANT[[#Headers],[TYPE DE PROCEDE]]))))))</f>
        <v/>
      </c>
      <c r="D494" s="86" t="str">
        <f ca="1">IF('PR-tampon'!$E457="","",IF('PR-tampon'!$E457=0,"",IF(INDIRECT(NOM_FR&amp;ADDRESS('PR-tampon'!$E457,COLUMN(REFERENCEMENT_ISOLANT[[#Headers],[MATIERE]])))=0,"",INDIRECT(NOM_FR&amp;ADDRESS('PR-tampon'!$E457,COLUMN(REFERENCEMENT_ISOLANT[[#Headers],[MATIERE]]))))))</f>
        <v/>
      </c>
      <c r="E494" s="3" t="str">
        <f ca="1">IF('PR-tampon'!$E457="","",IF('PR-tampon'!$E457=0,"",IF(INDIRECT(NOM_FR&amp;ADDRESS('PR-tampon'!$E457,COLUMN(REFERENCEMENT_ISOLANT[[#Headers],[NOM COMMERCIAL DU PROCEDE]])))=0,"",INDIRECT(NOM_FR&amp;ADDRESS('PR-tampon'!$E457,COLUMN(REFERENCEMENT_ISOLANT[[#Headers],[NOM COMMERCIAL DU PROCEDE]]))))))</f>
        <v/>
      </c>
      <c r="F494" s="3" t="str">
        <f ca="1">IF('PR-tampon'!$E457="","",IF('PR-tampon'!$E457=0,"",IF(INDIRECT(NOM_FR&amp;ADDRESS('PR-tampon'!$E457,COLUMN(REFERENCEMENT_ISOLANT[[#Headers],[FABRICANT / TITULAIRE / DISTRIBUTEUR]])))=0,"",INDIRECT(NOM_FR&amp;ADDRESS('PR-tampon'!$E457,COLUMN(REFERENCEMENT_ISOLANT[[#Headers],[FABRICANT / TITULAIRE / DISTRIBUTEUR]]))))))</f>
        <v/>
      </c>
      <c r="G494" s="3" t="str">
        <f ca="1">IF('PR-tampon'!$E457="","",IF('PR-tampon'!$E457=0,"",IF(INDIRECT(NOM_FR&amp;ADDRESS('PR-tampon'!$E457,COLUMN(REFERENCEMENT_ISOLANT[[#Headers],[TYPE DE DOCUMENT DE REFERENCE]])))=0,"",INDIRECT(NOM_FR&amp;ADDRESS('PR-tampon'!$E457,COLUMN(REFERENCEMENT_ISOLANT[[#Headers],[TYPE DE DOCUMENT DE REFERENCE]]))))))</f>
        <v/>
      </c>
      <c r="H494" s="3" t="str">
        <f ca="1">IF('PR-tampon'!$E457="","",IF('PR-tampon'!$E457=0,"",IF(INDIRECT(NOM_FR&amp;ADDRESS('PR-tampon'!$E457,COLUMN(REFERENCEMENT_ISOLANT[[#Headers],[REF]])))=0,"",INDIRECT(NOM_FR&amp;ADDRESS('PR-tampon'!$E457,COLUMN(REFERENCEMENT_ISOLANT[[#Headers],[REF]]))))))</f>
        <v/>
      </c>
      <c r="I494" s="80" t="str">
        <f ca="1">IF('PR-tampon'!$E457="","",IF('PR-tampon'!$E457=0,"",IF(INDIRECT(NOM_FR&amp;ADDRESS('PR-tampon'!$E457,COLUMN(REFERENCEMENT_ISOLANT[[#Headers],[AVIS LIMITE AU / VALIDITE]])))=0,"",INDIRECT(NOM_FR&amp;ADDRESS('PR-tampon'!$E457,COLUMN(REFERENCEMENT_ISOLANT[[#Headers],[AVIS LIMITE AU / VALIDITE]]))))))</f>
        <v/>
      </c>
      <c r="J494" s="3" t="str">
        <f ca="1">IF('PR-tampon'!$E457="","",IF('PR-tampon'!$E457=0,"",IF(INDIRECT(NOM_FR&amp;ADDRESS('PR-tampon'!$E457,COLUMN(REFERENCEMENT_ISOLANT[[#Headers],[TC/TNC
dans le domaine d''emploi visé]])))=0,"",INDIRECT(NOM_FR&amp;ADDRESS('PR-tampon'!$E457,COLUMN(REFERENCEMENT_ISOLANT[[#Headers],[TC/TNC
dans le domaine d''emploi visé]]))))))</f>
        <v/>
      </c>
      <c r="K494" s="110" t="str">
        <f ca="1">IF('PR-tampon'!$E457="","",IF('PR-tampon'!$E457=0,"",IF(INDIRECT(NOM_FR&amp;ADDRESS('PR-tampon'!$E457,COLUMN(REFERENCEMENT_ISOLANT[[#Headers],[SYNTHESE DES APPLICATIONS VISEES]])))=0,"",INDIRECT(NOM_FR&amp;ADDRESS('PR-tampon'!$E457,COLUMN(REFERENCEMENT_ISOLANT[[#Headers],[SYNTHESE DES APPLICATIONS VISEES]]))))))</f>
        <v/>
      </c>
      <c r="L494" s="82" t="str">
        <f ca="1">IF('PR-tampon'!$E457="","",IF('PR-tampon'!$E457=0,"",IF(INDIRECT(NOM_FR&amp;ADDRESS('PR-tampon'!$E457,COLUMN(REFERENCEMENT_ISOLANT[[#Headers],[CONCATENATION DES OBSERVATIONS]])))=0,"",INDIRECT(NOM_FR&amp;ADDRESS('PR-tampon'!$E457,COLUMN(REFERENCEMENT_ISOLANT[[#Headers],[CONCATENATION DES OBSERVATIONS]]))))))</f>
        <v/>
      </c>
      <c r="M494" s="3" t="str">
        <f ca="1">IF('PR-tampon'!$E457="","",IF('PR-tampon'!$E457=0,"",IF(INDIRECT(NOM_FR&amp;ADDRESS('PR-tampon'!$E457,COLUMN(REFERENCEMENT_ISOLANT[[#Headers],[Hygrométrie des locaux]])))=0,"",INDIRECT(NOM_FR&amp;ADDRESS('PR-tampon'!$E457,COLUMN(REFERENCEMENT_ISOLANT[[#Headers],[Hygrométrie des locaux]]))))))</f>
        <v/>
      </c>
      <c r="N494" s="3" t="str">
        <f ca="1">IF('PR-tampon'!$E457="","",IF('PR-tampon'!$E457=0,"",IF(INDIRECT(NOM_FR&amp;ADDRESS('PR-tampon'!$E457,COLUMN(REFERENCEMENT_ISOLANT[[#Headers],[classement locaux au sens 20.1 P3]])))=0,"",INDIRECT(NOM_FR&amp;ADDRESS('PR-tampon'!$E457,COLUMN(REFERENCEMENT_ISOLANT[[#Headers],[classement locaux au sens 20.1 P3]]))))))</f>
        <v/>
      </c>
      <c r="O494" s="3" t="str">
        <f ca="1">IF('PR-tampon'!$E457="","",IF('PR-tampon'!$E457=0,"",IF(INDIRECT(NOM_FR&amp;ADDRESS('PR-tampon'!$E457,COLUMN(REFERENCEMENT_ISOLANT[[#Headers],[Climat max]])))=0,"",INDIRECT(NOM_FR&amp;ADDRESS('PR-tampon'!$E457,COLUMN(REFERENCEMENT_ISOLANT[[#Headers],[Climat max]]))))))</f>
        <v/>
      </c>
      <c r="P494" s="3" t="str">
        <f ca="1">IF('PR-tampon'!$E457="","",IF('PR-tampon'!$E457=0,"",IF(INDIRECT(NOM_FR&amp;ADDRESS('PR-tampon'!$E457,COLUMN(REFERENCEMENT_ISOLANT[[#Headers],[Locaux climatisés ou raffraichis]])))=0,"",INDIRECT(NOM_FR&amp;ADDRESS('PR-tampon'!$E457,COLUMN(REFERENCEMENT_ISOLANT[[#Headers],[Locaux climatisés ou raffraichis]]))))))</f>
        <v/>
      </c>
    </row>
    <row r="495" spans="1:16" ht="130.19999999999999" customHeight="1" x14ac:dyDescent="0.3">
      <c r="A495" s="3" t="e">
        <v>#VALUE!</v>
      </c>
      <c r="B495" s="86" t="str">
        <f ca="1">IF('PR-tampon'!$E458="","",IF('PR-tampon'!$E458=0,"",IF(INDIRECT(NOM_FR&amp;ADDRESS('PR-tampon'!$E458,COLUMN(REFERENCEMENT_ISOLANT[[#Headers],[DATE REFERENCEMENT]])))=0,"",INDIRECT(NOM_FR&amp;ADDRESS('PR-tampon'!$E458,COLUMN(REFERENCEMENT_ISOLANT[[#Headers],[DATE REFERENCEMENT]]))))))</f>
        <v/>
      </c>
      <c r="C495" s="86" t="str">
        <f ca="1">IF('PR-tampon'!$E458="","",IF('PR-tampon'!$E458=0,"",IF(INDIRECT(NOM_FR&amp;ADDRESS('PR-tampon'!$E458,COLUMN(REFERENCEMENT_ISOLANT[[#Headers],[TYPE DE PROCEDE]])))=0,"",INDIRECT(NOM_FR&amp;ADDRESS('PR-tampon'!$E458,COLUMN(REFERENCEMENT_ISOLANT[[#Headers],[TYPE DE PROCEDE]]))))))</f>
        <v/>
      </c>
      <c r="D495" s="86" t="str">
        <f ca="1">IF('PR-tampon'!$E458="","",IF('PR-tampon'!$E458=0,"",IF(INDIRECT(NOM_FR&amp;ADDRESS('PR-tampon'!$E458,COLUMN(REFERENCEMENT_ISOLANT[[#Headers],[MATIERE]])))=0,"",INDIRECT(NOM_FR&amp;ADDRESS('PR-tampon'!$E458,COLUMN(REFERENCEMENT_ISOLANT[[#Headers],[MATIERE]]))))))</f>
        <v/>
      </c>
      <c r="E495" s="3" t="str">
        <f ca="1">IF('PR-tampon'!$E458="","",IF('PR-tampon'!$E458=0,"",IF(INDIRECT(NOM_FR&amp;ADDRESS('PR-tampon'!$E458,COLUMN(REFERENCEMENT_ISOLANT[[#Headers],[NOM COMMERCIAL DU PROCEDE]])))=0,"",INDIRECT(NOM_FR&amp;ADDRESS('PR-tampon'!$E458,COLUMN(REFERENCEMENT_ISOLANT[[#Headers],[NOM COMMERCIAL DU PROCEDE]]))))))</f>
        <v/>
      </c>
      <c r="F495" s="3" t="str">
        <f ca="1">IF('PR-tampon'!$E458="","",IF('PR-tampon'!$E458=0,"",IF(INDIRECT(NOM_FR&amp;ADDRESS('PR-tampon'!$E458,COLUMN(REFERENCEMENT_ISOLANT[[#Headers],[FABRICANT / TITULAIRE / DISTRIBUTEUR]])))=0,"",INDIRECT(NOM_FR&amp;ADDRESS('PR-tampon'!$E458,COLUMN(REFERENCEMENT_ISOLANT[[#Headers],[FABRICANT / TITULAIRE / DISTRIBUTEUR]]))))))</f>
        <v/>
      </c>
      <c r="G495" s="3" t="str">
        <f ca="1">IF('PR-tampon'!$E458="","",IF('PR-tampon'!$E458=0,"",IF(INDIRECT(NOM_FR&amp;ADDRESS('PR-tampon'!$E458,COLUMN(REFERENCEMENT_ISOLANT[[#Headers],[TYPE DE DOCUMENT DE REFERENCE]])))=0,"",INDIRECT(NOM_FR&amp;ADDRESS('PR-tampon'!$E458,COLUMN(REFERENCEMENT_ISOLANT[[#Headers],[TYPE DE DOCUMENT DE REFERENCE]]))))))</f>
        <v/>
      </c>
      <c r="H495" s="3" t="str">
        <f ca="1">IF('PR-tampon'!$E458="","",IF('PR-tampon'!$E458=0,"",IF(INDIRECT(NOM_FR&amp;ADDRESS('PR-tampon'!$E458,COLUMN(REFERENCEMENT_ISOLANT[[#Headers],[REF]])))=0,"",INDIRECT(NOM_FR&amp;ADDRESS('PR-tampon'!$E458,COLUMN(REFERENCEMENT_ISOLANT[[#Headers],[REF]]))))))</f>
        <v/>
      </c>
      <c r="I495" s="80" t="str">
        <f ca="1">IF('PR-tampon'!$E458="","",IF('PR-tampon'!$E458=0,"",IF(INDIRECT(NOM_FR&amp;ADDRESS('PR-tampon'!$E458,COLUMN(REFERENCEMENT_ISOLANT[[#Headers],[AVIS LIMITE AU / VALIDITE]])))=0,"",INDIRECT(NOM_FR&amp;ADDRESS('PR-tampon'!$E458,COLUMN(REFERENCEMENT_ISOLANT[[#Headers],[AVIS LIMITE AU / VALIDITE]]))))))</f>
        <v/>
      </c>
      <c r="J495" s="3" t="str">
        <f ca="1">IF('PR-tampon'!$E458="","",IF('PR-tampon'!$E458=0,"",IF(INDIRECT(NOM_FR&amp;ADDRESS('PR-tampon'!$E458,COLUMN(REFERENCEMENT_ISOLANT[[#Headers],[TC/TNC
dans le domaine d''emploi visé]])))=0,"",INDIRECT(NOM_FR&amp;ADDRESS('PR-tampon'!$E458,COLUMN(REFERENCEMENT_ISOLANT[[#Headers],[TC/TNC
dans le domaine d''emploi visé]]))))))</f>
        <v/>
      </c>
      <c r="K495" s="110" t="str">
        <f ca="1">IF('PR-tampon'!$E458="","",IF('PR-tampon'!$E458=0,"",IF(INDIRECT(NOM_FR&amp;ADDRESS('PR-tampon'!$E458,COLUMN(REFERENCEMENT_ISOLANT[[#Headers],[SYNTHESE DES APPLICATIONS VISEES]])))=0,"",INDIRECT(NOM_FR&amp;ADDRESS('PR-tampon'!$E458,COLUMN(REFERENCEMENT_ISOLANT[[#Headers],[SYNTHESE DES APPLICATIONS VISEES]]))))))</f>
        <v/>
      </c>
      <c r="L495" s="82" t="str">
        <f ca="1">IF('PR-tampon'!$E458="","",IF('PR-tampon'!$E458=0,"",IF(INDIRECT(NOM_FR&amp;ADDRESS('PR-tampon'!$E458,COLUMN(REFERENCEMENT_ISOLANT[[#Headers],[CONCATENATION DES OBSERVATIONS]])))=0,"",INDIRECT(NOM_FR&amp;ADDRESS('PR-tampon'!$E458,COLUMN(REFERENCEMENT_ISOLANT[[#Headers],[CONCATENATION DES OBSERVATIONS]]))))))</f>
        <v/>
      </c>
      <c r="M495" s="3" t="str">
        <f ca="1">IF('PR-tampon'!$E458="","",IF('PR-tampon'!$E458=0,"",IF(INDIRECT(NOM_FR&amp;ADDRESS('PR-tampon'!$E458,COLUMN(REFERENCEMENT_ISOLANT[[#Headers],[Hygrométrie des locaux]])))=0,"",INDIRECT(NOM_FR&amp;ADDRESS('PR-tampon'!$E458,COLUMN(REFERENCEMENT_ISOLANT[[#Headers],[Hygrométrie des locaux]]))))))</f>
        <v/>
      </c>
      <c r="N495" s="3" t="str">
        <f ca="1">IF('PR-tampon'!$E458="","",IF('PR-tampon'!$E458=0,"",IF(INDIRECT(NOM_FR&amp;ADDRESS('PR-tampon'!$E458,COLUMN(REFERENCEMENT_ISOLANT[[#Headers],[classement locaux au sens 20.1 P3]])))=0,"",INDIRECT(NOM_FR&amp;ADDRESS('PR-tampon'!$E458,COLUMN(REFERENCEMENT_ISOLANT[[#Headers],[classement locaux au sens 20.1 P3]]))))))</f>
        <v/>
      </c>
      <c r="O495" s="3" t="str">
        <f ca="1">IF('PR-tampon'!$E458="","",IF('PR-tampon'!$E458=0,"",IF(INDIRECT(NOM_FR&amp;ADDRESS('PR-tampon'!$E458,COLUMN(REFERENCEMENT_ISOLANT[[#Headers],[Climat max]])))=0,"",INDIRECT(NOM_FR&amp;ADDRESS('PR-tampon'!$E458,COLUMN(REFERENCEMENT_ISOLANT[[#Headers],[Climat max]]))))))</f>
        <v/>
      </c>
      <c r="P495" s="3" t="str">
        <f ca="1">IF('PR-tampon'!$E458="","",IF('PR-tampon'!$E458=0,"",IF(INDIRECT(NOM_FR&amp;ADDRESS('PR-tampon'!$E458,COLUMN(REFERENCEMENT_ISOLANT[[#Headers],[Locaux climatisés ou raffraichis]])))=0,"",INDIRECT(NOM_FR&amp;ADDRESS('PR-tampon'!$E458,COLUMN(REFERENCEMENT_ISOLANT[[#Headers],[Locaux climatisés ou raffraichis]]))))))</f>
        <v/>
      </c>
    </row>
    <row r="496" spans="1:16" ht="130.19999999999999" customHeight="1" x14ac:dyDescent="0.3">
      <c r="A496" s="3" t="e">
        <v>#VALUE!</v>
      </c>
      <c r="B496" s="86" t="str">
        <f ca="1">IF('PR-tampon'!$E459="","",IF('PR-tampon'!$E459=0,"",IF(INDIRECT(NOM_FR&amp;ADDRESS('PR-tampon'!$E459,COLUMN(REFERENCEMENT_ISOLANT[[#Headers],[DATE REFERENCEMENT]])))=0,"",INDIRECT(NOM_FR&amp;ADDRESS('PR-tampon'!$E459,COLUMN(REFERENCEMENT_ISOLANT[[#Headers],[DATE REFERENCEMENT]]))))))</f>
        <v/>
      </c>
      <c r="C496" s="86" t="str">
        <f ca="1">IF('PR-tampon'!$E459="","",IF('PR-tampon'!$E459=0,"",IF(INDIRECT(NOM_FR&amp;ADDRESS('PR-tampon'!$E459,COLUMN(REFERENCEMENT_ISOLANT[[#Headers],[TYPE DE PROCEDE]])))=0,"",INDIRECT(NOM_FR&amp;ADDRESS('PR-tampon'!$E459,COLUMN(REFERENCEMENT_ISOLANT[[#Headers],[TYPE DE PROCEDE]]))))))</f>
        <v/>
      </c>
      <c r="D496" s="86" t="str">
        <f ca="1">IF('PR-tampon'!$E459="","",IF('PR-tampon'!$E459=0,"",IF(INDIRECT(NOM_FR&amp;ADDRESS('PR-tampon'!$E459,COLUMN(REFERENCEMENT_ISOLANT[[#Headers],[MATIERE]])))=0,"",INDIRECT(NOM_FR&amp;ADDRESS('PR-tampon'!$E459,COLUMN(REFERENCEMENT_ISOLANT[[#Headers],[MATIERE]]))))))</f>
        <v/>
      </c>
      <c r="E496" s="3" t="str">
        <f ca="1">IF('PR-tampon'!$E459="","",IF('PR-tampon'!$E459=0,"",IF(INDIRECT(NOM_FR&amp;ADDRESS('PR-tampon'!$E459,COLUMN(REFERENCEMENT_ISOLANT[[#Headers],[NOM COMMERCIAL DU PROCEDE]])))=0,"",INDIRECT(NOM_FR&amp;ADDRESS('PR-tampon'!$E459,COLUMN(REFERENCEMENT_ISOLANT[[#Headers],[NOM COMMERCIAL DU PROCEDE]]))))))</f>
        <v/>
      </c>
      <c r="F496" s="3" t="str">
        <f ca="1">IF('PR-tampon'!$E459="","",IF('PR-tampon'!$E459=0,"",IF(INDIRECT(NOM_FR&amp;ADDRESS('PR-tampon'!$E459,COLUMN(REFERENCEMENT_ISOLANT[[#Headers],[FABRICANT / TITULAIRE / DISTRIBUTEUR]])))=0,"",INDIRECT(NOM_FR&amp;ADDRESS('PR-tampon'!$E459,COLUMN(REFERENCEMENT_ISOLANT[[#Headers],[FABRICANT / TITULAIRE / DISTRIBUTEUR]]))))))</f>
        <v/>
      </c>
      <c r="G496" s="3" t="str">
        <f ca="1">IF('PR-tampon'!$E459="","",IF('PR-tampon'!$E459=0,"",IF(INDIRECT(NOM_FR&amp;ADDRESS('PR-tampon'!$E459,COLUMN(REFERENCEMENT_ISOLANT[[#Headers],[TYPE DE DOCUMENT DE REFERENCE]])))=0,"",INDIRECT(NOM_FR&amp;ADDRESS('PR-tampon'!$E459,COLUMN(REFERENCEMENT_ISOLANT[[#Headers],[TYPE DE DOCUMENT DE REFERENCE]]))))))</f>
        <v/>
      </c>
      <c r="H496" s="3" t="str">
        <f ca="1">IF('PR-tampon'!$E459="","",IF('PR-tampon'!$E459=0,"",IF(INDIRECT(NOM_FR&amp;ADDRESS('PR-tampon'!$E459,COLUMN(REFERENCEMENT_ISOLANT[[#Headers],[REF]])))=0,"",INDIRECT(NOM_FR&amp;ADDRESS('PR-tampon'!$E459,COLUMN(REFERENCEMENT_ISOLANT[[#Headers],[REF]]))))))</f>
        <v/>
      </c>
      <c r="I496" s="80" t="str">
        <f ca="1">IF('PR-tampon'!$E459="","",IF('PR-tampon'!$E459=0,"",IF(INDIRECT(NOM_FR&amp;ADDRESS('PR-tampon'!$E459,COLUMN(REFERENCEMENT_ISOLANT[[#Headers],[AVIS LIMITE AU / VALIDITE]])))=0,"",INDIRECT(NOM_FR&amp;ADDRESS('PR-tampon'!$E459,COLUMN(REFERENCEMENT_ISOLANT[[#Headers],[AVIS LIMITE AU / VALIDITE]]))))))</f>
        <v/>
      </c>
      <c r="J496" s="3" t="str">
        <f ca="1">IF('PR-tampon'!$E459="","",IF('PR-tampon'!$E459=0,"",IF(INDIRECT(NOM_FR&amp;ADDRESS('PR-tampon'!$E459,COLUMN(REFERENCEMENT_ISOLANT[[#Headers],[TC/TNC
dans le domaine d''emploi visé]])))=0,"",INDIRECT(NOM_FR&amp;ADDRESS('PR-tampon'!$E459,COLUMN(REFERENCEMENT_ISOLANT[[#Headers],[TC/TNC
dans le domaine d''emploi visé]]))))))</f>
        <v/>
      </c>
      <c r="K496" s="110" t="str">
        <f ca="1">IF('PR-tampon'!$E459="","",IF('PR-tampon'!$E459=0,"",IF(INDIRECT(NOM_FR&amp;ADDRESS('PR-tampon'!$E459,COLUMN(REFERENCEMENT_ISOLANT[[#Headers],[SYNTHESE DES APPLICATIONS VISEES]])))=0,"",INDIRECT(NOM_FR&amp;ADDRESS('PR-tampon'!$E459,COLUMN(REFERENCEMENT_ISOLANT[[#Headers],[SYNTHESE DES APPLICATIONS VISEES]]))))))</f>
        <v/>
      </c>
      <c r="L496" s="82" t="str">
        <f ca="1">IF('PR-tampon'!$E459="","",IF('PR-tampon'!$E459=0,"",IF(INDIRECT(NOM_FR&amp;ADDRESS('PR-tampon'!$E459,COLUMN(REFERENCEMENT_ISOLANT[[#Headers],[CONCATENATION DES OBSERVATIONS]])))=0,"",INDIRECT(NOM_FR&amp;ADDRESS('PR-tampon'!$E459,COLUMN(REFERENCEMENT_ISOLANT[[#Headers],[CONCATENATION DES OBSERVATIONS]]))))))</f>
        <v/>
      </c>
      <c r="M496" s="3" t="str">
        <f ca="1">IF('PR-tampon'!$E459="","",IF('PR-tampon'!$E459=0,"",IF(INDIRECT(NOM_FR&amp;ADDRESS('PR-tampon'!$E459,COLUMN(REFERENCEMENT_ISOLANT[[#Headers],[Hygrométrie des locaux]])))=0,"",INDIRECT(NOM_FR&amp;ADDRESS('PR-tampon'!$E459,COLUMN(REFERENCEMENT_ISOLANT[[#Headers],[Hygrométrie des locaux]]))))))</f>
        <v/>
      </c>
      <c r="N496" s="3" t="str">
        <f ca="1">IF('PR-tampon'!$E459="","",IF('PR-tampon'!$E459=0,"",IF(INDIRECT(NOM_FR&amp;ADDRESS('PR-tampon'!$E459,COLUMN(REFERENCEMENT_ISOLANT[[#Headers],[classement locaux au sens 20.1 P3]])))=0,"",INDIRECT(NOM_FR&amp;ADDRESS('PR-tampon'!$E459,COLUMN(REFERENCEMENT_ISOLANT[[#Headers],[classement locaux au sens 20.1 P3]]))))))</f>
        <v/>
      </c>
      <c r="O496" s="3" t="str">
        <f ca="1">IF('PR-tampon'!$E459="","",IF('PR-tampon'!$E459=0,"",IF(INDIRECT(NOM_FR&amp;ADDRESS('PR-tampon'!$E459,COLUMN(REFERENCEMENT_ISOLANT[[#Headers],[Climat max]])))=0,"",INDIRECT(NOM_FR&amp;ADDRESS('PR-tampon'!$E459,COLUMN(REFERENCEMENT_ISOLANT[[#Headers],[Climat max]]))))))</f>
        <v/>
      </c>
      <c r="P496" s="3" t="str">
        <f ca="1">IF('PR-tampon'!$E459="","",IF('PR-tampon'!$E459=0,"",IF(INDIRECT(NOM_FR&amp;ADDRESS('PR-tampon'!$E459,COLUMN(REFERENCEMENT_ISOLANT[[#Headers],[Locaux climatisés ou raffraichis]])))=0,"",INDIRECT(NOM_FR&amp;ADDRESS('PR-tampon'!$E459,COLUMN(REFERENCEMENT_ISOLANT[[#Headers],[Locaux climatisés ou raffraichis]]))))))</f>
        <v/>
      </c>
    </row>
    <row r="497" spans="1:16" ht="130.19999999999999" customHeight="1" x14ac:dyDescent="0.3">
      <c r="A497" s="3" t="e">
        <v>#VALUE!</v>
      </c>
      <c r="B497" s="86" t="str">
        <f ca="1">IF('PR-tampon'!$E460="","",IF('PR-tampon'!$E460=0,"",IF(INDIRECT(NOM_FR&amp;ADDRESS('PR-tampon'!$E460,COLUMN(REFERENCEMENT_ISOLANT[[#Headers],[DATE REFERENCEMENT]])))=0,"",INDIRECT(NOM_FR&amp;ADDRESS('PR-tampon'!$E460,COLUMN(REFERENCEMENT_ISOLANT[[#Headers],[DATE REFERENCEMENT]]))))))</f>
        <v/>
      </c>
      <c r="C497" s="86" t="str">
        <f ca="1">IF('PR-tampon'!$E460="","",IF('PR-tampon'!$E460=0,"",IF(INDIRECT(NOM_FR&amp;ADDRESS('PR-tampon'!$E460,COLUMN(REFERENCEMENT_ISOLANT[[#Headers],[TYPE DE PROCEDE]])))=0,"",INDIRECT(NOM_FR&amp;ADDRESS('PR-tampon'!$E460,COLUMN(REFERENCEMENT_ISOLANT[[#Headers],[TYPE DE PROCEDE]]))))))</f>
        <v/>
      </c>
      <c r="D497" s="86" t="str">
        <f ca="1">IF('PR-tampon'!$E460="","",IF('PR-tampon'!$E460=0,"",IF(INDIRECT(NOM_FR&amp;ADDRESS('PR-tampon'!$E460,COLUMN(REFERENCEMENT_ISOLANT[[#Headers],[MATIERE]])))=0,"",INDIRECT(NOM_FR&amp;ADDRESS('PR-tampon'!$E460,COLUMN(REFERENCEMENT_ISOLANT[[#Headers],[MATIERE]]))))))</f>
        <v/>
      </c>
      <c r="E497" s="3" t="str">
        <f ca="1">IF('PR-tampon'!$E460="","",IF('PR-tampon'!$E460=0,"",IF(INDIRECT(NOM_FR&amp;ADDRESS('PR-tampon'!$E460,COLUMN(REFERENCEMENT_ISOLANT[[#Headers],[NOM COMMERCIAL DU PROCEDE]])))=0,"",INDIRECT(NOM_FR&amp;ADDRESS('PR-tampon'!$E460,COLUMN(REFERENCEMENT_ISOLANT[[#Headers],[NOM COMMERCIAL DU PROCEDE]]))))))</f>
        <v/>
      </c>
      <c r="F497" s="3" t="str">
        <f ca="1">IF('PR-tampon'!$E460="","",IF('PR-tampon'!$E460=0,"",IF(INDIRECT(NOM_FR&amp;ADDRESS('PR-tampon'!$E460,COLUMN(REFERENCEMENT_ISOLANT[[#Headers],[FABRICANT / TITULAIRE / DISTRIBUTEUR]])))=0,"",INDIRECT(NOM_FR&amp;ADDRESS('PR-tampon'!$E460,COLUMN(REFERENCEMENT_ISOLANT[[#Headers],[FABRICANT / TITULAIRE / DISTRIBUTEUR]]))))))</f>
        <v/>
      </c>
      <c r="G497" s="3" t="str">
        <f ca="1">IF('PR-tampon'!$E460="","",IF('PR-tampon'!$E460=0,"",IF(INDIRECT(NOM_FR&amp;ADDRESS('PR-tampon'!$E460,COLUMN(REFERENCEMENT_ISOLANT[[#Headers],[TYPE DE DOCUMENT DE REFERENCE]])))=0,"",INDIRECT(NOM_FR&amp;ADDRESS('PR-tampon'!$E460,COLUMN(REFERENCEMENT_ISOLANT[[#Headers],[TYPE DE DOCUMENT DE REFERENCE]]))))))</f>
        <v/>
      </c>
      <c r="H497" s="3" t="str">
        <f ca="1">IF('PR-tampon'!$E460="","",IF('PR-tampon'!$E460=0,"",IF(INDIRECT(NOM_FR&amp;ADDRESS('PR-tampon'!$E460,COLUMN(REFERENCEMENT_ISOLANT[[#Headers],[REF]])))=0,"",INDIRECT(NOM_FR&amp;ADDRESS('PR-tampon'!$E460,COLUMN(REFERENCEMENT_ISOLANT[[#Headers],[REF]]))))))</f>
        <v/>
      </c>
      <c r="I497" s="80" t="str">
        <f ca="1">IF('PR-tampon'!$E460="","",IF('PR-tampon'!$E460=0,"",IF(INDIRECT(NOM_FR&amp;ADDRESS('PR-tampon'!$E460,COLUMN(REFERENCEMENT_ISOLANT[[#Headers],[AVIS LIMITE AU / VALIDITE]])))=0,"",INDIRECT(NOM_FR&amp;ADDRESS('PR-tampon'!$E460,COLUMN(REFERENCEMENT_ISOLANT[[#Headers],[AVIS LIMITE AU / VALIDITE]]))))))</f>
        <v/>
      </c>
      <c r="J497" s="3" t="str">
        <f ca="1">IF('PR-tampon'!$E460="","",IF('PR-tampon'!$E460=0,"",IF(INDIRECT(NOM_FR&amp;ADDRESS('PR-tampon'!$E460,COLUMN(REFERENCEMENT_ISOLANT[[#Headers],[TC/TNC
dans le domaine d''emploi visé]])))=0,"",INDIRECT(NOM_FR&amp;ADDRESS('PR-tampon'!$E460,COLUMN(REFERENCEMENT_ISOLANT[[#Headers],[TC/TNC
dans le domaine d''emploi visé]]))))))</f>
        <v/>
      </c>
      <c r="K497" s="110" t="str">
        <f ca="1">IF('PR-tampon'!$E460="","",IF('PR-tampon'!$E460=0,"",IF(INDIRECT(NOM_FR&amp;ADDRESS('PR-tampon'!$E460,COLUMN(REFERENCEMENT_ISOLANT[[#Headers],[SYNTHESE DES APPLICATIONS VISEES]])))=0,"",INDIRECT(NOM_FR&amp;ADDRESS('PR-tampon'!$E460,COLUMN(REFERENCEMENT_ISOLANT[[#Headers],[SYNTHESE DES APPLICATIONS VISEES]]))))))</f>
        <v/>
      </c>
      <c r="L497" s="82" t="str">
        <f ca="1">IF('PR-tampon'!$E460="","",IF('PR-tampon'!$E460=0,"",IF(INDIRECT(NOM_FR&amp;ADDRESS('PR-tampon'!$E460,COLUMN(REFERENCEMENT_ISOLANT[[#Headers],[CONCATENATION DES OBSERVATIONS]])))=0,"",INDIRECT(NOM_FR&amp;ADDRESS('PR-tampon'!$E460,COLUMN(REFERENCEMENT_ISOLANT[[#Headers],[CONCATENATION DES OBSERVATIONS]]))))))</f>
        <v/>
      </c>
      <c r="M497" s="3" t="str">
        <f ca="1">IF('PR-tampon'!$E460="","",IF('PR-tampon'!$E460=0,"",IF(INDIRECT(NOM_FR&amp;ADDRESS('PR-tampon'!$E460,COLUMN(REFERENCEMENT_ISOLANT[[#Headers],[Hygrométrie des locaux]])))=0,"",INDIRECT(NOM_FR&amp;ADDRESS('PR-tampon'!$E460,COLUMN(REFERENCEMENT_ISOLANT[[#Headers],[Hygrométrie des locaux]]))))))</f>
        <v/>
      </c>
      <c r="N497" s="3" t="str">
        <f ca="1">IF('PR-tampon'!$E460="","",IF('PR-tampon'!$E460=0,"",IF(INDIRECT(NOM_FR&amp;ADDRESS('PR-tampon'!$E460,COLUMN(REFERENCEMENT_ISOLANT[[#Headers],[classement locaux au sens 20.1 P3]])))=0,"",INDIRECT(NOM_FR&amp;ADDRESS('PR-tampon'!$E460,COLUMN(REFERENCEMENT_ISOLANT[[#Headers],[classement locaux au sens 20.1 P3]]))))))</f>
        <v/>
      </c>
      <c r="O497" s="3" t="str">
        <f ca="1">IF('PR-tampon'!$E460="","",IF('PR-tampon'!$E460=0,"",IF(INDIRECT(NOM_FR&amp;ADDRESS('PR-tampon'!$E460,COLUMN(REFERENCEMENT_ISOLANT[[#Headers],[Climat max]])))=0,"",INDIRECT(NOM_FR&amp;ADDRESS('PR-tampon'!$E460,COLUMN(REFERENCEMENT_ISOLANT[[#Headers],[Climat max]]))))))</f>
        <v/>
      </c>
      <c r="P497" s="3" t="str">
        <f ca="1">IF('PR-tampon'!$E460="","",IF('PR-tampon'!$E460=0,"",IF(INDIRECT(NOM_FR&amp;ADDRESS('PR-tampon'!$E460,COLUMN(REFERENCEMENT_ISOLANT[[#Headers],[Locaux climatisés ou raffraichis]])))=0,"",INDIRECT(NOM_FR&amp;ADDRESS('PR-tampon'!$E460,COLUMN(REFERENCEMENT_ISOLANT[[#Headers],[Locaux climatisés ou raffraichis]]))))))</f>
        <v/>
      </c>
    </row>
    <row r="498" spans="1:16" ht="130.19999999999999" customHeight="1" x14ac:dyDescent="0.3">
      <c r="A498" s="3" t="e">
        <v>#VALUE!</v>
      </c>
      <c r="B498" s="86" t="str">
        <f ca="1">IF('PR-tampon'!$E461="","",IF('PR-tampon'!$E461=0,"",IF(INDIRECT(NOM_FR&amp;ADDRESS('PR-tampon'!$E461,COLUMN(REFERENCEMENT_ISOLANT[[#Headers],[DATE REFERENCEMENT]])))=0,"",INDIRECT(NOM_FR&amp;ADDRESS('PR-tampon'!$E461,COLUMN(REFERENCEMENT_ISOLANT[[#Headers],[DATE REFERENCEMENT]]))))))</f>
        <v/>
      </c>
      <c r="C498" s="86" t="str">
        <f ca="1">IF('PR-tampon'!$E461="","",IF('PR-tampon'!$E461=0,"",IF(INDIRECT(NOM_FR&amp;ADDRESS('PR-tampon'!$E461,COLUMN(REFERENCEMENT_ISOLANT[[#Headers],[TYPE DE PROCEDE]])))=0,"",INDIRECT(NOM_FR&amp;ADDRESS('PR-tampon'!$E461,COLUMN(REFERENCEMENT_ISOLANT[[#Headers],[TYPE DE PROCEDE]]))))))</f>
        <v/>
      </c>
      <c r="D498" s="86" t="str">
        <f ca="1">IF('PR-tampon'!$E461="","",IF('PR-tampon'!$E461=0,"",IF(INDIRECT(NOM_FR&amp;ADDRESS('PR-tampon'!$E461,COLUMN(REFERENCEMENT_ISOLANT[[#Headers],[MATIERE]])))=0,"",INDIRECT(NOM_FR&amp;ADDRESS('PR-tampon'!$E461,COLUMN(REFERENCEMENT_ISOLANT[[#Headers],[MATIERE]]))))))</f>
        <v/>
      </c>
      <c r="E498" s="3" t="str">
        <f ca="1">IF('PR-tampon'!$E461="","",IF('PR-tampon'!$E461=0,"",IF(INDIRECT(NOM_FR&amp;ADDRESS('PR-tampon'!$E461,COLUMN(REFERENCEMENT_ISOLANT[[#Headers],[NOM COMMERCIAL DU PROCEDE]])))=0,"",INDIRECT(NOM_FR&amp;ADDRESS('PR-tampon'!$E461,COLUMN(REFERENCEMENT_ISOLANT[[#Headers],[NOM COMMERCIAL DU PROCEDE]]))))))</f>
        <v/>
      </c>
      <c r="F498" s="3" t="str">
        <f ca="1">IF('PR-tampon'!$E461="","",IF('PR-tampon'!$E461=0,"",IF(INDIRECT(NOM_FR&amp;ADDRESS('PR-tampon'!$E461,COLUMN(REFERENCEMENT_ISOLANT[[#Headers],[FABRICANT / TITULAIRE / DISTRIBUTEUR]])))=0,"",INDIRECT(NOM_FR&amp;ADDRESS('PR-tampon'!$E461,COLUMN(REFERENCEMENT_ISOLANT[[#Headers],[FABRICANT / TITULAIRE / DISTRIBUTEUR]]))))))</f>
        <v/>
      </c>
      <c r="G498" s="3" t="str">
        <f ca="1">IF('PR-tampon'!$E461="","",IF('PR-tampon'!$E461=0,"",IF(INDIRECT(NOM_FR&amp;ADDRESS('PR-tampon'!$E461,COLUMN(REFERENCEMENT_ISOLANT[[#Headers],[TYPE DE DOCUMENT DE REFERENCE]])))=0,"",INDIRECT(NOM_FR&amp;ADDRESS('PR-tampon'!$E461,COLUMN(REFERENCEMENT_ISOLANT[[#Headers],[TYPE DE DOCUMENT DE REFERENCE]]))))))</f>
        <v/>
      </c>
      <c r="H498" s="3" t="str">
        <f ca="1">IF('PR-tampon'!$E461="","",IF('PR-tampon'!$E461=0,"",IF(INDIRECT(NOM_FR&amp;ADDRESS('PR-tampon'!$E461,COLUMN(REFERENCEMENT_ISOLANT[[#Headers],[REF]])))=0,"",INDIRECT(NOM_FR&amp;ADDRESS('PR-tampon'!$E461,COLUMN(REFERENCEMENT_ISOLANT[[#Headers],[REF]]))))))</f>
        <v/>
      </c>
      <c r="I498" s="80" t="str">
        <f ca="1">IF('PR-tampon'!$E461="","",IF('PR-tampon'!$E461=0,"",IF(INDIRECT(NOM_FR&amp;ADDRESS('PR-tampon'!$E461,COLUMN(REFERENCEMENT_ISOLANT[[#Headers],[AVIS LIMITE AU / VALIDITE]])))=0,"",INDIRECT(NOM_FR&amp;ADDRESS('PR-tampon'!$E461,COLUMN(REFERENCEMENT_ISOLANT[[#Headers],[AVIS LIMITE AU / VALIDITE]]))))))</f>
        <v/>
      </c>
      <c r="J498" s="3" t="str">
        <f ca="1">IF('PR-tampon'!$E461="","",IF('PR-tampon'!$E461=0,"",IF(INDIRECT(NOM_FR&amp;ADDRESS('PR-tampon'!$E461,COLUMN(REFERENCEMENT_ISOLANT[[#Headers],[TC/TNC
dans le domaine d''emploi visé]])))=0,"",INDIRECT(NOM_FR&amp;ADDRESS('PR-tampon'!$E461,COLUMN(REFERENCEMENT_ISOLANT[[#Headers],[TC/TNC
dans le domaine d''emploi visé]]))))))</f>
        <v/>
      </c>
      <c r="K498" s="110" t="str">
        <f ca="1">IF('PR-tampon'!$E461="","",IF('PR-tampon'!$E461=0,"",IF(INDIRECT(NOM_FR&amp;ADDRESS('PR-tampon'!$E461,COLUMN(REFERENCEMENT_ISOLANT[[#Headers],[SYNTHESE DES APPLICATIONS VISEES]])))=0,"",INDIRECT(NOM_FR&amp;ADDRESS('PR-tampon'!$E461,COLUMN(REFERENCEMENT_ISOLANT[[#Headers],[SYNTHESE DES APPLICATIONS VISEES]]))))))</f>
        <v/>
      </c>
      <c r="L498" s="82" t="str">
        <f ca="1">IF('PR-tampon'!$E461="","",IF('PR-tampon'!$E461=0,"",IF(INDIRECT(NOM_FR&amp;ADDRESS('PR-tampon'!$E461,COLUMN(REFERENCEMENT_ISOLANT[[#Headers],[CONCATENATION DES OBSERVATIONS]])))=0,"",INDIRECT(NOM_FR&amp;ADDRESS('PR-tampon'!$E461,COLUMN(REFERENCEMENT_ISOLANT[[#Headers],[CONCATENATION DES OBSERVATIONS]]))))))</f>
        <v/>
      </c>
      <c r="M498" s="3" t="str">
        <f ca="1">IF('PR-tampon'!$E461="","",IF('PR-tampon'!$E461=0,"",IF(INDIRECT(NOM_FR&amp;ADDRESS('PR-tampon'!$E461,COLUMN(REFERENCEMENT_ISOLANT[[#Headers],[Hygrométrie des locaux]])))=0,"",INDIRECT(NOM_FR&amp;ADDRESS('PR-tampon'!$E461,COLUMN(REFERENCEMENT_ISOLANT[[#Headers],[Hygrométrie des locaux]]))))))</f>
        <v/>
      </c>
      <c r="N498" s="3" t="str">
        <f ca="1">IF('PR-tampon'!$E461="","",IF('PR-tampon'!$E461=0,"",IF(INDIRECT(NOM_FR&amp;ADDRESS('PR-tampon'!$E461,COLUMN(REFERENCEMENT_ISOLANT[[#Headers],[classement locaux au sens 20.1 P3]])))=0,"",INDIRECT(NOM_FR&amp;ADDRESS('PR-tampon'!$E461,COLUMN(REFERENCEMENT_ISOLANT[[#Headers],[classement locaux au sens 20.1 P3]]))))))</f>
        <v/>
      </c>
      <c r="O498" s="3" t="str">
        <f ca="1">IF('PR-tampon'!$E461="","",IF('PR-tampon'!$E461=0,"",IF(INDIRECT(NOM_FR&amp;ADDRESS('PR-tampon'!$E461,COLUMN(REFERENCEMENT_ISOLANT[[#Headers],[Climat max]])))=0,"",INDIRECT(NOM_FR&amp;ADDRESS('PR-tampon'!$E461,COLUMN(REFERENCEMENT_ISOLANT[[#Headers],[Climat max]]))))))</f>
        <v/>
      </c>
      <c r="P498" s="3" t="str">
        <f ca="1">IF('PR-tampon'!$E461="","",IF('PR-tampon'!$E461=0,"",IF(INDIRECT(NOM_FR&amp;ADDRESS('PR-tampon'!$E461,COLUMN(REFERENCEMENT_ISOLANT[[#Headers],[Locaux climatisés ou raffraichis]])))=0,"",INDIRECT(NOM_FR&amp;ADDRESS('PR-tampon'!$E461,COLUMN(REFERENCEMENT_ISOLANT[[#Headers],[Locaux climatisés ou raffraichis]]))))))</f>
        <v/>
      </c>
    </row>
    <row r="499" spans="1:16" ht="130.19999999999999" customHeight="1" x14ac:dyDescent="0.3">
      <c r="A499" s="3" t="e">
        <v>#VALUE!</v>
      </c>
      <c r="B499" s="86" t="str">
        <f ca="1">IF('PR-tampon'!$E462="","",IF('PR-tampon'!$E462=0,"",IF(INDIRECT(NOM_FR&amp;ADDRESS('PR-tampon'!$E462,COLUMN(REFERENCEMENT_ISOLANT[[#Headers],[DATE REFERENCEMENT]])))=0,"",INDIRECT(NOM_FR&amp;ADDRESS('PR-tampon'!$E462,COLUMN(REFERENCEMENT_ISOLANT[[#Headers],[DATE REFERENCEMENT]]))))))</f>
        <v/>
      </c>
      <c r="C499" s="86" t="str">
        <f ca="1">IF('PR-tampon'!$E462="","",IF('PR-tampon'!$E462=0,"",IF(INDIRECT(NOM_FR&amp;ADDRESS('PR-tampon'!$E462,COLUMN(REFERENCEMENT_ISOLANT[[#Headers],[TYPE DE PROCEDE]])))=0,"",INDIRECT(NOM_FR&amp;ADDRESS('PR-tampon'!$E462,COLUMN(REFERENCEMENT_ISOLANT[[#Headers],[TYPE DE PROCEDE]]))))))</f>
        <v/>
      </c>
      <c r="D499" s="86" t="str">
        <f ca="1">IF('PR-tampon'!$E462="","",IF('PR-tampon'!$E462=0,"",IF(INDIRECT(NOM_FR&amp;ADDRESS('PR-tampon'!$E462,COLUMN(REFERENCEMENT_ISOLANT[[#Headers],[MATIERE]])))=0,"",INDIRECT(NOM_FR&amp;ADDRESS('PR-tampon'!$E462,COLUMN(REFERENCEMENT_ISOLANT[[#Headers],[MATIERE]]))))))</f>
        <v/>
      </c>
      <c r="E499" s="3" t="str">
        <f ca="1">IF('PR-tampon'!$E462="","",IF('PR-tampon'!$E462=0,"",IF(INDIRECT(NOM_FR&amp;ADDRESS('PR-tampon'!$E462,COLUMN(REFERENCEMENT_ISOLANT[[#Headers],[NOM COMMERCIAL DU PROCEDE]])))=0,"",INDIRECT(NOM_FR&amp;ADDRESS('PR-tampon'!$E462,COLUMN(REFERENCEMENT_ISOLANT[[#Headers],[NOM COMMERCIAL DU PROCEDE]]))))))</f>
        <v/>
      </c>
      <c r="F499" s="3" t="str">
        <f ca="1">IF('PR-tampon'!$E462="","",IF('PR-tampon'!$E462=0,"",IF(INDIRECT(NOM_FR&amp;ADDRESS('PR-tampon'!$E462,COLUMN(REFERENCEMENT_ISOLANT[[#Headers],[FABRICANT / TITULAIRE / DISTRIBUTEUR]])))=0,"",INDIRECT(NOM_FR&amp;ADDRESS('PR-tampon'!$E462,COLUMN(REFERENCEMENT_ISOLANT[[#Headers],[FABRICANT / TITULAIRE / DISTRIBUTEUR]]))))))</f>
        <v/>
      </c>
      <c r="G499" s="3" t="str">
        <f ca="1">IF('PR-tampon'!$E462="","",IF('PR-tampon'!$E462=0,"",IF(INDIRECT(NOM_FR&amp;ADDRESS('PR-tampon'!$E462,COLUMN(REFERENCEMENT_ISOLANT[[#Headers],[TYPE DE DOCUMENT DE REFERENCE]])))=0,"",INDIRECT(NOM_FR&amp;ADDRESS('PR-tampon'!$E462,COLUMN(REFERENCEMENT_ISOLANT[[#Headers],[TYPE DE DOCUMENT DE REFERENCE]]))))))</f>
        <v/>
      </c>
      <c r="H499" s="3" t="str">
        <f ca="1">IF('PR-tampon'!$E462="","",IF('PR-tampon'!$E462=0,"",IF(INDIRECT(NOM_FR&amp;ADDRESS('PR-tampon'!$E462,COLUMN(REFERENCEMENT_ISOLANT[[#Headers],[REF]])))=0,"",INDIRECT(NOM_FR&amp;ADDRESS('PR-tampon'!$E462,COLUMN(REFERENCEMENT_ISOLANT[[#Headers],[REF]]))))))</f>
        <v/>
      </c>
      <c r="I499" s="80" t="str">
        <f ca="1">IF('PR-tampon'!$E462="","",IF('PR-tampon'!$E462=0,"",IF(INDIRECT(NOM_FR&amp;ADDRESS('PR-tampon'!$E462,COLUMN(REFERENCEMENT_ISOLANT[[#Headers],[AVIS LIMITE AU / VALIDITE]])))=0,"",INDIRECT(NOM_FR&amp;ADDRESS('PR-tampon'!$E462,COLUMN(REFERENCEMENT_ISOLANT[[#Headers],[AVIS LIMITE AU / VALIDITE]]))))))</f>
        <v/>
      </c>
      <c r="J499" s="3" t="str">
        <f ca="1">IF('PR-tampon'!$E462="","",IF('PR-tampon'!$E462=0,"",IF(INDIRECT(NOM_FR&amp;ADDRESS('PR-tampon'!$E462,COLUMN(REFERENCEMENT_ISOLANT[[#Headers],[TC/TNC
dans le domaine d''emploi visé]])))=0,"",INDIRECT(NOM_FR&amp;ADDRESS('PR-tampon'!$E462,COLUMN(REFERENCEMENT_ISOLANT[[#Headers],[TC/TNC
dans le domaine d''emploi visé]]))))))</f>
        <v/>
      </c>
      <c r="K499" s="110" t="str">
        <f ca="1">IF('PR-tampon'!$E462="","",IF('PR-tampon'!$E462=0,"",IF(INDIRECT(NOM_FR&amp;ADDRESS('PR-tampon'!$E462,COLUMN(REFERENCEMENT_ISOLANT[[#Headers],[SYNTHESE DES APPLICATIONS VISEES]])))=0,"",INDIRECT(NOM_FR&amp;ADDRESS('PR-tampon'!$E462,COLUMN(REFERENCEMENT_ISOLANT[[#Headers],[SYNTHESE DES APPLICATIONS VISEES]]))))))</f>
        <v/>
      </c>
      <c r="L499" s="82" t="str">
        <f ca="1">IF('PR-tampon'!$E462="","",IF('PR-tampon'!$E462=0,"",IF(INDIRECT(NOM_FR&amp;ADDRESS('PR-tampon'!$E462,COLUMN(REFERENCEMENT_ISOLANT[[#Headers],[CONCATENATION DES OBSERVATIONS]])))=0,"",INDIRECT(NOM_FR&amp;ADDRESS('PR-tampon'!$E462,COLUMN(REFERENCEMENT_ISOLANT[[#Headers],[CONCATENATION DES OBSERVATIONS]]))))))</f>
        <v/>
      </c>
      <c r="M499" s="3" t="str">
        <f ca="1">IF('PR-tampon'!$E462="","",IF('PR-tampon'!$E462=0,"",IF(INDIRECT(NOM_FR&amp;ADDRESS('PR-tampon'!$E462,COLUMN(REFERENCEMENT_ISOLANT[[#Headers],[Hygrométrie des locaux]])))=0,"",INDIRECT(NOM_FR&amp;ADDRESS('PR-tampon'!$E462,COLUMN(REFERENCEMENT_ISOLANT[[#Headers],[Hygrométrie des locaux]]))))))</f>
        <v/>
      </c>
      <c r="N499" s="3" t="str">
        <f ca="1">IF('PR-tampon'!$E462="","",IF('PR-tampon'!$E462=0,"",IF(INDIRECT(NOM_FR&amp;ADDRESS('PR-tampon'!$E462,COLUMN(REFERENCEMENT_ISOLANT[[#Headers],[classement locaux au sens 20.1 P3]])))=0,"",INDIRECT(NOM_FR&amp;ADDRESS('PR-tampon'!$E462,COLUMN(REFERENCEMENT_ISOLANT[[#Headers],[classement locaux au sens 20.1 P3]]))))))</f>
        <v/>
      </c>
      <c r="O499" s="3" t="str">
        <f ca="1">IF('PR-tampon'!$E462="","",IF('PR-tampon'!$E462=0,"",IF(INDIRECT(NOM_FR&amp;ADDRESS('PR-tampon'!$E462,COLUMN(REFERENCEMENT_ISOLANT[[#Headers],[Climat max]])))=0,"",INDIRECT(NOM_FR&amp;ADDRESS('PR-tampon'!$E462,COLUMN(REFERENCEMENT_ISOLANT[[#Headers],[Climat max]]))))))</f>
        <v/>
      </c>
      <c r="P499" s="3" t="str">
        <f ca="1">IF('PR-tampon'!$E462="","",IF('PR-tampon'!$E462=0,"",IF(INDIRECT(NOM_FR&amp;ADDRESS('PR-tampon'!$E462,COLUMN(REFERENCEMENT_ISOLANT[[#Headers],[Locaux climatisés ou raffraichis]])))=0,"",INDIRECT(NOM_FR&amp;ADDRESS('PR-tampon'!$E462,COLUMN(REFERENCEMENT_ISOLANT[[#Headers],[Locaux climatisés ou raffraichis]]))))))</f>
        <v/>
      </c>
    </row>
    <row r="500" spans="1:16" ht="130.19999999999999" customHeight="1" x14ac:dyDescent="0.3">
      <c r="A500" s="3" t="e">
        <v>#VALUE!</v>
      </c>
      <c r="B500" s="86" t="str">
        <f ca="1">IF('PR-tampon'!$E463="","",IF('PR-tampon'!$E463=0,"",IF(INDIRECT(NOM_FR&amp;ADDRESS('PR-tampon'!$E463,COLUMN(REFERENCEMENT_ISOLANT[[#Headers],[DATE REFERENCEMENT]])))=0,"",INDIRECT(NOM_FR&amp;ADDRESS('PR-tampon'!$E463,COLUMN(REFERENCEMENT_ISOLANT[[#Headers],[DATE REFERENCEMENT]]))))))</f>
        <v/>
      </c>
      <c r="C500" s="86" t="str">
        <f ca="1">IF('PR-tampon'!$E463="","",IF('PR-tampon'!$E463=0,"",IF(INDIRECT(NOM_FR&amp;ADDRESS('PR-tampon'!$E463,COLUMN(REFERENCEMENT_ISOLANT[[#Headers],[TYPE DE PROCEDE]])))=0,"",INDIRECT(NOM_FR&amp;ADDRESS('PR-tampon'!$E463,COLUMN(REFERENCEMENT_ISOLANT[[#Headers],[TYPE DE PROCEDE]]))))))</f>
        <v/>
      </c>
      <c r="D500" s="86" t="str">
        <f ca="1">IF('PR-tampon'!$E463="","",IF('PR-tampon'!$E463=0,"",IF(INDIRECT(NOM_FR&amp;ADDRESS('PR-tampon'!$E463,COLUMN(REFERENCEMENT_ISOLANT[[#Headers],[MATIERE]])))=0,"",INDIRECT(NOM_FR&amp;ADDRESS('PR-tampon'!$E463,COLUMN(REFERENCEMENT_ISOLANT[[#Headers],[MATIERE]]))))))</f>
        <v/>
      </c>
      <c r="E500" s="3" t="str">
        <f ca="1">IF('PR-tampon'!$E463="","",IF('PR-tampon'!$E463=0,"",IF(INDIRECT(NOM_FR&amp;ADDRESS('PR-tampon'!$E463,COLUMN(REFERENCEMENT_ISOLANT[[#Headers],[NOM COMMERCIAL DU PROCEDE]])))=0,"",INDIRECT(NOM_FR&amp;ADDRESS('PR-tampon'!$E463,COLUMN(REFERENCEMENT_ISOLANT[[#Headers],[NOM COMMERCIAL DU PROCEDE]]))))))</f>
        <v/>
      </c>
      <c r="F500" s="3" t="str">
        <f ca="1">IF('PR-tampon'!$E463="","",IF('PR-tampon'!$E463=0,"",IF(INDIRECT(NOM_FR&amp;ADDRESS('PR-tampon'!$E463,COLUMN(REFERENCEMENT_ISOLANT[[#Headers],[FABRICANT / TITULAIRE / DISTRIBUTEUR]])))=0,"",INDIRECT(NOM_FR&amp;ADDRESS('PR-tampon'!$E463,COLUMN(REFERENCEMENT_ISOLANT[[#Headers],[FABRICANT / TITULAIRE / DISTRIBUTEUR]]))))))</f>
        <v/>
      </c>
      <c r="G500" s="3" t="str">
        <f ca="1">IF('PR-tampon'!$E463="","",IF('PR-tampon'!$E463=0,"",IF(INDIRECT(NOM_FR&amp;ADDRESS('PR-tampon'!$E463,COLUMN(REFERENCEMENT_ISOLANT[[#Headers],[TYPE DE DOCUMENT DE REFERENCE]])))=0,"",INDIRECT(NOM_FR&amp;ADDRESS('PR-tampon'!$E463,COLUMN(REFERENCEMENT_ISOLANT[[#Headers],[TYPE DE DOCUMENT DE REFERENCE]]))))))</f>
        <v/>
      </c>
      <c r="H500" s="3" t="str">
        <f ca="1">IF('PR-tampon'!$E463="","",IF('PR-tampon'!$E463=0,"",IF(INDIRECT(NOM_FR&amp;ADDRESS('PR-tampon'!$E463,COLUMN(REFERENCEMENT_ISOLANT[[#Headers],[REF]])))=0,"",INDIRECT(NOM_FR&amp;ADDRESS('PR-tampon'!$E463,COLUMN(REFERENCEMENT_ISOLANT[[#Headers],[REF]]))))))</f>
        <v/>
      </c>
      <c r="I500" s="80" t="str">
        <f ca="1">IF('PR-tampon'!$E463="","",IF('PR-tampon'!$E463=0,"",IF(INDIRECT(NOM_FR&amp;ADDRESS('PR-tampon'!$E463,COLUMN(REFERENCEMENT_ISOLANT[[#Headers],[AVIS LIMITE AU / VALIDITE]])))=0,"",INDIRECT(NOM_FR&amp;ADDRESS('PR-tampon'!$E463,COLUMN(REFERENCEMENT_ISOLANT[[#Headers],[AVIS LIMITE AU / VALIDITE]]))))))</f>
        <v/>
      </c>
      <c r="J500" s="3" t="str">
        <f ca="1">IF('PR-tampon'!$E463="","",IF('PR-tampon'!$E463=0,"",IF(INDIRECT(NOM_FR&amp;ADDRESS('PR-tampon'!$E463,COLUMN(REFERENCEMENT_ISOLANT[[#Headers],[TC/TNC
dans le domaine d''emploi visé]])))=0,"",INDIRECT(NOM_FR&amp;ADDRESS('PR-tampon'!$E463,COLUMN(REFERENCEMENT_ISOLANT[[#Headers],[TC/TNC
dans le domaine d''emploi visé]]))))))</f>
        <v/>
      </c>
      <c r="K500" s="110" t="str">
        <f ca="1">IF('PR-tampon'!$E463="","",IF('PR-tampon'!$E463=0,"",IF(INDIRECT(NOM_FR&amp;ADDRESS('PR-tampon'!$E463,COLUMN(REFERENCEMENT_ISOLANT[[#Headers],[SYNTHESE DES APPLICATIONS VISEES]])))=0,"",INDIRECT(NOM_FR&amp;ADDRESS('PR-tampon'!$E463,COLUMN(REFERENCEMENT_ISOLANT[[#Headers],[SYNTHESE DES APPLICATIONS VISEES]]))))))</f>
        <v/>
      </c>
      <c r="L500" s="82" t="str">
        <f ca="1">IF('PR-tampon'!$E463="","",IF('PR-tampon'!$E463=0,"",IF(INDIRECT(NOM_FR&amp;ADDRESS('PR-tampon'!$E463,COLUMN(REFERENCEMENT_ISOLANT[[#Headers],[CONCATENATION DES OBSERVATIONS]])))=0,"",INDIRECT(NOM_FR&amp;ADDRESS('PR-tampon'!$E463,COLUMN(REFERENCEMENT_ISOLANT[[#Headers],[CONCATENATION DES OBSERVATIONS]]))))))</f>
        <v/>
      </c>
      <c r="M500" s="3" t="str">
        <f ca="1">IF('PR-tampon'!$E463="","",IF('PR-tampon'!$E463=0,"",IF(INDIRECT(NOM_FR&amp;ADDRESS('PR-tampon'!$E463,COLUMN(REFERENCEMENT_ISOLANT[[#Headers],[Hygrométrie des locaux]])))=0,"",INDIRECT(NOM_FR&amp;ADDRESS('PR-tampon'!$E463,COLUMN(REFERENCEMENT_ISOLANT[[#Headers],[Hygrométrie des locaux]]))))))</f>
        <v/>
      </c>
      <c r="N500" s="3" t="str">
        <f ca="1">IF('PR-tampon'!$E463="","",IF('PR-tampon'!$E463=0,"",IF(INDIRECT(NOM_FR&amp;ADDRESS('PR-tampon'!$E463,COLUMN(REFERENCEMENT_ISOLANT[[#Headers],[classement locaux au sens 20.1 P3]])))=0,"",INDIRECT(NOM_FR&amp;ADDRESS('PR-tampon'!$E463,COLUMN(REFERENCEMENT_ISOLANT[[#Headers],[classement locaux au sens 20.1 P3]]))))))</f>
        <v/>
      </c>
      <c r="O500" s="3" t="str">
        <f ca="1">IF('PR-tampon'!$E463="","",IF('PR-tampon'!$E463=0,"",IF(INDIRECT(NOM_FR&amp;ADDRESS('PR-tampon'!$E463,COLUMN(REFERENCEMENT_ISOLANT[[#Headers],[Climat max]])))=0,"",INDIRECT(NOM_FR&amp;ADDRESS('PR-tampon'!$E463,COLUMN(REFERENCEMENT_ISOLANT[[#Headers],[Climat max]]))))))</f>
        <v/>
      </c>
      <c r="P500" s="3" t="str">
        <f ca="1">IF('PR-tampon'!$E463="","",IF('PR-tampon'!$E463=0,"",IF(INDIRECT(NOM_FR&amp;ADDRESS('PR-tampon'!$E463,COLUMN(REFERENCEMENT_ISOLANT[[#Headers],[Locaux climatisés ou raffraichis]])))=0,"",INDIRECT(NOM_FR&amp;ADDRESS('PR-tampon'!$E463,COLUMN(REFERENCEMENT_ISOLANT[[#Headers],[Locaux climatisés ou raffraichis]]))))))</f>
        <v/>
      </c>
    </row>
    <row r="501" spans="1:16" ht="130.19999999999999" customHeight="1" x14ac:dyDescent="0.3">
      <c r="A501" s="3" t="e">
        <v>#VALUE!</v>
      </c>
      <c r="B501" s="86" t="str">
        <f ca="1">IF('PR-tampon'!$E464="","",IF('PR-tampon'!$E464=0,"",IF(INDIRECT(NOM_FR&amp;ADDRESS('PR-tampon'!$E464,COLUMN(REFERENCEMENT_ISOLANT[[#Headers],[DATE REFERENCEMENT]])))=0,"",INDIRECT(NOM_FR&amp;ADDRESS('PR-tampon'!$E464,COLUMN(REFERENCEMENT_ISOLANT[[#Headers],[DATE REFERENCEMENT]]))))))</f>
        <v/>
      </c>
      <c r="C501" s="86" t="str">
        <f ca="1">IF('PR-tampon'!$E464="","",IF('PR-tampon'!$E464=0,"",IF(INDIRECT(NOM_FR&amp;ADDRESS('PR-tampon'!$E464,COLUMN(REFERENCEMENT_ISOLANT[[#Headers],[TYPE DE PROCEDE]])))=0,"",INDIRECT(NOM_FR&amp;ADDRESS('PR-tampon'!$E464,COLUMN(REFERENCEMENT_ISOLANT[[#Headers],[TYPE DE PROCEDE]]))))))</f>
        <v/>
      </c>
      <c r="D501" s="86" t="str">
        <f ca="1">IF('PR-tampon'!$E464="","",IF('PR-tampon'!$E464=0,"",IF(INDIRECT(NOM_FR&amp;ADDRESS('PR-tampon'!$E464,COLUMN(REFERENCEMENT_ISOLANT[[#Headers],[MATIERE]])))=0,"",INDIRECT(NOM_FR&amp;ADDRESS('PR-tampon'!$E464,COLUMN(REFERENCEMENT_ISOLANT[[#Headers],[MATIERE]]))))))</f>
        <v/>
      </c>
      <c r="E501" s="3" t="str">
        <f ca="1">IF('PR-tampon'!$E464="","",IF('PR-tampon'!$E464=0,"",IF(INDIRECT(NOM_FR&amp;ADDRESS('PR-tampon'!$E464,COLUMN(REFERENCEMENT_ISOLANT[[#Headers],[NOM COMMERCIAL DU PROCEDE]])))=0,"",INDIRECT(NOM_FR&amp;ADDRESS('PR-tampon'!$E464,COLUMN(REFERENCEMENT_ISOLANT[[#Headers],[NOM COMMERCIAL DU PROCEDE]]))))))</f>
        <v/>
      </c>
      <c r="F501" s="3" t="str">
        <f ca="1">IF('PR-tampon'!$E464="","",IF('PR-tampon'!$E464=0,"",IF(INDIRECT(NOM_FR&amp;ADDRESS('PR-tampon'!$E464,COLUMN(REFERENCEMENT_ISOLANT[[#Headers],[FABRICANT / TITULAIRE / DISTRIBUTEUR]])))=0,"",INDIRECT(NOM_FR&amp;ADDRESS('PR-tampon'!$E464,COLUMN(REFERENCEMENT_ISOLANT[[#Headers],[FABRICANT / TITULAIRE / DISTRIBUTEUR]]))))))</f>
        <v/>
      </c>
      <c r="G501" s="3" t="str">
        <f ca="1">IF('PR-tampon'!$E464="","",IF('PR-tampon'!$E464=0,"",IF(INDIRECT(NOM_FR&amp;ADDRESS('PR-tampon'!$E464,COLUMN(REFERENCEMENT_ISOLANT[[#Headers],[TYPE DE DOCUMENT DE REFERENCE]])))=0,"",INDIRECT(NOM_FR&amp;ADDRESS('PR-tampon'!$E464,COLUMN(REFERENCEMENT_ISOLANT[[#Headers],[TYPE DE DOCUMENT DE REFERENCE]]))))))</f>
        <v/>
      </c>
      <c r="H501" s="3" t="str">
        <f ca="1">IF('PR-tampon'!$E464="","",IF('PR-tampon'!$E464=0,"",IF(INDIRECT(NOM_FR&amp;ADDRESS('PR-tampon'!$E464,COLUMN(REFERENCEMENT_ISOLANT[[#Headers],[REF]])))=0,"",INDIRECT(NOM_FR&amp;ADDRESS('PR-tampon'!$E464,COLUMN(REFERENCEMENT_ISOLANT[[#Headers],[REF]]))))))</f>
        <v/>
      </c>
      <c r="I501" s="80" t="str">
        <f ca="1">IF('PR-tampon'!$E464="","",IF('PR-tampon'!$E464=0,"",IF(INDIRECT(NOM_FR&amp;ADDRESS('PR-tampon'!$E464,COLUMN(REFERENCEMENT_ISOLANT[[#Headers],[AVIS LIMITE AU / VALIDITE]])))=0,"",INDIRECT(NOM_FR&amp;ADDRESS('PR-tampon'!$E464,COLUMN(REFERENCEMENT_ISOLANT[[#Headers],[AVIS LIMITE AU / VALIDITE]]))))))</f>
        <v/>
      </c>
      <c r="J501" s="3" t="str">
        <f ca="1">IF('PR-tampon'!$E464="","",IF('PR-tampon'!$E464=0,"",IF(INDIRECT(NOM_FR&amp;ADDRESS('PR-tampon'!$E464,COLUMN(REFERENCEMENT_ISOLANT[[#Headers],[TC/TNC
dans le domaine d''emploi visé]])))=0,"",INDIRECT(NOM_FR&amp;ADDRESS('PR-tampon'!$E464,COLUMN(REFERENCEMENT_ISOLANT[[#Headers],[TC/TNC
dans le domaine d''emploi visé]]))))))</f>
        <v/>
      </c>
      <c r="K501" s="110" t="str">
        <f ca="1">IF('PR-tampon'!$E464="","",IF('PR-tampon'!$E464=0,"",IF(INDIRECT(NOM_FR&amp;ADDRESS('PR-tampon'!$E464,COLUMN(REFERENCEMENT_ISOLANT[[#Headers],[SYNTHESE DES APPLICATIONS VISEES]])))=0,"",INDIRECT(NOM_FR&amp;ADDRESS('PR-tampon'!$E464,COLUMN(REFERENCEMENT_ISOLANT[[#Headers],[SYNTHESE DES APPLICATIONS VISEES]]))))))</f>
        <v/>
      </c>
      <c r="L501" s="82" t="str">
        <f ca="1">IF('PR-tampon'!$E464="","",IF('PR-tampon'!$E464=0,"",IF(INDIRECT(NOM_FR&amp;ADDRESS('PR-tampon'!$E464,COLUMN(REFERENCEMENT_ISOLANT[[#Headers],[CONCATENATION DES OBSERVATIONS]])))=0,"",INDIRECT(NOM_FR&amp;ADDRESS('PR-tampon'!$E464,COLUMN(REFERENCEMENT_ISOLANT[[#Headers],[CONCATENATION DES OBSERVATIONS]]))))))</f>
        <v/>
      </c>
      <c r="M501" s="3" t="str">
        <f ca="1">IF('PR-tampon'!$E464="","",IF('PR-tampon'!$E464=0,"",IF(INDIRECT(NOM_FR&amp;ADDRESS('PR-tampon'!$E464,COLUMN(REFERENCEMENT_ISOLANT[[#Headers],[Hygrométrie des locaux]])))=0,"",INDIRECT(NOM_FR&amp;ADDRESS('PR-tampon'!$E464,COLUMN(REFERENCEMENT_ISOLANT[[#Headers],[Hygrométrie des locaux]]))))))</f>
        <v/>
      </c>
      <c r="N501" s="3" t="str">
        <f ca="1">IF('PR-tampon'!$E464="","",IF('PR-tampon'!$E464=0,"",IF(INDIRECT(NOM_FR&amp;ADDRESS('PR-tampon'!$E464,COLUMN(REFERENCEMENT_ISOLANT[[#Headers],[classement locaux au sens 20.1 P3]])))=0,"",INDIRECT(NOM_FR&amp;ADDRESS('PR-tampon'!$E464,COLUMN(REFERENCEMENT_ISOLANT[[#Headers],[classement locaux au sens 20.1 P3]]))))))</f>
        <v/>
      </c>
      <c r="O501" s="3" t="str">
        <f ca="1">IF('PR-tampon'!$E464="","",IF('PR-tampon'!$E464=0,"",IF(INDIRECT(NOM_FR&amp;ADDRESS('PR-tampon'!$E464,COLUMN(REFERENCEMENT_ISOLANT[[#Headers],[Climat max]])))=0,"",INDIRECT(NOM_FR&amp;ADDRESS('PR-tampon'!$E464,COLUMN(REFERENCEMENT_ISOLANT[[#Headers],[Climat max]]))))))</f>
        <v/>
      </c>
      <c r="P501" s="3" t="str">
        <f ca="1">IF('PR-tampon'!$E464="","",IF('PR-tampon'!$E464=0,"",IF(INDIRECT(NOM_FR&amp;ADDRESS('PR-tampon'!$E464,COLUMN(REFERENCEMENT_ISOLANT[[#Headers],[Locaux climatisés ou raffraichis]])))=0,"",INDIRECT(NOM_FR&amp;ADDRESS('PR-tampon'!$E464,COLUMN(REFERENCEMENT_ISOLANT[[#Headers],[Locaux climatisés ou raffraichis]]))))))</f>
        <v/>
      </c>
    </row>
    <row r="502" spans="1:16" ht="130.19999999999999" customHeight="1" x14ac:dyDescent="0.3">
      <c r="A502" s="3" t="e">
        <v>#VALUE!</v>
      </c>
      <c r="B502" s="86" t="str">
        <f ca="1">IF('PR-tampon'!$E465="","",IF('PR-tampon'!$E465=0,"",IF(INDIRECT(NOM_FR&amp;ADDRESS('PR-tampon'!$E465,COLUMN(REFERENCEMENT_ISOLANT[[#Headers],[DATE REFERENCEMENT]])))=0,"",INDIRECT(NOM_FR&amp;ADDRESS('PR-tampon'!$E465,COLUMN(REFERENCEMENT_ISOLANT[[#Headers],[DATE REFERENCEMENT]]))))))</f>
        <v/>
      </c>
      <c r="C502" s="86" t="str">
        <f ca="1">IF('PR-tampon'!$E465="","",IF('PR-tampon'!$E465=0,"",IF(INDIRECT(NOM_FR&amp;ADDRESS('PR-tampon'!$E465,COLUMN(REFERENCEMENT_ISOLANT[[#Headers],[TYPE DE PROCEDE]])))=0,"",INDIRECT(NOM_FR&amp;ADDRESS('PR-tampon'!$E465,COLUMN(REFERENCEMENT_ISOLANT[[#Headers],[TYPE DE PROCEDE]]))))))</f>
        <v/>
      </c>
      <c r="D502" s="86" t="str">
        <f ca="1">IF('PR-tampon'!$E465="","",IF('PR-tampon'!$E465=0,"",IF(INDIRECT(NOM_FR&amp;ADDRESS('PR-tampon'!$E465,COLUMN(REFERENCEMENT_ISOLANT[[#Headers],[MATIERE]])))=0,"",INDIRECT(NOM_FR&amp;ADDRESS('PR-tampon'!$E465,COLUMN(REFERENCEMENT_ISOLANT[[#Headers],[MATIERE]]))))))</f>
        <v/>
      </c>
      <c r="E502" s="3" t="str">
        <f ca="1">IF('PR-tampon'!$E465="","",IF('PR-tampon'!$E465=0,"",IF(INDIRECT(NOM_FR&amp;ADDRESS('PR-tampon'!$E465,COLUMN(REFERENCEMENT_ISOLANT[[#Headers],[NOM COMMERCIAL DU PROCEDE]])))=0,"",INDIRECT(NOM_FR&amp;ADDRESS('PR-tampon'!$E465,COLUMN(REFERENCEMENT_ISOLANT[[#Headers],[NOM COMMERCIAL DU PROCEDE]]))))))</f>
        <v/>
      </c>
      <c r="F502" s="3" t="str">
        <f ca="1">IF('PR-tampon'!$E465="","",IF('PR-tampon'!$E465=0,"",IF(INDIRECT(NOM_FR&amp;ADDRESS('PR-tampon'!$E465,COLUMN(REFERENCEMENT_ISOLANT[[#Headers],[FABRICANT / TITULAIRE / DISTRIBUTEUR]])))=0,"",INDIRECT(NOM_FR&amp;ADDRESS('PR-tampon'!$E465,COLUMN(REFERENCEMENT_ISOLANT[[#Headers],[FABRICANT / TITULAIRE / DISTRIBUTEUR]]))))))</f>
        <v/>
      </c>
      <c r="G502" s="3" t="str">
        <f ca="1">IF('PR-tampon'!$E465="","",IF('PR-tampon'!$E465=0,"",IF(INDIRECT(NOM_FR&amp;ADDRESS('PR-tampon'!$E465,COLUMN(REFERENCEMENT_ISOLANT[[#Headers],[TYPE DE DOCUMENT DE REFERENCE]])))=0,"",INDIRECT(NOM_FR&amp;ADDRESS('PR-tampon'!$E465,COLUMN(REFERENCEMENT_ISOLANT[[#Headers],[TYPE DE DOCUMENT DE REFERENCE]]))))))</f>
        <v/>
      </c>
      <c r="H502" s="3" t="str">
        <f ca="1">IF('PR-tampon'!$E465="","",IF('PR-tampon'!$E465=0,"",IF(INDIRECT(NOM_FR&amp;ADDRESS('PR-tampon'!$E465,COLUMN(REFERENCEMENT_ISOLANT[[#Headers],[REF]])))=0,"",INDIRECT(NOM_FR&amp;ADDRESS('PR-tampon'!$E465,COLUMN(REFERENCEMENT_ISOLANT[[#Headers],[REF]]))))))</f>
        <v/>
      </c>
      <c r="I502" s="80" t="str">
        <f ca="1">IF('PR-tampon'!$E465="","",IF('PR-tampon'!$E465=0,"",IF(INDIRECT(NOM_FR&amp;ADDRESS('PR-tampon'!$E465,COLUMN(REFERENCEMENT_ISOLANT[[#Headers],[AVIS LIMITE AU / VALIDITE]])))=0,"",INDIRECT(NOM_FR&amp;ADDRESS('PR-tampon'!$E465,COLUMN(REFERENCEMENT_ISOLANT[[#Headers],[AVIS LIMITE AU / VALIDITE]]))))))</f>
        <v/>
      </c>
      <c r="J502" s="3" t="str">
        <f ca="1">IF('PR-tampon'!$E465="","",IF('PR-tampon'!$E465=0,"",IF(INDIRECT(NOM_FR&amp;ADDRESS('PR-tampon'!$E465,COLUMN(REFERENCEMENT_ISOLANT[[#Headers],[TC/TNC
dans le domaine d''emploi visé]])))=0,"",INDIRECT(NOM_FR&amp;ADDRESS('PR-tampon'!$E465,COLUMN(REFERENCEMENT_ISOLANT[[#Headers],[TC/TNC
dans le domaine d''emploi visé]]))))))</f>
        <v/>
      </c>
      <c r="K502" s="110" t="str">
        <f ca="1">IF('PR-tampon'!$E465="","",IF('PR-tampon'!$E465=0,"",IF(INDIRECT(NOM_FR&amp;ADDRESS('PR-tampon'!$E465,COLUMN(REFERENCEMENT_ISOLANT[[#Headers],[SYNTHESE DES APPLICATIONS VISEES]])))=0,"",INDIRECT(NOM_FR&amp;ADDRESS('PR-tampon'!$E465,COLUMN(REFERENCEMENT_ISOLANT[[#Headers],[SYNTHESE DES APPLICATIONS VISEES]]))))))</f>
        <v/>
      </c>
      <c r="L502" s="82" t="str">
        <f ca="1">IF('PR-tampon'!$E465="","",IF('PR-tampon'!$E465=0,"",IF(INDIRECT(NOM_FR&amp;ADDRESS('PR-tampon'!$E465,COLUMN(REFERENCEMENT_ISOLANT[[#Headers],[CONCATENATION DES OBSERVATIONS]])))=0,"",INDIRECT(NOM_FR&amp;ADDRESS('PR-tampon'!$E465,COLUMN(REFERENCEMENT_ISOLANT[[#Headers],[CONCATENATION DES OBSERVATIONS]]))))))</f>
        <v/>
      </c>
      <c r="M502" s="3" t="str">
        <f ca="1">IF('PR-tampon'!$E465="","",IF('PR-tampon'!$E465=0,"",IF(INDIRECT(NOM_FR&amp;ADDRESS('PR-tampon'!$E465,COLUMN(REFERENCEMENT_ISOLANT[[#Headers],[Hygrométrie des locaux]])))=0,"",INDIRECT(NOM_FR&amp;ADDRESS('PR-tampon'!$E465,COLUMN(REFERENCEMENT_ISOLANT[[#Headers],[Hygrométrie des locaux]]))))))</f>
        <v/>
      </c>
      <c r="N502" s="3" t="str">
        <f ca="1">IF('PR-tampon'!$E465="","",IF('PR-tampon'!$E465=0,"",IF(INDIRECT(NOM_FR&amp;ADDRESS('PR-tampon'!$E465,COLUMN(REFERENCEMENT_ISOLANT[[#Headers],[classement locaux au sens 20.1 P3]])))=0,"",INDIRECT(NOM_FR&amp;ADDRESS('PR-tampon'!$E465,COLUMN(REFERENCEMENT_ISOLANT[[#Headers],[classement locaux au sens 20.1 P3]]))))))</f>
        <v/>
      </c>
      <c r="O502" s="3" t="str">
        <f ca="1">IF('PR-tampon'!$E465="","",IF('PR-tampon'!$E465=0,"",IF(INDIRECT(NOM_FR&amp;ADDRESS('PR-tampon'!$E465,COLUMN(REFERENCEMENT_ISOLANT[[#Headers],[Climat max]])))=0,"",INDIRECT(NOM_FR&amp;ADDRESS('PR-tampon'!$E465,COLUMN(REFERENCEMENT_ISOLANT[[#Headers],[Climat max]]))))))</f>
        <v/>
      </c>
      <c r="P502" s="3" t="str">
        <f ca="1">IF('PR-tampon'!$E465="","",IF('PR-tampon'!$E465=0,"",IF(INDIRECT(NOM_FR&amp;ADDRESS('PR-tampon'!$E465,COLUMN(REFERENCEMENT_ISOLANT[[#Headers],[Locaux climatisés ou raffraichis]])))=0,"",INDIRECT(NOM_FR&amp;ADDRESS('PR-tampon'!$E465,COLUMN(REFERENCEMENT_ISOLANT[[#Headers],[Locaux climatisés ou raffraichis]]))))))</f>
        <v/>
      </c>
    </row>
    <row r="503" spans="1:16" ht="130.19999999999999" customHeight="1" x14ac:dyDescent="0.3">
      <c r="A503" s="3" t="e">
        <v>#VALUE!</v>
      </c>
      <c r="B503" s="86" t="str">
        <f ca="1">IF('PR-tampon'!$E466="","",IF('PR-tampon'!$E466=0,"",IF(INDIRECT(NOM_FR&amp;ADDRESS('PR-tampon'!$E466,COLUMN(REFERENCEMENT_ISOLANT[[#Headers],[DATE REFERENCEMENT]])))=0,"",INDIRECT(NOM_FR&amp;ADDRESS('PR-tampon'!$E466,COLUMN(REFERENCEMENT_ISOLANT[[#Headers],[DATE REFERENCEMENT]]))))))</f>
        <v/>
      </c>
      <c r="C503" s="86" t="str">
        <f ca="1">IF('PR-tampon'!$E466="","",IF('PR-tampon'!$E466=0,"",IF(INDIRECT(NOM_FR&amp;ADDRESS('PR-tampon'!$E466,COLUMN(REFERENCEMENT_ISOLANT[[#Headers],[TYPE DE PROCEDE]])))=0,"",INDIRECT(NOM_FR&amp;ADDRESS('PR-tampon'!$E466,COLUMN(REFERENCEMENT_ISOLANT[[#Headers],[TYPE DE PROCEDE]]))))))</f>
        <v/>
      </c>
      <c r="D503" s="86" t="str">
        <f ca="1">IF('PR-tampon'!$E466="","",IF('PR-tampon'!$E466=0,"",IF(INDIRECT(NOM_FR&amp;ADDRESS('PR-tampon'!$E466,COLUMN(REFERENCEMENT_ISOLANT[[#Headers],[MATIERE]])))=0,"",INDIRECT(NOM_FR&amp;ADDRESS('PR-tampon'!$E466,COLUMN(REFERENCEMENT_ISOLANT[[#Headers],[MATIERE]]))))))</f>
        <v/>
      </c>
      <c r="E503" s="3" t="str">
        <f ca="1">IF('PR-tampon'!$E466="","",IF('PR-tampon'!$E466=0,"",IF(INDIRECT(NOM_FR&amp;ADDRESS('PR-tampon'!$E466,COLUMN(REFERENCEMENT_ISOLANT[[#Headers],[NOM COMMERCIAL DU PROCEDE]])))=0,"",INDIRECT(NOM_FR&amp;ADDRESS('PR-tampon'!$E466,COLUMN(REFERENCEMENT_ISOLANT[[#Headers],[NOM COMMERCIAL DU PROCEDE]]))))))</f>
        <v/>
      </c>
      <c r="F503" s="3" t="str">
        <f ca="1">IF('PR-tampon'!$E466="","",IF('PR-tampon'!$E466=0,"",IF(INDIRECT(NOM_FR&amp;ADDRESS('PR-tampon'!$E466,COLUMN(REFERENCEMENT_ISOLANT[[#Headers],[FABRICANT / TITULAIRE / DISTRIBUTEUR]])))=0,"",INDIRECT(NOM_FR&amp;ADDRESS('PR-tampon'!$E466,COLUMN(REFERENCEMENT_ISOLANT[[#Headers],[FABRICANT / TITULAIRE / DISTRIBUTEUR]]))))))</f>
        <v/>
      </c>
      <c r="G503" s="3" t="str">
        <f ca="1">IF('PR-tampon'!$E466="","",IF('PR-tampon'!$E466=0,"",IF(INDIRECT(NOM_FR&amp;ADDRESS('PR-tampon'!$E466,COLUMN(REFERENCEMENT_ISOLANT[[#Headers],[TYPE DE DOCUMENT DE REFERENCE]])))=0,"",INDIRECT(NOM_FR&amp;ADDRESS('PR-tampon'!$E466,COLUMN(REFERENCEMENT_ISOLANT[[#Headers],[TYPE DE DOCUMENT DE REFERENCE]]))))))</f>
        <v/>
      </c>
      <c r="H503" s="3" t="str">
        <f ca="1">IF('PR-tampon'!$E466="","",IF('PR-tampon'!$E466=0,"",IF(INDIRECT(NOM_FR&amp;ADDRESS('PR-tampon'!$E466,COLUMN(REFERENCEMENT_ISOLANT[[#Headers],[REF]])))=0,"",INDIRECT(NOM_FR&amp;ADDRESS('PR-tampon'!$E466,COLUMN(REFERENCEMENT_ISOLANT[[#Headers],[REF]]))))))</f>
        <v/>
      </c>
      <c r="I503" s="80" t="str">
        <f ca="1">IF('PR-tampon'!$E466="","",IF('PR-tampon'!$E466=0,"",IF(INDIRECT(NOM_FR&amp;ADDRESS('PR-tampon'!$E466,COLUMN(REFERENCEMENT_ISOLANT[[#Headers],[AVIS LIMITE AU / VALIDITE]])))=0,"",INDIRECT(NOM_FR&amp;ADDRESS('PR-tampon'!$E466,COLUMN(REFERENCEMENT_ISOLANT[[#Headers],[AVIS LIMITE AU / VALIDITE]]))))))</f>
        <v/>
      </c>
      <c r="J503" s="3" t="str">
        <f ca="1">IF('PR-tampon'!$E466="","",IF('PR-tampon'!$E466=0,"",IF(INDIRECT(NOM_FR&amp;ADDRESS('PR-tampon'!$E466,COLUMN(REFERENCEMENT_ISOLANT[[#Headers],[TC/TNC
dans le domaine d''emploi visé]])))=0,"",INDIRECT(NOM_FR&amp;ADDRESS('PR-tampon'!$E466,COLUMN(REFERENCEMENT_ISOLANT[[#Headers],[TC/TNC
dans le domaine d''emploi visé]]))))))</f>
        <v/>
      </c>
      <c r="K503" s="110" t="str">
        <f ca="1">IF('PR-tampon'!$E466="","",IF('PR-tampon'!$E466=0,"",IF(INDIRECT(NOM_FR&amp;ADDRESS('PR-tampon'!$E466,COLUMN(REFERENCEMENT_ISOLANT[[#Headers],[SYNTHESE DES APPLICATIONS VISEES]])))=0,"",INDIRECT(NOM_FR&amp;ADDRESS('PR-tampon'!$E466,COLUMN(REFERENCEMENT_ISOLANT[[#Headers],[SYNTHESE DES APPLICATIONS VISEES]]))))))</f>
        <v/>
      </c>
      <c r="L503" s="82" t="str">
        <f ca="1">IF('PR-tampon'!$E466="","",IF('PR-tampon'!$E466=0,"",IF(INDIRECT(NOM_FR&amp;ADDRESS('PR-tampon'!$E466,COLUMN(REFERENCEMENT_ISOLANT[[#Headers],[CONCATENATION DES OBSERVATIONS]])))=0,"",INDIRECT(NOM_FR&amp;ADDRESS('PR-tampon'!$E466,COLUMN(REFERENCEMENT_ISOLANT[[#Headers],[CONCATENATION DES OBSERVATIONS]]))))))</f>
        <v/>
      </c>
      <c r="M503" s="3" t="str">
        <f ca="1">IF('PR-tampon'!$E466="","",IF('PR-tampon'!$E466=0,"",IF(INDIRECT(NOM_FR&amp;ADDRESS('PR-tampon'!$E466,COLUMN(REFERENCEMENT_ISOLANT[[#Headers],[Hygrométrie des locaux]])))=0,"",INDIRECT(NOM_FR&amp;ADDRESS('PR-tampon'!$E466,COLUMN(REFERENCEMENT_ISOLANT[[#Headers],[Hygrométrie des locaux]]))))))</f>
        <v/>
      </c>
      <c r="N503" s="3" t="str">
        <f ca="1">IF('PR-tampon'!$E466="","",IF('PR-tampon'!$E466=0,"",IF(INDIRECT(NOM_FR&amp;ADDRESS('PR-tampon'!$E466,COLUMN(REFERENCEMENT_ISOLANT[[#Headers],[classement locaux au sens 20.1 P3]])))=0,"",INDIRECT(NOM_FR&amp;ADDRESS('PR-tampon'!$E466,COLUMN(REFERENCEMENT_ISOLANT[[#Headers],[classement locaux au sens 20.1 P3]]))))))</f>
        <v/>
      </c>
      <c r="O503" s="3" t="str">
        <f ca="1">IF('PR-tampon'!$E466="","",IF('PR-tampon'!$E466=0,"",IF(INDIRECT(NOM_FR&amp;ADDRESS('PR-tampon'!$E466,COLUMN(REFERENCEMENT_ISOLANT[[#Headers],[Climat max]])))=0,"",INDIRECT(NOM_FR&amp;ADDRESS('PR-tampon'!$E466,COLUMN(REFERENCEMENT_ISOLANT[[#Headers],[Climat max]]))))))</f>
        <v/>
      </c>
      <c r="P503" s="3" t="str">
        <f ca="1">IF('PR-tampon'!$E466="","",IF('PR-tampon'!$E466=0,"",IF(INDIRECT(NOM_FR&amp;ADDRESS('PR-tampon'!$E466,COLUMN(REFERENCEMENT_ISOLANT[[#Headers],[Locaux climatisés ou raffraichis]])))=0,"",INDIRECT(NOM_FR&amp;ADDRESS('PR-tampon'!$E466,COLUMN(REFERENCEMENT_ISOLANT[[#Headers],[Locaux climatisés ou raffraichis]]))))))</f>
        <v/>
      </c>
    </row>
    <row r="504" spans="1:16" ht="130.19999999999999" customHeight="1" x14ac:dyDescent="0.3">
      <c r="A504" s="3" t="e">
        <v>#VALUE!</v>
      </c>
      <c r="B504" s="86" t="str">
        <f ca="1">IF('PR-tampon'!$E467="","",IF('PR-tampon'!$E467=0,"",IF(INDIRECT(NOM_FR&amp;ADDRESS('PR-tampon'!$E467,COLUMN(REFERENCEMENT_ISOLANT[[#Headers],[DATE REFERENCEMENT]])))=0,"",INDIRECT(NOM_FR&amp;ADDRESS('PR-tampon'!$E467,COLUMN(REFERENCEMENT_ISOLANT[[#Headers],[DATE REFERENCEMENT]]))))))</f>
        <v/>
      </c>
      <c r="C504" s="86" t="str">
        <f ca="1">IF('PR-tampon'!$E467="","",IF('PR-tampon'!$E467=0,"",IF(INDIRECT(NOM_FR&amp;ADDRESS('PR-tampon'!$E467,COLUMN(REFERENCEMENT_ISOLANT[[#Headers],[TYPE DE PROCEDE]])))=0,"",INDIRECT(NOM_FR&amp;ADDRESS('PR-tampon'!$E467,COLUMN(REFERENCEMENT_ISOLANT[[#Headers],[TYPE DE PROCEDE]]))))))</f>
        <v/>
      </c>
      <c r="D504" s="86" t="str">
        <f ca="1">IF('PR-tampon'!$E467="","",IF('PR-tampon'!$E467=0,"",IF(INDIRECT(NOM_FR&amp;ADDRESS('PR-tampon'!$E467,COLUMN(REFERENCEMENT_ISOLANT[[#Headers],[MATIERE]])))=0,"",INDIRECT(NOM_FR&amp;ADDRESS('PR-tampon'!$E467,COLUMN(REFERENCEMENT_ISOLANT[[#Headers],[MATIERE]]))))))</f>
        <v/>
      </c>
      <c r="E504" s="3" t="str">
        <f ca="1">IF('PR-tampon'!$E467="","",IF('PR-tampon'!$E467=0,"",IF(INDIRECT(NOM_FR&amp;ADDRESS('PR-tampon'!$E467,COLUMN(REFERENCEMENT_ISOLANT[[#Headers],[NOM COMMERCIAL DU PROCEDE]])))=0,"",INDIRECT(NOM_FR&amp;ADDRESS('PR-tampon'!$E467,COLUMN(REFERENCEMENT_ISOLANT[[#Headers],[NOM COMMERCIAL DU PROCEDE]]))))))</f>
        <v/>
      </c>
      <c r="F504" s="3" t="str">
        <f ca="1">IF('PR-tampon'!$E467="","",IF('PR-tampon'!$E467=0,"",IF(INDIRECT(NOM_FR&amp;ADDRESS('PR-tampon'!$E467,COLUMN(REFERENCEMENT_ISOLANT[[#Headers],[FABRICANT / TITULAIRE / DISTRIBUTEUR]])))=0,"",INDIRECT(NOM_FR&amp;ADDRESS('PR-tampon'!$E467,COLUMN(REFERENCEMENT_ISOLANT[[#Headers],[FABRICANT / TITULAIRE / DISTRIBUTEUR]]))))))</f>
        <v/>
      </c>
      <c r="G504" s="3" t="str">
        <f ca="1">IF('PR-tampon'!$E467="","",IF('PR-tampon'!$E467=0,"",IF(INDIRECT(NOM_FR&amp;ADDRESS('PR-tampon'!$E467,COLUMN(REFERENCEMENT_ISOLANT[[#Headers],[TYPE DE DOCUMENT DE REFERENCE]])))=0,"",INDIRECT(NOM_FR&amp;ADDRESS('PR-tampon'!$E467,COLUMN(REFERENCEMENT_ISOLANT[[#Headers],[TYPE DE DOCUMENT DE REFERENCE]]))))))</f>
        <v/>
      </c>
      <c r="H504" s="3" t="str">
        <f ca="1">IF('PR-tampon'!$E467="","",IF('PR-tampon'!$E467=0,"",IF(INDIRECT(NOM_FR&amp;ADDRESS('PR-tampon'!$E467,COLUMN(REFERENCEMENT_ISOLANT[[#Headers],[REF]])))=0,"",INDIRECT(NOM_FR&amp;ADDRESS('PR-tampon'!$E467,COLUMN(REFERENCEMENT_ISOLANT[[#Headers],[REF]]))))))</f>
        <v/>
      </c>
      <c r="I504" s="80" t="str">
        <f ca="1">IF('PR-tampon'!$E467="","",IF('PR-tampon'!$E467=0,"",IF(INDIRECT(NOM_FR&amp;ADDRESS('PR-tampon'!$E467,COLUMN(REFERENCEMENT_ISOLANT[[#Headers],[AVIS LIMITE AU / VALIDITE]])))=0,"",INDIRECT(NOM_FR&amp;ADDRESS('PR-tampon'!$E467,COLUMN(REFERENCEMENT_ISOLANT[[#Headers],[AVIS LIMITE AU / VALIDITE]]))))))</f>
        <v/>
      </c>
      <c r="J504" s="3" t="str">
        <f ca="1">IF('PR-tampon'!$E467="","",IF('PR-tampon'!$E467=0,"",IF(INDIRECT(NOM_FR&amp;ADDRESS('PR-tampon'!$E467,COLUMN(REFERENCEMENT_ISOLANT[[#Headers],[TC/TNC
dans le domaine d''emploi visé]])))=0,"",INDIRECT(NOM_FR&amp;ADDRESS('PR-tampon'!$E467,COLUMN(REFERENCEMENT_ISOLANT[[#Headers],[TC/TNC
dans le domaine d''emploi visé]]))))))</f>
        <v/>
      </c>
      <c r="K504" s="110" t="str">
        <f ca="1">IF('PR-tampon'!$E467="","",IF('PR-tampon'!$E467=0,"",IF(INDIRECT(NOM_FR&amp;ADDRESS('PR-tampon'!$E467,COLUMN(REFERENCEMENT_ISOLANT[[#Headers],[SYNTHESE DES APPLICATIONS VISEES]])))=0,"",INDIRECT(NOM_FR&amp;ADDRESS('PR-tampon'!$E467,COLUMN(REFERENCEMENT_ISOLANT[[#Headers],[SYNTHESE DES APPLICATIONS VISEES]]))))))</f>
        <v/>
      </c>
      <c r="L504" s="82" t="str">
        <f ca="1">IF('PR-tampon'!$E467="","",IF('PR-tampon'!$E467=0,"",IF(INDIRECT(NOM_FR&amp;ADDRESS('PR-tampon'!$E467,COLUMN(REFERENCEMENT_ISOLANT[[#Headers],[CONCATENATION DES OBSERVATIONS]])))=0,"",INDIRECT(NOM_FR&amp;ADDRESS('PR-tampon'!$E467,COLUMN(REFERENCEMENT_ISOLANT[[#Headers],[CONCATENATION DES OBSERVATIONS]]))))))</f>
        <v/>
      </c>
      <c r="M504" s="3" t="str">
        <f ca="1">IF('PR-tampon'!$E467="","",IF('PR-tampon'!$E467=0,"",IF(INDIRECT(NOM_FR&amp;ADDRESS('PR-tampon'!$E467,COLUMN(REFERENCEMENT_ISOLANT[[#Headers],[Hygrométrie des locaux]])))=0,"",INDIRECT(NOM_FR&amp;ADDRESS('PR-tampon'!$E467,COLUMN(REFERENCEMENT_ISOLANT[[#Headers],[Hygrométrie des locaux]]))))))</f>
        <v/>
      </c>
      <c r="N504" s="3" t="str">
        <f ca="1">IF('PR-tampon'!$E467="","",IF('PR-tampon'!$E467=0,"",IF(INDIRECT(NOM_FR&amp;ADDRESS('PR-tampon'!$E467,COLUMN(REFERENCEMENT_ISOLANT[[#Headers],[classement locaux au sens 20.1 P3]])))=0,"",INDIRECT(NOM_FR&amp;ADDRESS('PR-tampon'!$E467,COLUMN(REFERENCEMENT_ISOLANT[[#Headers],[classement locaux au sens 20.1 P3]]))))))</f>
        <v/>
      </c>
      <c r="O504" s="3" t="str">
        <f ca="1">IF('PR-tampon'!$E467="","",IF('PR-tampon'!$E467=0,"",IF(INDIRECT(NOM_FR&amp;ADDRESS('PR-tampon'!$E467,COLUMN(REFERENCEMENT_ISOLANT[[#Headers],[Climat max]])))=0,"",INDIRECT(NOM_FR&amp;ADDRESS('PR-tampon'!$E467,COLUMN(REFERENCEMENT_ISOLANT[[#Headers],[Climat max]]))))))</f>
        <v/>
      </c>
      <c r="P504" s="3" t="str">
        <f ca="1">IF('PR-tampon'!$E467="","",IF('PR-tampon'!$E467=0,"",IF(INDIRECT(NOM_FR&amp;ADDRESS('PR-tampon'!$E467,COLUMN(REFERENCEMENT_ISOLANT[[#Headers],[Locaux climatisés ou raffraichis]])))=0,"",INDIRECT(NOM_FR&amp;ADDRESS('PR-tampon'!$E467,COLUMN(REFERENCEMENT_ISOLANT[[#Headers],[Locaux climatisés ou raffraichis]]))))))</f>
        <v/>
      </c>
    </row>
    <row r="505" spans="1:16" ht="130.19999999999999" customHeight="1" x14ac:dyDescent="0.3">
      <c r="A505" s="3" t="e">
        <v>#VALUE!</v>
      </c>
      <c r="B505" s="86" t="str">
        <f ca="1">IF('PR-tampon'!$E468="","",IF('PR-tampon'!$E468=0,"",IF(INDIRECT(NOM_FR&amp;ADDRESS('PR-tampon'!$E468,COLUMN(REFERENCEMENT_ISOLANT[[#Headers],[DATE REFERENCEMENT]])))=0,"",INDIRECT(NOM_FR&amp;ADDRESS('PR-tampon'!$E468,COLUMN(REFERENCEMENT_ISOLANT[[#Headers],[DATE REFERENCEMENT]]))))))</f>
        <v/>
      </c>
      <c r="C505" s="86" t="str">
        <f ca="1">IF('PR-tampon'!$E468="","",IF('PR-tampon'!$E468=0,"",IF(INDIRECT(NOM_FR&amp;ADDRESS('PR-tampon'!$E468,COLUMN(REFERENCEMENT_ISOLANT[[#Headers],[TYPE DE PROCEDE]])))=0,"",INDIRECT(NOM_FR&amp;ADDRESS('PR-tampon'!$E468,COLUMN(REFERENCEMENT_ISOLANT[[#Headers],[TYPE DE PROCEDE]]))))))</f>
        <v/>
      </c>
      <c r="D505" s="86" t="str">
        <f ca="1">IF('PR-tampon'!$E468="","",IF('PR-tampon'!$E468=0,"",IF(INDIRECT(NOM_FR&amp;ADDRESS('PR-tampon'!$E468,COLUMN(REFERENCEMENT_ISOLANT[[#Headers],[MATIERE]])))=0,"",INDIRECT(NOM_FR&amp;ADDRESS('PR-tampon'!$E468,COLUMN(REFERENCEMENT_ISOLANT[[#Headers],[MATIERE]]))))))</f>
        <v/>
      </c>
      <c r="E505" s="3" t="str">
        <f ca="1">IF('PR-tampon'!$E468="","",IF('PR-tampon'!$E468=0,"",IF(INDIRECT(NOM_FR&amp;ADDRESS('PR-tampon'!$E468,COLUMN(REFERENCEMENT_ISOLANT[[#Headers],[NOM COMMERCIAL DU PROCEDE]])))=0,"",INDIRECT(NOM_FR&amp;ADDRESS('PR-tampon'!$E468,COLUMN(REFERENCEMENT_ISOLANT[[#Headers],[NOM COMMERCIAL DU PROCEDE]]))))))</f>
        <v/>
      </c>
      <c r="F505" s="3" t="str">
        <f ca="1">IF('PR-tampon'!$E468="","",IF('PR-tampon'!$E468=0,"",IF(INDIRECT(NOM_FR&amp;ADDRESS('PR-tampon'!$E468,COLUMN(REFERENCEMENT_ISOLANT[[#Headers],[FABRICANT / TITULAIRE / DISTRIBUTEUR]])))=0,"",INDIRECT(NOM_FR&amp;ADDRESS('PR-tampon'!$E468,COLUMN(REFERENCEMENT_ISOLANT[[#Headers],[FABRICANT / TITULAIRE / DISTRIBUTEUR]]))))))</f>
        <v/>
      </c>
      <c r="G505" s="3" t="str">
        <f ca="1">IF('PR-tampon'!$E468="","",IF('PR-tampon'!$E468=0,"",IF(INDIRECT(NOM_FR&amp;ADDRESS('PR-tampon'!$E468,COLUMN(REFERENCEMENT_ISOLANT[[#Headers],[TYPE DE DOCUMENT DE REFERENCE]])))=0,"",INDIRECT(NOM_FR&amp;ADDRESS('PR-tampon'!$E468,COLUMN(REFERENCEMENT_ISOLANT[[#Headers],[TYPE DE DOCUMENT DE REFERENCE]]))))))</f>
        <v/>
      </c>
      <c r="H505" s="3" t="str">
        <f ca="1">IF('PR-tampon'!$E468="","",IF('PR-tampon'!$E468=0,"",IF(INDIRECT(NOM_FR&amp;ADDRESS('PR-tampon'!$E468,COLUMN(REFERENCEMENT_ISOLANT[[#Headers],[REF]])))=0,"",INDIRECT(NOM_FR&amp;ADDRESS('PR-tampon'!$E468,COLUMN(REFERENCEMENT_ISOLANT[[#Headers],[REF]]))))))</f>
        <v/>
      </c>
      <c r="I505" s="80" t="str">
        <f ca="1">IF('PR-tampon'!$E468="","",IF('PR-tampon'!$E468=0,"",IF(INDIRECT(NOM_FR&amp;ADDRESS('PR-tampon'!$E468,COLUMN(REFERENCEMENT_ISOLANT[[#Headers],[AVIS LIMITE AU / VALIDITE]])))=0,"",INDIRECT(NOM_FR&amp;ADDRESS('PR-tampon'!$E468,COLUMN(REFERENCEMENT_ISOLANT[[#Headers],[AVIS LIMITE AU / VALIDITE]]))))))</f>
        <v/>
      </c>
      <c r="J505" s="3" t="str">
        <f ca="1">IF('PR-tampon'!$E468="","",IF('PR-tampon'!$E468=0,"",IF(INDIRECT(NOM_FR&amp;ADDRESS('PR-tampon'!$E468,COLUMN(REFERENCEMENT_ISOLANT[[#Headers],[TC/TNC
dans le domaine d''emploi visé]])))=0,"",INDIRECT(NOM_FR&amp;ADDRESS('PR-tampon'!$E468,COLUMN(REFERENCEMENT_ISOLANT[[#Headers],[TC/TNC
dans le domaine d''emploi visé]]))))))</f>
        <v/>
      </c>
      <c r="K505" s="110" t="str">
        <f ca="1">IF('PR-tampon'!$E468="","",IF('PR-tampon'!$E468=0,"",IF(INDIRECT(NOM_FR&amp;ADDRESS('PR-tampon'!$E468,COLUMN(REFERENCEMENT_ISOLANT[[#Headers],[SYNTHESE DES APPLICATIONS VISEES]])))=0,"",INDIRECT(NOM_FR&amp;ADDRESS('PR-tampon'!$E468,COLUMN(REFERENCEMENT_ISOLANT[[#Headers],[SYNTHESE DES APPLICATIONS VISEES]]))))))</f>
        <v/>
      </c>
      <c r="L505" s="82" t="str">
        <f ca="1">IF('PR-tampon'!$E468="","",IF('PR-tampon'!$E468=0,"",IF(INDIRECT(NOM_FR&amp;ADDRESS('PR-tampon'!$E468,COLUMN(REFERENCEMENT_ISOLANT[[#Headers],[CONCATENATION DES OBSERVATIONS]])))=0,"",INDIRECT(NOM_FR&amp;ADDRESS('PR-tampon'!$E468,COLUMN(REFERENCEMENT_ISOLANT[[#Headers],[CONCATENATION DES OBSERVATIONS]]))))))</f>
        <v/>
      </c>
      <c r="M505" s="3" t="str">
        <f ca="1">IF('PR-tampon'!$E468="","",IF('PR-tampon'!$E468=0,"",IF(INDIRECT(NOM_FR&amp;ADDRESS('PR-tampon'!$E468,COLUMN(REFERENCEMENT_ISOLANT[[#Headers],[Hygrométrie des locaux]])))=0,"",INDIRECT(NOM_FR&amp;ADDRESS('PR-tampon'!$E468,COLUMN(REFERENCEMENT_ISOLANT[[#Headers],[Hygrométrie des locaux]]))))))</f>
        <v/>
      </c>
      <c r="N505" s="3" t="str">
        <f ca="1">IF('PR-tampon'!$E468="","",IF('PR-tampon'!$E468=0,"",IF(INDIRECT(NOM_FR&amp;ADDRESS('PR-tampon'!$E468,COLUMN(REFERENCEMENT_ISOLANT[[#Headers],[classement locaux au sens 20.1 P3]])))=0,"",INDIRECT(NOM_FR&amp;ADDRESS('PR-tampon'!$E468,COLUMN(REFERENCEMENT_ISOLANT[[#Headers],[classement locaux au sens 20.1 P3]]))))))</f>
        <v/>
      </c>
      <c r="O505" s="3" t="str">
        <f ca="1">IF('PR-tampon'!$E468="","",IF('PR-tampon'!$E468=0,"",IF(INDIRECT(NOM_FR&amp;ADDRESS('PR-tampon'!$E468,COLUMN(REFERENCEMENT_ISOLANT[[#Headers],[Climat max]])))=0,"",INDIRECT(NOM_FR&amp;ADDRESS('PR-tampon'!$E468,COLUMN(REFERENCEMENT_ISOLANT[[#Headers],[Climat max]]))))))</f>
        <v/>
      </c>
      <c r="P505" s="3" t="str">
        <f ca="1">IF('PR-tampon'!$E468="","",IF('PR-tampon'!$E468=0,"",IF(INDIRECT(NOM_FR&amp;ADDRESS('PR-tampon'!$E468,COLUMN(REFERENCEMENT_ISOLANT[[#Headers],[Locaux climatisés ou raffraichis]])))=0,"",INDIRECT(NOM_FR&amp;ADDRESS('PR-tampon'!$E468,COLUMN(REFERENCEMENT_ISOLANT[[#Headers],[Locaux climatisés ou raffraichis]]))))))</f>
        <v/>
      </c>
    </row>
    <row r="506" spans="1:16" ht="130.19999999999999" customHeight="1" x14ac:dyDescent="0.3">
      <c r="A506" s="3" t="e">
        <v>#VALUE!</v>
      </c>
      <c r="B506" s="86" t="str">
        <f ca="1">IF('PR-tampon'!$E469="","",IF('PR-tampon'!$E469=0,"",IF(INDIRECT(NOM_FR&amp;ADDRESS('PR-tampon'!$E469,COLUMN(REFERENCEMENT_ISOLANT[[#Headers],[DATE REFERENCEMENT]])))=0,"",INDIRECT(NOM_FR&amp;ADDRESS('PR-tampon'!$E469,COLUMN(REFERENCEMENT_ISOLANT[[#Headers],[DATE REFERENCEMENT]]))))))</f>
        <v/>
      </c>
      <c r="C506" s="86" t="str">
        <f ca="1">IF('PR-tampon'!$E469="","",IF('PR-tampon'!$E469=0,"",IF(INDIRECT(NOM_FR&amp;ADDRESS('PR-tampon'!$E469,COLUMN(REFERENCEMENT_ISOLANT[[#Headers],[TYPE DE PROCEDE]])))=0,"",INDIRECT(NOM_FR&amp;ADDRESS('PR-tampon'!$E469,COLUMN(REFERENCEMENT_ISOLANT[[#Headers],[TYPE DE PROCEDE]]))))))</f>
        <v/>
      </c>
      <c r="D506" s="86" t="str">
        <f ca="1">IF('PR-tampon'!$E469="","",IF('PR-tampon'!$E469=0,"",IF(INDIRECT(NOM_FR&amp;ADDRESS('PR-tampon'!$E469,COLUMN(REFERENCEMENT_ISOLANT[[#Headers],[MATIERE]])))=0,"",INDIRECT(NOM_FR&amp;ADDRESS('PR-tampon'!$E469,COLUMN(REFERENCEMENT_ISOLANT[[#Headers],[MATIERE]]))))))</f>
        <v/>
      </c>
      <c r="E506" s="3" t="str">
        <f ca="1">IF('PR-tampon'!$E469="","",IF('PR-tampon'!$E469=0,"",IF(INDIRECT(NOM_FR&amp;ADDRESS('PR-tampon'!$E469,COLUMN(REFERENCEMENT_ISOLANT[[#Headers],[NOM COMMERCIAL DU PROCEDE]])))=0,"",INDIRECT(NOM_FR&amp;ADDRESS('PR-tampon'!$E469,COLUMN(REFERENCEMENT_ISOLANT[[#Headers],[NOM COMMERCIAL DU PROCEDE]]))))))</f>
        <v/>
      </c>
      <c r="F506" s="3" t="str">
        <f ca="1">IF('PR-tampon'!$E469="","",IF('PR-tampon'!$E469=0,"",IF(INDIRECT(NOM_FR&amp;ADDRESS('PR-tampon'!$E469,COLUMN(REFERENCEMENT_ISOLANT[[#Headers],[FABRICANT / TITULAIRE / DISTRIBUTEUR]])))=0,"",INDIRECT(NOM_FR&amp;ADDRESS('PR-tampon'!$E469,COLUMN(REFERENCEMENT_ISOLANT[[#Headers],[FABRICANT / TITULAIRE / DISTRIBUTEUR]]))))))</f>
        <v/>
      </c>
      <c r="G506" s="3" t="str">
        <f ca="1">IF('PR-tampon'!$E469="","",IF('PR-tampon'!$E469=0,"",IF(INDIRECT(NOM_FR&amp;ADDRESS('PR-tampon'!$E469,COLUMN(REFERENCEMENT_ISOLANT[[#Headers],[TYPE DE DOCUMENT DE REFERENCE]])))=0,"",INDIRECT(NOM_FR&amp;ADDRESS('PR-tampon'!$E469,COLUMN(REFERENCEMENT_ISOLANT[[#Headers],[TYPE DE DOCUMENT DE REFERENCE]]))))))</f>
        <v/>
      </c>
      <c r="H506" s="3" t="str">
        <f ca="1">IF('PR-tampon'!$E469="","",IF('PR-tampon'!$E469=0,"",IF(INDIRECT(NOM_FR&amp;ADDRESS('PR-tampon'!$E469,COLUMN(REFERENCEMENT_ISOLANT[[#Headers],[REF]])))=0,"",INDIRECT(NOM_FR&amp;ADDRESS('PR-tampon'!$E469,COLUMN(REFERENCEMENT_ISOLANT[[#Headers],[REF]]))))))</f>
        <v/>
      </c>
      <c r="I506" s="80" t="str">
        <f ca="1">IF('PR-tampon'!$E469="","",IF('PR-tampon'!$E469=0,"",IF(INDIRECT(NOM_FR&amp;ADDRESS('PR-tampon'!$E469,COLUMN(REFERENCEMENT_ISOLANT[[#Headers],[AVIS LIMITE AU / VALIDITE]])))=0,"",INDIRECT(NOM_FR&amp;ADDRESS('PR-tampon'!$E469,COLUMN(REFERENCEMENT_ISOLANT[[#Headers],[AVIS LIMITE AU / VALIDITE]]))))))</f>
        <v/>
      </c>
      <c r="J506" s="3" t="str">
        <f ca="1">IF('PR-tampon'!$E469="","",IF('PR-tampon'!$E469=0,"",IF(INDIRECT(NOM_FR&amp;ADDRESS('PR-tampon'!$E469,COLUMN(REFERENCEMENT_ISOLANT[[#Headers],[TC/TNC
dans le domaine d''emploi visé]])))=0,"",INDIRECT(NOM_FR&amp;ADDRESS('PR-tampon'!$E469,COLUMN(REFERENCEMENT_ISOLANT[[#Headers],[TC/TNC
dans le domaine d''emploi visé]]))))))</f>
        <v/>
      </c>
      <c r="K506" s="110" t="str">
        <f ca="1">IF('PR-tampon'!$E469="","",IF('PR-tampon'!$E469=0,"",IF(INDIRECT(NOM_FR&amp;ADDRESS('PR-tampon'!$E469,COLUMN(REFERENCEMENT_ISOLANT[[#Headers],[SYNTHESE DES APPLICATIONS VISEES]])))=0,"",INDIRECT(NOM_FR&amp;ADDRESS('PR-tampon'!$E469,COLUMN(REFERENCEMENT_ISOLANT[[#Headers],[SYNTHESE DES APPLICATIONS VISEES]]))))))</f>
        <v/>
      </c>
      <c r="L506" s="82" t="str">
        <f ca="1">IF('PR-tampon'!$E469="","",IF('PR-tampon'!$E469=0,"",IF(INDIRECT(NOM_FR&amp;ADDRESS('PR-tampon'!$E469,COLUMN(REFERENCEMENT_ISOLANT[[#Headers],[CONCATENATION DES OBSERVATIONS]])))=0,"",INDIRECT(NOM_FR&amp;ADDRESS('PR-tampon'!$E469,COLUMN(REFERENCEMENT_ISOLANT[[#Headers],[CONCATENATION DES OBSERVATIONS]]))))))</f>
        <v/>
      </c>
      <c r="M506" s="3" t="str">
        <f ca="1">IF('PR-tampon'!$E469="","",IF('PR-tampon'!$E469=0,"",IF(INDIRECT(NOM_FR&amp;ADDRESS('PR-tampon'!$E469,COLUMN(REFERENCEMENT_ISOLANT[[#Headers],[Hygrométrie des locaux]])))=0,"",INDIRECT(NOM_FR&amp;ADDRESS('PR-tampon'!$E469,COLUMN(REFERENCEMENT_ISOLANT[[#Headers],[Hygrométrie des locaux]]))))))</f>
        <v/>
      </c>
      <c r="N506" s="3" t="str">
        <f ca="1">IF('PR-tampon'!$E469="","",IF('PR-tampon'!$E469=0,"",IF(INDIRECT(NOM_FR&amp;ADDRESS('PR-tampon'!$E469,COLUMN(REFERENCEMENT_ISOLANT[[#Headers],[classement locaux au sens 20.1 P3]])))=0,"",INDIRECT(NOM_FR&amp;ADDRESS('PR-tampon'!$E469,COLUMN(REFERENCEMENT_ISOLANT[[#Headers],[classement locaux au sens 20.1 P3]]))))))</f>
        <v/>
      </c>
      <c r="O506" s="3" t="str">
        <f ca="1">IF('PR-tampon'!$E469="","",IF('PR-tampon'!$E469=0,"",IF(INDIRECT(NOM_FR&amp;ADDRESS('PR-tampon'!$E469,COLUMN(REFERENCEMENT_ISOLANT[[#Headers],[Climat max]])))=0,"",INDIRECT(NOM_FR&amp;ADDRESS('PR-tampon'!$E469,COLUMN(REFERENCEMENT_ISOLANT[[#Headers],[Climat max]]))))))</f>
        <v/>
      </c>
      <c r="P506" s="3" t="str">
        <f ca="1">IF('PR-tampon'!$E469="","",IF('PR-tampon'!$E469=0,"",IF(INDIRECT(NOM_FR&amp;ADDRESS('PR-tampon'!$E469,COLUMN(REFERENCEMENT_ISOLANT[[#Headers],[Locaux climatisés ou raffraichis]])))=0,"",INDIRECT(NOM_FR&amp;ADDRESS('PR-tampon'!$E469,COLUMN(REFERENCEMENT_ISOLANT[[#Headers],[Locaux climatisés ou raffraichis]]))))))</f>
        <v/>
      </c>
    </row>
    <row r="507" spans="1:16" ht="130.19999999999999" customHeight="1" x14ac:dyDescent="0.3">
      <c r="A507" s="3" t="e">
        <v>#VALUE!</v>
      </c>
      <c r="B507" s="86" t="str">
        <f ca="1">IF('PR-tampon'!$E470="","",IF('PR-tampon'!$E470=0,"",IF(INDIRECT(NOM_FR&amp;ADDRESS('PR-tampon'!$E470,COLUMN(REFERENCEMENT_ISOLANT[[#Headers],[DATE REFERENCEMENT]])))=0,"",INDIRECT(NOM_FR&amp;ADDRESS('PR-tampon'!$E470,COLUMN(REFERENCEMENT_ISOLANT[[#Headers],[DATE REFERENCEMENT]]))))))</f>
        <v/>
      </c>
      <c r="C507" s="86" t="str">
        <f ca="1">IF('PR-tampon'!$E470="","",IF('PR-tampon'!$E470=0,"",IF(INDIRECT(NOM_FR&amp;ADDRESS('PR-tampon'!$E470,COLUMN(REFERENCEMENT_ISOLANT[[#Headers],[TYPE DE PROCEDE]])))=0,"",INDIRECT(NOM_FR&amp;ADDRESS('PR-tampon'!$E470,COLUMN(REFERENCEMENT_ISOLANT[[#Headers],[TYPE DE PROCEDE]]))))))</f>
        <v/>
      </c>
      <c r="D507" s="86" t="str">
        <f ca="1">IF('PR-tampon'!$E470="","",IF('PR-tampon'!$E470=0,"",IF(INDIRECT(NOM_FR&amp;ADDRESS('PR-tampon'!$E470,COLUMN(REFERENCEMENT_ISOLANT[[#Headers],[MATIERE]])))=0,"",INDIRECT(NOM_FR&amp;ADDRESS('PR-tampon'!$E470,COLUMN(REFERENCEMENT_ISOLANT[[#Headers],[MATIERE]]))))))</f>
        <v/>
      </c>
      <c r="E507" s="3" t="str">
        <f ca="1">IF('PR-tampon'!$E470="","",IF('PR-tampon'!$E470=0,"",IF(INDIRECT(NOM_FR&amp;ADDRESS('PR-tampon'!$E470,COLUMN(REFERENCEMENT_ISOLANT[[#Headers],[NOM COMMERCIAL DU PROCEDE]])))=0,"",INDIRECT(NOM_FR&amp;ADDRESS('PR-tampon'!$E470,COLUMN(REFERENCEMENT_ISOLANT[[#Headers],[NOM COMMERCIAL DU PROCEDE]]))))))</f>
        <v/>
      </c>
      <c r="F507" s="3" t="str">
        <f ca="1">IF('PR-tampon'!$E470="","",IF('PR-tampon'!$E470=0,"",IF(INDIRECT(NOM_FR&amp;ADDRESS('PR-tampon'!$E470,COLUMN(REFERENCEMENT_ISOLANT[[#Headers],[FABRICANT / TITULAIRE / DISTRIBUTEUR]])))=0,"",INDIRECT(NOM_FR&amp;ADDRESS('PR-tampon'!$E470,COLUMN(REFERENCEMENT_ISOLANT[[#Headers],[FABRICANT / TITULAIRE / DISTRIBUTEUR]]))))))</f>
        <v/>
      </c>
      <c r="G507" s="3" t="str">
        <f ca="1">IF('PR-tampon'!$E470="","",IF('PR-tampon'!$E470=0,"",IF(INDIRECT(NOM_FR&amp;ADDRESS('PR-tampon'!$E470,COLUMN(REFERENCEMENT_ISOLANT[[#Headers],[TYPE DE DOCUMENT DE REFERENCE]])))=0,"",INDIRECT(NOM_FR&amp;ADDRESS('PR-tampon'!$E470,COLUMN(REFERENCEMENT_ISOLANT[[#Headers],[TYPE DE DOCUMENT DE REFERENCE]]))))))</f>
        <v/>
      </c>
      <c r="H507" s="3" t="str">
        <f ca="1">IF('PR-tampon'!$E470="","",IF('PR-tampon'!$E470=0,"",IF(INDIRECT(NOM_FR&amp;ADDRESS('PR-tampon'!$E470,COLUMN(REFERENCEMENT_ISOLANT[[#Headers],[REF]])))=0,"",INDIRECT(NOM_FR&amp;ADDRESS('PR-tampon'!$E470,COLUMN(REFERENCEMENT_ISOLANT[[#Headers],[REF]]))))))</f>
        <v/>
      </c>
      <c r="I507" s="80" t="str">
        <f ca="1">IF('PR-tampon'!$E470="","",IF('PR-tampon'!$E470=0,"",IF(INDIRECT(NOM_FR&amp;ADDRESS('PR-tampon'!$E470,COLUMN(REFERENCEMENT_ISOLANT[[#Headers],[AVIS LIMITE AU / VALIDITE]])))=0,"",INDIRECT(NOM_FR&amp;ADDRESS('PR-tampon'!$E470,COLUMN(REFERENCEMENT_ISOLANT[[#Headers],[AVIS LIMITE AU / VALIDITE]]))))))</f>
        <v/>
      </c>
      <c r="J507" s="3" t="str">
        <f ca="1">IF('PR-tampon'!$E470="","",IF('PR-tampon'!$E470=0,"",IF(INDIRECT(NOM_FR&amp;ADDRESS('PR-tampon'!$E470,COLUMN(REFERENCEMENT_ISOLANT[[#Headers],[TC/TNC
dans le domaine d''emploi visé]])))=0,"",INDIRECT(NOM_FR&amp;ADDRESS('PR-tampon'!$E470,COLUMN(REFERENCEMENT_ISOLANT[[#Headers],[TC/TNC
dans le domaine d''emploi visé]]))))))</f>
        <v/>
      </c>
      <c r="K507" s="110" t="str">
        <f ca="1">IF('PR-tampon'!$E470="","",IF('PR-tampon'!$E470=0,"",IF(INDIRECT(NOM_FR&amp;ADDRESS('PR-tampon'!$E470,COLUMN(REFERENCEMENT_ISOLANT[[#Headers],[SYNTHESE DES APPLICATIONS VISEES]])))=0,"",INDIRECT(NOM_FR&amp;ADDRESS('PR-tampon'!$E470,COLUMN(REFERENCEMENT_ISOLANT[[#Headers],[SYNTHESE DES APPLICATIONS VISEES]]))))))</f>
        <v/>
      </c>
      <c r="L507" s="82" t="str">
        <f ca="1">IF('PR-tampon'!$E470="","",IF('PR-tampon'!$E470=0,"",IF(INDIRECT(NOM_FR&amp;ADDRESS('PR-tampon'!$E470,COLUMN(REFERENCEMENT_ISOLANT[[#Headers],[CONCATENATION DES OBSERVATIONS]])))=0,"",INDIRECT(NOM_FR&amp;ADDRESS('PR-tampon'!$E470,COLUMN(REFERENCEMENT_ISOLANT[[#Headers],[CONCATENATION DES OBSERVATIONS]]))))))</f>
        <v/>
      </c>
      <c r="M507" s="3" t="str">
        <f ca="1">IF('PR-tampon'!$E470="","",IF('PR-tampon'!$E470=0,"",IF(INDIRECT(NOM_FR&amp;ADDRESS('PR-tampon'!$E470,COLUMN(REFERENCEMENT_ISOLANT[[#Headers],[Hygrométrie des locaux]])))=0,"",INDIRECT(NOM_FR&amp;ADDRESS('PR-tampon'!$E470,COLUMN(REFERENCEMENT_ISOLANT[[#Headers],[Hygrométrie des locaux]]))))))</f>
        <v/>
      </c>
      <c r="N507" s="3" t="str">
        <f ca="1">IF('PR-tampon'!$E470="","",IF('PR-tampon'!$E470=0,"",IF(INDIRECT(NOM_FR&amp;ADDRESS('PR-tampon'!$E470,COLUMN(REFERENCEMENT_ISOLANT[[#Headers],[classement locaux au sens 20.1 P3]])))=0,"",INDIRECT(NOM_FR&amp;ADDRESS('PR-tampon'!$E470,COLUMN(REFERENCEMENT_ISOLANT[[#Headers],[classement locaux au sens 20.1 P3]]))))))</f>
        <v/>
      </c>
      <c r="O507" s="3" t="str">
        <f ca="1">IF('PR-tampon'!$E470="","",IF('PR-tampon'!$E470=0,"",IF(INDIRECT(NOM_FR&amp;ADDRESS('PR-tampon'!$E470,COLUMN(REFERENCEMENT_ISOLANT[[#Headers],[Climat max]])))=0,"",INDIRECT(NOM_FR&amp;ADDRESS('PR-tampon'!$E470,COLUMN(REFERENCEMENT_ISOLANT[[#Headers],[Climat max]]))))))</f>
        <v/>
      </c>
      <c r="P507" s="3" t="str">
        <f ca="1">IF('PR-tampon'!$E470="","",IF('PR-tampon'!$E470=0,"",IF(INDIRECT(NOM_FR&amp;ADDRESS('PR-tampon'!$E470,COLUMN(REFERENCEMENT_ISOLANT[[#Headers],[Locaux climatisés ou raffraichis]])))=0,"",INDIRECT(NOM_FR&amp;ADDRESS('PR-tampon'!$E470,COLUMN(REFERENCEMENT_ISOLANT[[#Headers],[Locaux climatisés ou raffraichis]]))))))</f>
        <v/>
      </c>
    </row>
    <row r="508" spans="1:16" ht="130.19999999999999" customHeight="1" x14ac:dyDescent="0.3">
      <c r="A508" s="3" t="e">
        <v>#VALUE!</v>
      </c>
      <c r="B508" s="86" t="str">
        <f ca="1">IF('PR-tampon'!$E471="","",IF('PR-tampon'!$E471=0,"",IF(INDIRECT(NOM_FR&amp;ADDRESS('PR-tampon'!$E471,COLUMN(REFERENCEMENT_ISOLANT[[#Headers],[DATE REFERENCEMENT]])))=0,"",INDIRECT(NOM_FR&amp;ADDRESS('PR-tampon'!$E471,COLUMN(REFERENCEMENT_ISOLANT[[#Headers],[DATE REFERENCEMENT]]))))))</f>
        <v/>
      </c>
      <c r="C508" s="86" t="str">
        <f ca="1">IF('PR-tampon'!$E471="","",IF('PR-tampon'!$E471=0,"",IF(INDIRECT(NOM_FR&amp;ADDRESS('PR-tampon'!$E471,COLUMN(REFERENCEMENT_ISOLANT[[#Headers],[TYPE DE PROCEDE]])))=0,"",INDIRECT(NOM_FR&amp;ADDRESS('PR-tampon'!$E471,COLUMN(REFERENCEMENT_ISOLANT[[#Headers],[TYPE DE PROCEDE]]))))))</f>
        <v/>
      </c>
      <c r="D508" s="86" t="str">
        <f ca="1">IF('PR-tampon'!$E471="","",IF('PR-tampon'!$E471=0,"",IF(INDIRECT(NOM_FR&amp;ADDRESS('PR-tampon'!$E471,COLUMN(REFERENCEMENT_ISOLANT[[#Headers],[MATIERE]])))=0,"",INDIRECT(NOM_FR&amp;ADDRESS('PR-tampon'!$E471,COLUMN(REFERENCEMENT_ISOLANT[[#Headers],[MATIERE]]))))))</f>
        <v/>
      </c>
      <c r="E508" s="3" t="str">
        <f ca="1">IF('PR-tampon'!$E471="","",IF('PR-tampon'!$E471=0,"",IF(INDIRECT(NOM_FR&amp;ADDRESS('PR-tampon'!$E471,COLUMN(REFERENCEMENT_ISOLANT[[#Headers],[NOM COMMERCIAL DU PROCEDE]])))=0,"",INDIRECT(NOM_FR&amp;ADDRESS('PR-tampon'!$E471,COLUMN(REFERENCEMENT_ISOLANT[[#Headers],[NOM COMMERCIAL DU PROCEDE]]))))))</f>
        <v/>
      </c>
      <c r="F508" s="3" t="str">
        <f ca="1">IF('PR-tampon'!$E471="","",IF('PR-tampon'!$E471=0,"",IF(INDIRECT(NOM_FR&amp;ADDRESS('PR-tampon'!$E471,COLUMN(REFERENCEMENT_ISOLANT[[#Headers],[FABRICANT / TITULAIRE / DISTRIBUTEUR]])))=0,"",INDIRECT(NOM_FR&amp;ADDRESS('PR-tampon'!$E471,COLUMN(REFERENCEMENT_ISOLANT[[#Headers],[FABRICANT / TITULAIRE / DISTRIBUTEUR]]))))))</f>
        <v/>
      </c>
      <c r="G508" s="3" t="str">
        <f ca="1">IF('PR-tampon'!$E471="","",IF('PR-tampon'!$E471=0,"",IF(INDIRECT(NOM_FR&amp;ADDRESS('PR-tampon'!$E471,COLUMN(REFERENCEMENT_ISOLANT[[#Headers],[TYPE DE DOCUMENT DE REFERENCE]])))=0,"",INDIRECT(NOM_FR&amp;ADDRESS('PR-tampon'!$E471,COLUMN(REFERENCEMENT_ISOLANT[[#Headers],[TYPE DE DOCUMENT DE REFERENCE]]))))))</f>
        <v/>
      </c>
      <c r="H508" s="3" t="str">
        <f ca="1">IF('PR-tampon'!$E471="","",IF('PR-tampon'!$E471=0,"",IF(INDIRECT(NOM_FR&amp;ADDRESS('PR-tampon'!$E471,COLUMN(REFERENCEMENT_ISOLANT[[#Headers],[REF]])))=0,"",INDIRECT(NOM_FR&amp;ADDRESS('PR-tampon'!$E471,COLUMN(REFERENCEMENT_ISOLANT[[#Headers],[REF]]))))))</f>
        <v/>
      </c>
      <c r="I508" s="80" t="str">
        <f ca="1">IF('PR-tampon'!$E471="","",IF('PR-tampon'!$E471=0,"",IF(INDIRECT(NOM_FR&amp;ADDRESS('PR-tampon'!$E471,COLUMN(REFERENCEMENT_ISOLANT[[#Headers],[AVIS LIMITE AU / VALIDITE]])))=0,"",INDIRECT(NOM_FR&amp;ADDRESS('PR-tampon'!$E471,COLUMN(REFERENCEMENT_ISOLANT[[#Headers],[AVIS LIMITE AU / VALIDITE]]))))))</f>
        <v/>
      </c>
      <c r="J508" s="3" t="str">
        <f ca="1">IF('PR-tampon'!$E471="","",IF('PR-tampon'!$E471=0,"",IF(INDIRECT(NOM_FR&amp;ADDRESS('PR-tampon'!$E471,COLUMN(REFERENCEMENT_ISOLANT[[#Headers],[TC/TNC
dans le domaine d''emploi visé]])))=0,"",INDIRECT(NOM_FR&amp;ADDRESS('PR-tampon'!$E471,COLUMN(REFERENCEMENT_ISOLANT[[#Headers],[TC/TNC
dans le domaine d''emploi visé]]))))))</f>
        <v/>
      </c>
      <c r="K508" s="110" t="str">
        <f ca="1">IF('PR-tampon'!$E471="","",IF('PR-tampon'!$E471=0,"",IF(INDIRECT(NOM_FR&amp;ADDRESS('PR-tampon'!$E471,COLUMN(REFERENCEMENT_ISOLANT[[#Headers],[SYNTHESE DES APPLICATIONS VISEES]])))=0,"",INDIRECT(NOM_FR&amp;ADDRESS('PR-tampon'!$E471,COLUMN(REFERENCEMENT_ISOLANT[[#Headers],[SYNTHESE DES APPLICATIONS VISEES]]))))))</f>
        <v/>
      </c>
      <c r="L508" s="82" t="str">
        <f ca="1">IF('PR-tampon'!$E471="","",IF('PR-tampon'!$E471=0,"",IF(INDIRECT(NOM_FR&amp;ADDRESS('PR-tampon'!$E471,COLUMN(REFERENCEMENT_ISOLANT[[#Headers],[CONCATENATION DES OBSERVATIONS]])))=0,"",INDIRECT(NOM_FR&amp;ADDRESS('PR-tampon'!$E471,COLUMN(REFERENCEMENT_ISOLANT[[#Headers],[CONCATENATION DES OBSERVATIONS]]))))))</f>
        <v/>
      </c>
      <c r="M508" s="3" t="str">
        <f ca="1">IF('PR-tampon'!$E471="","",IF('PR-tampon'!$E471=0,"",IF(INDIRECT(NOM_FR&amp;ADDRESS('PR-tampon'!$E471,COLUMN(REFERENCEMENT_ISOLANT[[#Headers],[Hygrométrie des locaux]])))=0,"",INDIRECT(NOM_FR&amp;ADDRESS('PR-tampon'!$E471,COLUMN(REFERENCEMENT_ISOLANT[[#Headers],[Hygrométrie des locaux]]))))))</f>
        <v/>
      </c>
      <c r="N508" s="3" t="str">
        <f ca="1">IF('PR-tampon'!$E471="","",IF('PR-tampon'!$E471=0,"",IF(INDIRECT(NOM_FR&amp;ADDRESS('PR-tampon'!$E471,COLUMN(REFERENCEMENT_ISOLANT[[#Headers],[classement locaux au sens 20.1 P3]])))=0,"",INDIRECT(NOM_FR&amp;ADDRESS('PR-tampon'!$E471,COLUMN(REFERENCEMENT_ISOLANT[[#Headers],[classement locaux au sens 20.1 P3]]))))))</f>
        <v/>
      </c>
      <c r="O508" s="3" t="str">
        <f ca="1">IF('PR-tampon'!$E471="","",IF('PR-tampon'!$E471=0,"",IF(INDIRECT(NOM_FR&amp;ADDRESS('PR-tampon'!$E471,COLUMN(REFERENCEMENT_ISOLANT[[#Headers],[Climat max]])))=0,"",INDIRECT(NOM_FR&amp;ADDRESS('PR-tampon'!$E471,COLUMN(REFERENCEMENT_ISOLANT[[#Headers],[Climat max]]))))))</f>
        <v/>
      </c>
      <c r="P508" s="3" t="str">
        <f ca="1">IF('PR-tampon'!$E471="","",IF('PR-tampon'!$E471=0,"",IF(INDIRECT(NOM_FR&amp;ADDRESS('PR-tampon'!$E471,COLUMN(REFERENCEMENT_ISOLANT[[#Headers],[Locaux climatisés ou raffraichis]])))=0,"",INDIRECT(NOM_FR&amp;ADDRESS('PR-tampon'!$E471,COLUMN(REFERENCEMENT_ISOLANT[[#Headers],[Locaux climatisés ou raffraichis]]))))))</f>
        <v/>
      </c>
    </row>
    <row r="509" spans="1:16" ht="130.19999999999999" customHeight="1" x14ac:dyDescent="0.3">
      <c r="A509" s="3" t="e">
        <v>#VALUE!</v>
      </c>
      <c r="B509" s="86" t="str">
        <f ca="1">IF('PR-tampon'!$E472="","",IF('PR-tampon'!$E472=0,"",IF(INDIRECT(NOM_FR&amp;ADDRESS('PR-tampon'!$E472,COLUMN(REFERENCEMENT_ISOLANT[[#Headers],[DATE REFERENCEMENT]])))=0,"",INDIRECT(NOM_FR&amp;ADDRESS('PR-tampon'!$E472,COLUMN(REFERENCEMENT_ISOLANT[[#Headers],[DATE REFERENCEMENT]]))))))</f>
        <v/>
      </c>
      <c r="C509" s="86" t="str">
        <f ca="1">IF('PR-tampon'!$E472="","",IF('PR-tampon'!$E472=0,"",IF(INDIRECT(NOM_FR&amp;ADDRESS('PR-tampon'!$E472,COLUMN(REFERENCEMENT_ISOLANT[[#Headers],[TYPE DE PROCEDE]])))=0,"",INDIRECT(NOM_FR&amp;ADDRESS('PR-tampon'!$E472,COLUMN(REFERENCEMENT_ISOLANT[[#Headers],[TYPE DE PROCEDE]]))))))</f>
        <v/>
      </c>
      <c r="D509" s="86" t="str">
        <f ca="1">IF('PR-tampon'!$E472="","",IF('PR-tampon'!$E472=0,"",IF(INDIRECT(NOM_FR&amp;ADDRESS('PR-tampon'!$E472,COLUMN(REFERENCEMENT_ISOLANT[[#Headers],[MATIERE]])))=0,"",INDIRECT(NOM_FR&amp;ADDRESS('PR-tampon'!$E472,COLUMN(REFERENCEMENT_ISOLANT[[#Headers],[MATIERE]]))))))</f>
        <v/>
      </c>
      <c r="E509" s="3" t="str">
        <f ca="1">IF('PR-tampon'!$E472="","",IF('PR-tampon'!$E472=0,"",IF(INDIRECT(NOM_FR&amp;ADDRESS('PR-tampon'!$E472,COLUMN(REFERENCEMENT_ISOLANT[[#Headers],[NOM COMMERCIAL DU PROCEDE]])))=0,"",INDIRECT(NOM_FR&amp;ADDRESS('PR-tampon'!$E472,COLUMN(REFERENCEMENT_ISOLANT[[#Headers],[NOM COMMERCIAL DU PROCEDE]]))))))</f>
        <v/>
      </c>
      <c r="F509" s="3" t="str">
        <f ca="1">IF('PR-tampon'!$E472="","",IF('PR-tampon'!$E472=0,"",IF(INDIRECT(NOM_FR&amp;ADDRESS('PR-tampon'!$E472,COLUMN(REFERENCEMENT_ISOLANT[[#Headers],[FABRICANT / TITULAIRE / DISTRIBUTEUR]])))=0,"",INDIRECT(NOM_FR&amp;ADDRESS('PR-tampon'!$E472,COLUMN(REFERENCEMENT_ISOLANT[[#Headers],[FABRICANT / TITULAIRE / DISTRIBUTEUR]]))))))</f>
        <v/>
      </c>
      <c r="G509" s="3" t="str">
        <f ca="1">IF('PR-tampon'!$E472="","",IF('PR-tampon'!$E472=0,"",IF(INDIRECT(NOM_FR&amp;ADDRESS('PR-tampon'!$E472,COLUMN(REFERENCEMENT_ISOLANT[[#Headers],[TYPE DE DOCUMENT DE REFERENCE]])))=0,"",INDIRECT(NOM_FR&amp;ADDRESS('PR-tampon'!$E472,COLUMN(REFERENCEMENT_ISOLANT[[#Headers],[TYPE DE DOCUMENT DE REFERENCE]]))))))</f>
        <v/>
      </c>
      <c r="H509" s="3" t="str">
        <f ca="1">IF('PR-tampon'!$E472="","",IF('PR-tampon'!$E472=0,"",IF(INDIRECT(NOM_FR&amp;ADDRESS('PR-tampon'!$E472,COLUMN(REFERENCEMENT_ISOLANT[[#Headers],[REF]])))=0,"",INDIRECT(NOM_FR&amp;ADDRESS('PR-tampon'!$E472,COLUMN(REFERENCEMENT_ISOLANT[[#Headers],[REF]]))))))</f>
        <v/>
      </c>
      <c r="I509" s="80" t="str">
        <f ca="1">IF('PR-tampon'!$E472="","",IF('PR-tampon'!$E472=0,"",IF(INDIRECT(NOM_FR&amp;ADDRESS('PR-tampon'!$E472,COLUMN(REFERENCEMENT_ISOLANT[[#Headers],[AVIS LIMITE AU / VALIDITE]])))=0,"",INDIRECT(NOM_FR&amp;ADDRESS('PR-tampon'!$E472,COLUMN(REFERENCEMENT_ISOLANT[[#Headers],[AVIS LIMITE AU / VALIDITE]]))))))</f>
        <v/>
      </c>
      <c r="J509" s="3" t="str">
        <f ca="1">IF('PR-tampon'!$E472="","",IF('PR-tampon'!$E472=0,"",IF(INDIRECT(NOM_FR&amp;ADDRESS('PR-tampon'!$E472,COLUMN(REFERENCEMENT_ISOLANT[[#Headers],[TC/TNC
dans le domaine d''emploi visé]])))=0,"",INDIRECT(NOM_FR&amp;ADDRESS('PR-tampon'!$E472,COLUMN(REFERENCEMENT_ISOLANT[[#Headers],[TC/TNC
dans le domaine d''emploi visé]]))))))</f>
        <v/>
      </c>
      <c r="K509" s="110" t="str">
        <f ca="1">IF('PR-tampon'!$E472="","",IF('PR-tampon'!$E472=0,"",IF(INDIRECT(NOM_FR&amp;ADDRESS('PR-tampon'!$E472,COLUMN(REFERENCEMENT_ISOLANT[[#Headers],[SYNTHESE DES APPLICATIONS VISEES]])))=0,"",INDIRECT(NOM_FR&amp;ADDRESS('PR-tampon'!$E472,COLUMN(REFERENCEMENT_ISOLANT[[#Headers],[SYNTHESE DES APPLICATIONS VISEES]]))))))</f>
        <v/>
      </c>
      <c r="L509" s="82" t="str">
        <f ca="1">IF('PR-tampon'!$E472="","",IF('PR-tampon'!$E472=0,"",IF(INDIRECT(NOM_FR&amp;ADDRESS('PR-tampon'!$E472,COLUMN(REFERENCEMENT_ISOLANT[[#Headers],[CONCATENATION DES OBSERVATIONS]])))=0,"",INDIRECT(NOM_FR&amp;ADDRESS('PR-tampon'!$E472,COLUMN(REFERENCEMENT_ISOLANT[[#Headers],[CONCATENATION DES OBSERVATIONS]]))))))</f>
        <v/>
      </c>
      <c r="M509" s="3" t="str">
        <f ca="1">IF('PR-tampon'!$E472="","",IF('PR-tampon'!$E472=0,"",IF(INDIRECT(NOM_FR&amp;ADDRESS('PR-tampon'!$E472,COLUMN(REFERENCEMENT_ISOLANT[[#Headers],[Hygrométrie des locaux]])))=0,"",INDIRECT(NOM_FR&amp;ADDRESS('PR-tampon'!$E472,COLUMN(REFERENCEMENT_ISOLANT[[#Headers],[Hygrométrie des locaux]]))))))</f>
        <v/>
      </c>
      <c r="N509" s="3" t="str">
        <f ca="1">IF('PR-tampon'!$E472="","",IF('PR-tampon'!$E472=0,"",IF(INDIRECT(NOM_FR&amp;ADDRESS('PR-tampon'!$E472,COLUMN(REFERENCEMENT_ISOLANT[[#Headers],[classement locaux au sens 20.1 P3]])))=0,"",INDIRECT(NOM_FR&amp;ADDRESS('PR-tampon'!$E472,COLUMN(REFERENCEMENT_ISOLANT[[#Headers],[classement locaux au sens 20.1 P3]]))))))</f>
        <v/>
      </c>
      <c r="O509" s="3" t="str">
        <f ca="1">IF('PR-tampon'!$E472="","",IF('PR-tampon'!$E472=0,"",IF(INDIRECT(NOM_FR&amp;ADDRESS('PR-tampon'!$E472,COLUMN(REFERENCEMENT_ISOLANT[[#Headers],[Climat max]])))=0,"",INDIRECT(NOM_FR&amp;ADDRESS('PR-tampon'!$E472,COLUMN(REFERENCEMENT_ISOLANT[[#Headers],[Climat max]]))))))</f>
        <v/>
      </c>
      <c r="P509" s="3" t="str">
        <f ca="1">IF('PR-tampon'!$E472="","",IF('PR-tampon'!$E472=0,"",IF(INDIRECT(NOM_FR&amp;ADDRESS('PR-tampon'!$E472,COLUMN(REFERENCEMENT_ISOLANT[[#Headers],[Locaux climatisés ou raffraichis]])))=0,"",INDIRECT(NOM_FR&amp;ADDRESS('PR-tampon'!$E472,COLUMN(REFERENCEMENT_ISOLANT[[#Headers],[Locaux climatisés ou raffraichis]]))))))</f>
        <v/>
      </c>
    </row>
    <row r="510" spans="1:16" ht="130.19999999999999" customHeight="1" x14ac:dyDescent="0.3">
      <c r="A510" s="3" t="e">
        <v>#VALUE!</v>
      </c>
      <c r="B510" s="86" t="str">
        <f ca="1">IF('PR-tampon'!$E473="","",IF('PR-tampon'!$E473=0,"",IF(INDIRECT(NOM_FR&amp;ADDRESS('PR-tampon'!$E473,COLUMN(REFERENCEMENT_ISOLANT[[#Headers],[DATE REFERENCEMENT]])))=0,"",INDIRECT(NOM_FR&amp;ADDRESS('PR-tampon'!$E473,COLUMN(REFERENCEMENT_ISOLANT[[#Headers],[DATE REFERENCEMENT]]))))))</f>
        <v/>
      </c>
      <c r="C510" s="86" t="str">
        <f ca="1">IF('PR-tampon'!$E473="","",IF('PR-tampon'!$E473=0,"",IF(INDIRECT(NOM_FR&amp;ADDRESS('PR-tampon'!$E473,COLUMN(REFERENCEMENT_ISOLANT[[#Headers],[TYPE DE PROCEDE]])))=0,"",INDIRECT(NOM_FR&amp;ADDRESS('PR-tampon'!$E473,COLUMN(REFERENCEMENT_ISOLANT[[#Headers],[TYPE DE PROCEDE]]))))))</f>
        <v/>
      </c>
      <c r="D510" s="86" t="str">
        <f ca="1">IF('PR-tampon'!$E473="","",IF('PR-tampon'!$E473=0,"",IF(INDIRECT(NOM_FR&amp;ADDRESS('PR-tampon'!$E473,COLUMN(REFERENCEMENT_ISOLANT[[#Headers],[MATIERE]])))=0,"",INDIRECT(NOM_FR&amp;ADDRESS('PR-tampon'!$E473,COLUMN(REFERENCEMENT_ISOLANT[[#Headers],[MATIERE]]))))))</f>
        <v/>
      </c>
      <c r="E510" s="3" t="str">
        <f ca="1">IF('PR-tampon'!$E473="","",IF('PR-tampon'!$E473=0,"",IF(INDIRECT(NOM_FR&amp;ADDRESS('PR-tampon'!$E473,COLUMN(REFERENCEMENT_ISOLANT[[#Headers],[NOM COMMERCIAL DU PROCEDE]])))=0,"",INDIRECT(NOM_FR&amp;ADDRESS('PR-tampon'!$E473,COLUMN(REFERENCEMENT_ISOLANT[[#Headers],[NOM COMMERCIAL DU PROCEDE]]))))))</f>
        <v/>
      </c>
      <c r="F510" s="3" t="str">
        <f ca="1">IF('PR-tampon'!$E473="","",IF('PR-tampon'!$E473=0,"",IF(INDIRECT(NOM_FR&amp;ADDRESS('PR-tampon'!$E473,COLUMN(REFERENCEMENT_ISOLANT[[#Headers],[FABRICANT / TITULAIRE / DISTRIBUTEUR]])))=0,"",INDIRECT(NOM_FR&amp;ADDRESS('PR-tampon'!$E473,COLUMN(REFERENCEMENT_ISOLANT[[#Headers],[FABRICANT / TITULAIRE / DISTRIBUTEUR]]))))))</f>
        <v/>
      </c>
      <c r="G510" s="3" t="str">
        <f ca="1">IF('PR-tampon'!$E473="","",IF('PR-tampon'!$E473=0,"",IF(INDIRECT(NOM_FR&amp;ADDRESS('PR-tampon'!$E473,COLUMN(REFERENCEMENT_ISOLANT[[#Headers],[TYPE DE DOCUMENT DE REFERENCE]])))=0,"",INDIRECT(NOM_FR&amp;ADDRESS('PR-tampon'!$E473,COLUMN(REFERENCEMENT_ISOLANT[[#Headers],[TYPE DE DOCUMENT DE REFERENCE]]))))))</f>
        <v/>
      </c>
      <c r="H510" s="3" t="str">
        <f ca="1">IF('PR-tampon'!$E473="","",IF('PR-tampon'!$E473=0,"",IF(INDIRECT(NOM_FR&amp;ADDRESS('PR-tampon'!$E473,COLUMN(REFERENCEMENT_ISOLANT[[#Headers],[REF]])))=0,"",INDIRECT(NOM_FR&amp;ADDRESS('PR-tampon'!$E473,COLUMN(REFERENCEMENT_ISOLANT[[#Headers],[REF]]))))))</f>
        <v/>
      </c>
      <c r="I510" s="80" t="str">
        <f ca="1">IF('PR-tampon'!$E473="","",IF('PR-tampon'!$E473=0,"",IF(INDIRECT(NOM_FR&amp;ADDRESS('PR-tampon'!$E473,COLUMN(REFERENCEMENT_ISOLANT[[#Headers],[AVIS LIMITE AU / VALIDITE]])))=0,"",INDIRECT(NOM_FR&amp;ADDRESS('PR-tampon'!$E473,COLUMN(REFERENCEMENT_ISOLANT[[#Headers],[AVIS LIMITE AU / VALIDITE]]))))))</f>
        <v/>
      </c>
      <c r="J510" s="3" t="str">
        <f ca="1">IF('PR-tampon'!$E473="","",IF('PR-tampon'!$E473=0,"",IF(INDIRECT(NOM_FR&amp;ADDRESS('PR-tampon'!$E473,COLUMN(REFERENCEMENT_ISOLANT[[#Headers],[TC/TNC
dans le domaine d''emploi visé]])))=0,"",INDIRECT(NOM_FR&amp;ADDRESS('PR-tampon'!$E473,COLUMN(REFERENCEMENT_ISOLANT[[#Headers],[TC/TNC
dans le domaine d''emploi visé]]))))))</f>
        <v/>
      </c>
      <c r="K510" s="110" t="str">
        <f ca="1">IF('PR-tampon'!$E473="","",IF('PR-tampon'!$E473=0,"",IF(INDIRECT(NOM_FR&amp;ADDRESS('PR-tampon'!$E473,COLUMN(REFERENCEMENT_ISOLANT[[#Headers],[SYNTHESE DES APPLICATIONS VISEES]])))=0,"",INDIRECT(NOM_FR&amp;ADDRESS('PR-tampon'!$E473,COLUMN(REFERENCEMENT_ISOLANT[[#Headers],[SYNTHESE DES APPLICATIONS VISEES]]))))))</f>
        <v/>
      </c>
      <c r="L510" s="82" t="str">
        <f ca="1">IF('PR-tampon'!$E473="","",IF('PR-tampon'!$E473=0,"",IF(INDIRECT(NOM_FR&amp;ADDRESS('PR-tampon'!$E473,COLUMN(REFERENCEMENT_ISOLANT[[#Headers],[CONCATENATION DES OBSERVATIONS]])))=0,"",INDIRECT(NOM_FR&amp;ADDRESS('PR-tampon'!$E473,COLUMN(REFERENCEMENT_ISOLANT[[#Headers],[CONCATENATION DES OBSERVATIONS]]))))))</f>
        <v/>
      </c>
      <c r="M510" s="3" t="str">
        <f ca="1">IF('PR-tampon'!$E473="","",IF('PR-tampon'!$E473=0,"",IF(INDIRECT(NOM_FR&amp;ADDRESS('PR-tampon'!$E473,COLUMN(REFERENCEMENT_ISOLANT[[#Headers],[Hygrométrie des locaux]])))=0,"",INDIRECT(NOM_FR&amp;ADDRESS('PR-tampon'!$E473,COLUMN(REFERENCEMENT_ISOLANT[[#Headers],[Hygrométrie des locaux]]))))))</f>
        <v/>
      </c>
      <c r="N510" s="3" t="str">
        <f ca="1">IF('PR-tampon'!$E473="","",IF('PR-tampon'!$E473=0,"",IF(INDIRECT(NOM_FR&amp;ADDRESS('PR-tampon'!$E473,COLUMN(REFERENCEMENT_ISOLANT[[#Headers],[classement locaux au sens 20.1 P3]])))=0,"",INDIRECT(NOM_FR&amp;ADDRESS('PR-tampon'!$E473,COLUMN(REFERENCEMENT_ISOLANT[[#Headers],[classement locaux au sens 20.1 P3]]))))))</f>
        <v/>
      </c>
      <c r="O510" s="3" t="str">
        <f ca="1">IF('PR-tampon'!$E473="","",IF('PR-tampon'!$E473=0,"",IF(INDIRECT(NOM_FR&amp;ADDRESS('PR-tampon'!$E473,COLUMN(REFERENCEMENT_ISOLANT[[#Headers],[Climat max]])))=0,"",INDIRECT(NOM_FR&amp;ADDRESS('PR-tampon'!$E473,COLUMN(REFERENCEMENT_ISOLANT[[#Headers],[Climat max]]))))))</f>
        <v/>
      </c>
      <c r="P510" s="3" t="str">
        <f ca="1">IF('PR-tampon'!$E473="","",IF('PR-tampon'!$E473=0,"",IF(INDIRECT(NOM_FR&amp;ADDRESS('PR-tampon'!$E473,COLUMN(REFERENCEMENT_ISOLANT[[#Headers],[Locaux climatisés ou raffraichis]])))=0,"",INDIRECT(NOM_FR&amp;ADDRESS('PR-tampon'!$E473,COLUMN(REFERENCEMENT_ISOLANT[[#Headers],[Locaux climatisés ou raffraichis]]))))))</f>
        <v/>
      </c>
    </row>
    <row r="511" spans="1:16" ht="130.19999999999999" customHeight="1" x14ac:dyDescent="0.3">
      <c r="A511" s="3" t="e">
        <v>#VALUE!</v>
      </c>
      <c r="B511" s="86" t="str">
        <f ca="1">IF('PR-tampon'!$E474="","",IF('PR-tampon'!$E474=0,"",IF(INDIRECT(NOM_FR&amp;ADDRESS('PR-tampon'!$E474,COLUMN(REFERENCEMENT_ISOLANT[[#Headers],[DATE REFERENCEMENT]])))=0,"",INDIRECT(NOM_FR&amp;ADDRESS('PR-tampon'!$E474,COLUMN(REFERENCEMENT_ISOLANT[[#Headers],[DATE REFERENCEMENT]]))))))</f>
        <v/>
      </c>
      <c r="C511" s="86" t="str">
        <f ca="1">IF('PR-tampon'!$E474="","",IF('PR-tampon'!$E474=0,"",IF(INDIRECT(NOM_FR&amp;ADDRESS('PR-tampon'!$E474,COLUMN(REFERENCEMENT_ISOLANT[[#Headers],[TYPE DE PROCEDE]])))=0,"",INDIRECT(NOM_FR&amp;ADDRESS('PR-tampon'!$E474,COLUMN(REFERENCEMENT_ISOLANT[[#Headers],[TYPE DE PROCEDE]]))))))</f>
        <v/>
      </c>
      <c r="D511" s="86" t="str">
        <f ca="1">IF('PR-tampon'!$E474="","",IF('PR-tampon'!$E474=0,"",IF(INDIRECT(NOM_FR&amp;ADDRESS('PR-tampon'!$E474,COLUMN(REFERENCEMENT_ISOLANT[[#Headers],[MATIERE]])))=0,"",INDIRECT(NOM_FR&amp;ADDRESS('PR-tampon'!$E474,COLUMN(REFERENCEMENT_ISOLANT[[#Headers],[MATIERE]]))))))</f>
        <v/>
      </c>
      <c r="E511" s="3" t="str">
        <f ca="1">IF('PR-tampon'!$E474="","",IF('PR-tampon'!$E474=0,"",IF(INDIRECT(NOM_FR&amp;ADDRESS('PR-tampon'!$E474,COLUMN(REFERENCEMENT_ISOLANT[[#Headers],[NOM COMMERCIAL DU PROCEDE]])))=0,"",INDIRECT(NOM_FR&amp;ADDRESS('PR-tampon'!$E474,COLUMN(REFERENCEMENT_ISOLANT[[#Headers],[NOM COMMERCIAL DU PROCEDE]]))))))</f>
        <v/>
      </c>
      <c r="F511" s="3" t="str">
        <f ca="1">IF('PR-tampon'!$E474="","",IF('PR-tampon'!$E474=0,"",IF(INDIRECT(NOM_FR&amp;ADDRESS('PR-tampon'!$E474,COLUMN(REFERENCEMENT_ISOLANT[[#Headers],[FABRICANT / TITULAIRE / DISTRIBUTEUR]])))=0,"",INDIRECT(NOM_FR&amp;ADDRESS('PR-tampon'!$E474,COLUMN(REFERENCEMENT_ISOLANT[[#Headers],[FABRICANT / TITULAIRE / DISTRIBUTEUR]]))))))</f>
        <v/>
      </c>
      <c r="G511" s="3" t="str">
        <f ca="1">IF('PR-tampon'!$E474="","",IF('PR-tampon'!$E474=0,"",IF(INDIRECT(NOM_FR&amp;ADDRESS('PR-tampon'!$E474,COLUMN(REFERENCEMENT_ISOLANT[[#Headers],[TYPE DE DOCUMENT DE REFERENCE]])))=0,"",INDIRECT(NOM_FR&amp;ADDRESS('PR-tampon'!$E474,COLUMN(REFERENCEMENT_ISOLANT[[#Headers],[TYPE DE DOCUMENT DE REFERENCE]]))))))</f>
        <v/>
      </c>
      <c r="H511" s="3" t="str">
        <f ca="1">IF('PR-tampon'!$E474="","",IF('PR-tampon'!$E474=0,"",IF(INDIRECT(NOM_FR&amp;ADDRESS('PR-tampon'!$E474,COLUMN(REFERENCEMENT_ISOLANT[[#Headers],[REF]])))=0,"",INDIRECT(NOM_FR&amp;ADDRESS('PR-tampon'!$E474,COLUMN(REFERENCEMENT_ISOLANT[[#Headers],[REF]]))))))</f>
        <v/>
      </c>
      <c r="I511" s="80" t="str">
        <f ca="1">IF('PR-tampon'!$E474="","",IF('PR-tampon'!$E474=0,"",IF(INDIRECT(NOM_FR&amp;ADDRESS('PR-tampon'!$E474,COLUMN(REFERENCEMENT_ISOLANT[[#Headers],[AVIS LIMITE AU / VALIDITE]])))=0,"",INDIRECT(NOM_FR&amp;ADDRESS('PR-tampon'!$E474,COLUMN(REFERENCEMENT_ISOLANT[[#Headers],[AVIS LIMITE AU / VALIDITE]]))))))</f>
        <v/>
      </c>
      <c r="J511" s="3" t="str">
        <f ca="1">IF('PR-tampon'!$E474="","",IF('PR-tampon'!$E474=0,"",IF(INDIRECT(NOM_FR&amp;ADDRESS('PR-tampon'!$E474,COLUMN(REFERENCEMENT_ISOLANT[[#Headers],[TC/TNC
dans le domaine d''emploi visé]])))=0,"",INDIRECT(NOM_FR&amp;ADDRESS('PR-tampon'!$E474,COLUMN(REFERENCEMENT_ISOLANT[[#Headers],[TC/TNC
dans le domaine d''emploi visé]]))))))</f>
        <v/>
      </c>
      <c r="K511" s="110" t="str">
        <f ca="1">IF('PR-tampon'!$E474="","",IF('PR-tampon'!$E474=0,"",IF(INDIRECT(NOM_FR&amp;ADDRESS('PR-tampon'!$E474,COLUMN(REFERENCEMENT_ISOLANT[[#Headers],[SYNTHESE DES APPLICATIONS VISEES]])))=0,"",INDIRECT(NOM_FR&amp;ADDRESS('PR-tampon'!$E474,COLUMN(REFERENCEMENT_ISOLANT[[#Headers],[SYNTHESE DES APPLICATIONS VISEES]]))))))</f>
        <v/>
      </c>
      <c r="L511" s="82" t="str">
        <f ca="1">IF('PR-tampon'!$E474="","",IF('PR-tampon'!$E474=0,"",IF(INDIRECT(NOM_FR&amp;ADDRESS('PR-tampon'!$E474,COLUMN(REFERENCEMENT_ISOLANT[[#Headers],[CONCATENATION DES OBSERVATIONS]])))=0,"",INDIRECT(NOM_FR&amp;ADDRESS('PR-tampon'!$E474,COLUMN(REFERENCEMENT_ISOLANT[[#Headers],[CONCATENATION DES OBSERVATIONS]]))))))</f>
        <v/>
      </c>
      <c r="M511" s="3" t="str">
        <f ca="1">IF('PR-tampon'!$E474="","",IF('PR-tampon'!$E474=0,"",IF(INDIRECT(NOM_FR&amp;ADDRESS('PR-tampon'!$E474,COLUMN(REFERENCEMENT_ISOLANT[[#Headers],[Hygrométrie des locaux]])))=0,"",INDIRECT(NOM_FR&amp;ADDRESS('PR-tampon'!$E474,COLUMN(REFERENCEMENT_ISOLANT[[#Headers],[Hygrométrie des locaux]]))))))</f>
        <v/>
      </c>
      <c r="N511" s="3" t="str">
        <f ca="1">IF('PR-tampon'!$E474="","",IF('PR-tampon'!$E474=0,"",IF(INDIRECT(NOM_FR&amp;ADDRESS('PR-tampon'!$E474,COLUMN(REFERENCEMENT_ISOLANT[[#Headers],[classement locaux au sens 20.1 P3]])))=0,"",INDIRECT(NOM_FR&amp;ADDRESS('PR-tampon'!$E474,COLUMN(REFERENCEMENT_ISOLANT[[#Headers],[classement locaux au sens 20.1 P3]]))))))</f>
        <v/>
      </c>
      <c r="O511" s="3" t="str">
        <f ca="1">IF('PR-tampon'!$E474="","",IF('PR-tampon'!$E474=0,"",IF(INDIRECT(NOM_FR&amp;ADDRESS('PR-tampon'!$E474,COLUMN(REFERENCEMENT_ISOLANT[[#Headers],[Climat max]])))=0,"",INDIRECT(NOM_FR&amp;ADDRESS('PR-tampon'!$E474,COLUMN(REFERENCEMENT_ISOLANT[[#Headers],[Climat max]]))))))</f>
        <v/>
      </c>
      <c r="P511" s="3" t="str">
        <f ca="1">IF('PR-tampon'!$E474="","",IF('PR-tampon'!$E474=0,"",IF(INDIRECT(NOM_FR&amp;ADDRESS('PR-tampon'!$E474,COLUMN(REFERENCEMENT_ISOLANT[[#Headers],[Locaux climatisés ou raffraichis]])))=0,"",INDIRECT(NOM_FR&amp;ADDRESS('PR-tampon'!$E474,COLUMN(REFERENCEMENT_ISOLANT[[#Headers],[Locaux climatisés ou raffraichis]]))))))</f>
        <v/>
      </c>
    </row>
    <row r="512" spans="1:16" ht="130.19999999999999" customHeight="1" x14ac:dyDescent="0.3">
      <c r="A512" s="3" t="e">
        <v>#VALUE!</v>
      </c>
      <c r="B512" s="86" t="str">
        <f ca="1">IF('PR-tampon'!$E475="","",IF('PR-tampon'!$E475=0,"",IF(INDIRECT(NOM_FR&amp;ADDRESS('PR-tampon'!$E475,COLUMN(REFERENCEMENT_ISOLANT[[#Headers],[DATE REFERENCEMENT]])))=0,"",INDIRECT(NOM_FR&amp;ADDRESS('PR-tampon'!$E475,COLUMN(REFERENCEMENT_ISOLANT[[#Headers],[DATE REFERENCEMENT]]))))))</f>
        <v/>
      </c>
      <c r="C512" s="86" t="str">
        <f ca="1">IF('PR-tampon'!$E475="","",IF('PR-tampon'!$E475=0,"",IF(INDIRECT(NOM_FR&amp;ADDRESS('PR-tampon'!$E475,COLUMN(REFERENCEMENT_ISOLANT[[#Headers],[TYPE DE PROCEDE]])))=0,"",INDIRECT(NOM_FR&amp;ADDRESS('PR-tampon'!$E475,COLUMN(REFERENCEMENT_ISOLANT[[#Headers],[TYPE DE PROCEDE]]))))))</f>
        <v/>
      </c>
      <c r="D512" s="86" t="str">
        <f ca="1">IF('PR-tampon'!$E475="","",IF('PR-tampon'!$E475=0,"",IF(INDIRECT(NOM_FR&amp;ADDRESS('PR-tampon'!$E475,COLUMN(REFERENCEMENT_ISOLANT[[#Headers],[MATIERE]])))=0,"",INDIRECT(NOM_FR&amp;ADDRESS('PR-tampon'!$E475,COLUMN(REFERENCEMENT_ISOLANT[[#Headers],[MATIERE]]))))))</f>
        <v/>
      </c>
      <c r="E512" s="3" t="str">
        <f ca="1">IF('PR-tampon'!$E475="","",IF('PR-tampon'!$E475=0,"",IF(INDIRECT(NOM_FR&amp;ADDRESS('PR-tampon'!$E475,COLUMN(REFERENCEMENT_ISOLANT[[#Headers],[NOM COMMERCIAL DU PROCEDE]])))=0,"",INDIRECT(NOM_FR&amp;ADDRESS('PR-tampon'!$E475,COLUMN(REFERENCEMENT_ISOLANT[[#Headers],[NOM COMMERCIAL DU PROCEDE]]))))))</f>
        <v/>
      </c>
      <c r="F512" s="3" t="str">
        <f ca="1">IF('PR-tampon'!$E475="","",IF('PR-tampon'!$E475=0,"",IF(INDIRECT(NOM_FR&amp;ADDRESS('PR-tampon'!$E475,COLUMN(REFERENCEMENT_ISOLANT[[#Headers],[FABRICANT / TITULAIRE / DISTRIBUTEUR]])))=0,"",INDIRECT(NOM_FR&amp;ADDRESS('PR-tampon'!$E475,COLUMN(REFERENCEMENT_ISOLANT[[#Headers],[FABRICANT / TITULAIRE / DISTRIBUTEUR]]))))))</f>
        <v/>
      </c>
      <c r="G512" s="3" t="str">
        <f ca="1">IF('PR-tampon'!$E475="","",IF('PR-tampon'!$E475=0,"",IF(INDIRECT(NOM_FR&amp;ADDRESS('PR-tampon'!$E475,COLUMN(REFERENCEMENT_ISOLANT[[#Headers],[TYPE DE DOCUMENT DE REFERENCE]])))=0,"",INDIRECT(NOM_FR&amp;ADDRESS('PR-tampon'!$E475,COLUMN(REFERENCEMENT_ISOLANT[[#Headers],[TYPE DE DOCUMENT DE REFERENCE]]))))))</f>
        <v/>
      </c>
      <c r="H512" s="3" t="str">
        <f ca="1">IF('PR-tampon'!$E475="","",IF('PR-tampon'!$E475=0,"",IF(INDIRECT(NOM_FR&amp;ADDRESS('PR-tampon'!$E475,COLUMN(REFERENCEMENT_ISOLANT[[#Headers],[REF]])))=0,"",INDIRECT(NOM_FR&amp;ADDRESS('PR-tampon'!$E475,COLUMN(REFERENCEMENT_ISOLANT[[#Headers],[REF]]))))))</f>
        <v/>
      </c>
      <c r="I512" s="80" t="str">
        <f ca="1">IF('PR-tampon'!$E475="","",IF('PR-tampon'!$E475=0,"",IF(INDIRECT(NOM_FR&amp;ADDRESS('PR-tampon'!$E475,COLUMN(REFERENCEMENT_ISOLANT[[#Headers],[AVIS LIMITE AU / VALIDITE]])))=0,"",INDIRECT(NOM_FR&amp;ADDRESS('PR-tampon'!$E475,COLUMN(REFERENCEMENT_ISOLANT[[#Headers],[AVIS LIMITE AU / VALIDITE]]))))))</f>
        <v/>
      </c>
      <c r="J512" s="3" t="str">
        <f ca="1">IF('PR-tampon'!$E475="","",IF('PR-tampon'!$E475=0,"",IF(INDIRECT(NOM_FR&amp;ADDRESS('PR-tampon'!$E475,COLUMN(REFERENCEMENT_ISOLANT[[#Headers],[TC/TNC
dans le domaine d''emploi visé]])))=0,"",INDIRECT(NOM_FR&amp;ADDRESS('PR-tampon'!$E475,COLUMN(REFERENCEMENT_ISOLANT[[#Headers],[TC/TNC
dans le domaine d''emploi visé]]))))))</f>
        <v/>
      </c>
      <c r="K512" s="110" t="str">
        <f ca="1">IF('PR-tampon'!$E475="","",IF('PR-tampon'!$E475=0,"",IF(INDIRECT(NOM_FR&amp;ADDRESS('PR-tampon'!$E475,COLUMN(REFERENCEMENT_ISOLANT[[#Headers],[SYNTHESE DES APPLICATIONS VISEES]])))=0,"",INDIRECT(NOM_FR&amp;ADDRESS('PR-tampon'!$E475,COLUMN(REFERENCEMENT_ISOLANT[[#Headers],[SYNTHESE DES APPLICATIONS VISEES]]))))))</f>
        <v/>
      </c>
      <c r="L512" s="82" t="str">
        <f ca="1">IF('PR-tampon'!$E475="","",IF('PR-tampon'!$E475=0,"",IF(INDIRECT(NOM_FR&amp;ADDRESS('PR-tampon'!$E475,COLUMN(REFERENCEMENT_ISOLANT[[#Headers],[CONCATENATION DES OBSERVATIONS]])))=0,"",INDIRECT(NOM_FR&amp;ADDRESS('PR-tampon'!$E475,COLUMN(REFERENCEMENT_ISOLANT[[#Headers],[CONCATENATION DES OBSERVATIONS]]))))))</f>
        <v/>
      </c>
      <c r="M512" s="3" t="str">
        <f ca="1">IF('PR-tampon'!$E475="","",IF('PR-tampon'!$E475=0,"",IF(INDIRECT(NOM_FR&amp;ADDRESS('PR-tampon'!$E475,COLUMN(REFERENCEMENT_ISOLANT[[#Headers],[Hygrométrie des locaux]])))=0,"",INDIRECT(NOM_FR&amp;ADDRESS('PR-tampon'!$E475,COLUMN(REFERENCEMENT_ISOLANT[[#Headers],[Hygrométrie des locaux]]))))))</f>
        <v/>
      </c>
      <c r="N512" s="3" t="str">
        <f ca="1">IF('PR-tampon'!$E475="","",IF('PR-tampon'!$E475=0,"",IF(INDIRECT(NOM_FR&amp;ADDRESS('PR-tampon'!$E475,COLUMN(REFERENCEMENT_ISOLANT[[#Headers],[classement locaux au sens 20.1 P3]])))=0,"",INDIRECT(NOM_FR&amp;ADDRESS('PR-tampon'!$E475,COLUMN(REFERENCEMENT_ISOLANT[[#Headers],[classement locaux au sens 20.1 P3]]))))))</f>
        <v/>
      </c>
      <c r="O512" s="3" t="str">
        <f ca="1">IF('PR-tampon'!$E475="","",IF('PR-tampon'!$E475=0,"",IF(INDIRECT(NOM_FR&amp;ADDRESS('PR-tampon'!$E475,COLUMN(REFERENCEMENT_ISOLANT[[#Headers],[Climat max]])))=0,"",INDIRECT(NOM_FR&amp;ADDRESS('PR-tampon'!$E475,COLUMN(REFERENCEMENT_ISOLANT[[#Headers],[Climat max]]))))))</f>
        <v/>
      </c>
      <c r="P512" s="3" t="str">
        <f ca="1">IF('PR-tampon'!$E475="","",IF('PR-tampon'!$E475=0,"",IF(INDIRECT(NOM_FR&amp;ADDRESS('PR-tampon'!$E475,COLUMN(REFERENCEMENT_ISOLANT[[#Headers],[Locaux climatisés ou raffraichis]])))=0,"",INDIRECT(NOM_FR&amp;ADDRESS('PR-tampon'!$E475,COLUMN(REFERENCEMENT_ISOLANT[[#Headers],[Locaux climatisés ou raffraichis]]))))))</f>
        <v/>
      </c>
    </row>
    <row r="513" spans="1:16" ht="130.19999999999999" customHeight="1" x14ac:dyDescent="0.3">
      <c r="A513" s="3" t="e">
        <v>#VALUE!</v>
      </c>
      <c r="B513" s="86" t="str">
        <f ca="1">IF('PR-tampon'!$E476="","",IF('PR-tampon'!$E476=0,"",IF(INDIRECT(NOM_FR&amp;ADDRESS('PR-tampon'!$E476,COLUMN(REFERENCEMENT_ISOLANT[[#Headers],[DATE REFERENCEMENT]])))=0,"",INDIRECT(NOM_FR&amp;ADDRESS('PR-tampon'!$E476,COLUMN(REFERENCEMENT_ISOLANT[[#Headers],[DATE REFERENCEMENT]]))))))</f>
        <v/>
      </c>
      <c r="C513" s="86" t="str">
        <f ca="1">IF('PR-tampon'!$E476="","",IF('PR-tampon'!$E476=0,"",IF(INDIRECT(NOM_FR&amp;ADDRESS('PR-tampon'!$E476,COLUMN(REFERENCEMENT_ISOLANT[[#Headers],[TYPE DE PROCEDE]])))=0,"",INDIRECT(NOM_FR&amp;ADDRESS('PR-tampon'!$E476,COLUMN(REFERENCEMENT_ISOLANT[[#Headers],[TYPE DE PROCEDE]]))))))</f>
        <v/>
      </c>
      <c r="D513" s="86" t="str">
        <f ca="1">IF('PR-tampon'!$E476="","",IF('PR-tampon'!$E476=0,"",IF(INDIRECT(NOM_FR&amp;ADDRESS('PR-tampon'!$E476,COLUMN(REFERENCEMENT_ISOLANT[[#Headers],[MATIERE]])))=0,"",INDIRECT(NOM_FR&amp;ADDRESS('PR-tampon'!$E476,COLUMN(REFERENCEMENT_ISOLANT[[#Headers],[MATIERE]]))))))</f>
        <v/>
      </c>
      <c r="E513" s="3" t="str">
        <f ca="1">IF('PR-tampon'!$E476="","",IF('PR-tampon'!$E476=0,"",IF(INDIRECT(NOM_FR&amp;ADDRESS('PR-tampon'!$E476,COLUMN(REFERENCEMENT_ISOLANT[[#Headers],[NOM COMMERCIAL DU PROCEDE]])))=0,"",INDIRECT(NOM_FR&amp;ADDRESS('PR-tampon'!$E476,COLUMN(REFERENCEMENT_ISOLANT[[#Headers],[NOM COMMERCIAL DU PROCEDE]]))))))</f>
        <v/>
      </c>
      <c r="F513" s="3" t="str">
        <f ca="1">IF('PR-tampon'!$E476="","",IF('PR-tampon'!$E476=0,"",IF(INDIRECT(NOM_FR&amp;ADDRESS('PR-tampon'!$E476,COLUMN(REFERENCEMENT_ISOLANT[[#Headers],[FABRICANT / TITULAIRE / DISTRIBUTEUR]])))=0,"",INDIRECT(NOM_FR&amp;ADDRESS('PR-tampon'!$E476,COLUMN(REFERENCEMENT_ISOLANT[[#Headers],[FABRICANT / TITULAIRE / DISTRIBUTEUR]]))))))</f>
        <v/>
      </c>
      <c r="G513" s="3" t="str">
        <f ca="1">IF('PR-tampon'!$E476="","",IF('PR-tampon'!$E476=0,"",IF(INDIRECT(NOM_FR&amp;ADDRESS('PR-tampon'!$E476,COLUMN(REFERENCEMENT_ISOLANT[[#Headers],[TYPE DE DOCUMENT DE REFERENCE]])))=0,"",INDIRECT(NOM_FR&amp;ADDRESS('PR-tampon'!$E476,COLUMN(REFERENCEMENT_ISOLANT[[#Headers],[TYPE DE DOCUMENT DE REFERENCE]]))))))</f>
        <v/>
      </c>
      <c r="H513" s="3" t="str">
        <f ca="1">IF('PR-tampon'!$E476="","",IF('PR-tampon'!$E476=0,"",IF(INDIRECT(NOM_FR&amp;ADDRESS('PR-tampon'!$E476,COLUMN(REFERENCEMENT_ISOLANT[[#Headers],[REF]])))=0,"",INDIRECT(NOM_FR&amp;ADDRESS('PR-tampon'!$E476,COLUMN(REFERENCEMENT_ISOLANT[[#Headers],[REF]]))))))</f>
        <v/>
      </c>
      <c r="I513" s="80" t="str">
        <f ca="1">IF('PR-tampon'!$E476="","",IF('PR-tampon'!$E476=0,"",IF(INDIRECT(NOM_FR&amp;ADDRESS('PR-tampon'!$E476,COLUMN(REFERENCEMENT_ISOLANT[[#Headers],[AVIS LIMITE AU / VALIDITE]])))=0,"",INDIRECT(NOM_FR&amp;ADDRESS('PR-tampon'!$E476,COLUMN(REFERENCEMENT_ISOLANT[[#Headers],[AVIS LIMITE AU / VALIDITE]]))))))</f>
        <v/>
      </c>
      <c r="J513" s="3" t="str">
        <f ca="1">IF('PR-tampon'!$E476="","",IF('PR-tampon'!$E476=0,"",IF(INDIRECT(NOM_FR&amp;ADDRESS('PR-tampon'!$E476,COLUMN(REFERENCEMENT_ISOLANT[[#Headers],[TC/TNC
dans le domaine d''emploi visé]])))=0,"",INDIRECT(NOM_FR&amp;ADDRESS('PR-tampon'!$E476,COLUMN(REFERENCEMENT_ISOLANT[[#Headers],[TC/TNC
dans le domaine d''emploi visé]]))))))</f>
        <v/>
      </c>
      <c r="K513" s="110" t="str">
        <f ca="1">IF('PR-tampon'!$E476="","",IF('PR-tampon'!$E476=0,"",IF(INDIRECT(NOM_FR&amp;ADDRESS('PR-tampon'!$E476,COLUMN(REFERENCEMENT_ISOLANT[[#Headers],[SYNTHESE DES APPLICATIONS VISEES]])))=0,"",INDIRECT(NOM_FR&amp;ADDRESS('PR-tampon'!$E476,COLUMN(REFERENCEMENT_ISOLANT[[#Headers],[SYNTHESE DES APPLICATIONS VISEES]]))))))</f>
        <v/>
      </c>
      <c r="L513" s="82" t="str">
        <f ca="1">IF('PR-tampon'!$E476="","",IF('PR-tampon'!$E476=0,"",IF(INDIRECT(NOM_FR&amp;ADDRESS('PR-tampon'!$E476,COLUMN(REFERENCEMENT_ISOLANT[[#Headers],[CONCATENATION DES OBSERVATIONS]])))=0,"",INDIRECT(NOM_FR&amp;ADDRESS('PR-tampon'!$E476,COLUMN(REFERENCEMENT_ISOLANT[[#Headers],[CONCATENATION DES OBSERVATIONS]]))))))</f>
        <v/>
      </c>
      <c r="M513" s="3" t="str">
        <f ca="1">IF('PR-tampon'!$E476="","",IF('PR-tampon'!$E476=0,"",IF(INDIRECT(NOM_FR&amp;ADDRESS('PR-tampon'!$E476,COLUMN(REFERENCEMENT_ISOLANT[[#Headers],[Hygrométrie des locaux]])))=0,"",INDIRECT(NOM_FR&amp;ADDRESS('PR-tampon'!$E476,COLUMN(REFERENCEMENT_ISOLANT[[#Headers],[Hygrométrie des locaux]]))))))</f>
        <v/>
      </c>
      <c r="N513" s="3" t="str">
        <f ca="1">IF('PR-tampon'!$E476="","",IF('PR-tampon'!$E476=0,"",IF(INDIRECT(NOM_FR&amp;ADDRESS('PR-tampon'!$E476,COLUMN(REFERENCEMENT_ISOLANT[[#Headers],[classement locaux au sens 20.1 P3]])))=0,"",INDIRECT(NOM_FR&amp;ADDRESS('PR-tampon'!$E476,COLUMN(REFERENCEMENT_ISOLANT[[#Headers],[classement locaux au sens 20.1 P3]]))))))</f>
        <v/>
      </c>
      <c r="O513" s="3" t="str">
        <f ca="1">IF('PR-tampon'!$E476="","",IF('PR-tampon'!$E476=0,"",IF(INDIRECT(NOM_FR&amp;ADDRESS('PR-tampon'!$E476,COLUMN(REFERENCEMENT_ISOLANT[[#Headers],[Climat max]])))=0,"",INDIRECT(NOM_FR&amp;ADDRESS('PR-tampon'!$E476,COLUMN(REFERENCEMENT_ISOLANT[[#Headers],[Climat max]]))))))</f>
        <v/>
      </c>
      <c r="P513" s="3" t="str">
        <f ca="1">IF('PR-tampon'!$E476="","",IF('PR-tampon'!$E476=0,"",IF(INDIRECT(NOM_FR&amp;ADDRESS('PR-tampon'!$E476,COLUMN(REFERENCEMENT_ISOLANT[[#Headers],[Locaux climatisés ou raffraichis]])))=0,"",INDIRECT(NOM_FR&amp;ADDRESS('PR-tampon'!$E476,COLUMN(REFERENCEMENT_ISOLANT[[#Headers],[Locaux climatisés ou raffraichis]]))))))</f>
        <v/>
      </c>
    </row>
    <row r="514" spans="1:16" ht="130.19999999999999" customHeight="1" x14ac:dyDescent="0.3">
      <c r="A514" s="3" t="e">
        <v>#VALUE!</v>
      </c>
      <c r="B514" s="86" t="str">
        <f ca="1">IF('PR-tampon'!$E477="","",IF('PR-tampon'!$E477=0,"",IF(INDIRECT(NOM_FR&amp;ADDRESS('PR-tampon'!$E477,COLUMN(REFERENCEMENT_ISOLANT[[#Headers],[DATE REFERENCEMENT]])))=0,"",INDIRECT(NOM_FR&amp;ADDRESS('PR-tampon'!$E477,COLUMN(REFERENCEMENT_ISOLANT[[#Headers],[DATE REFERENCEMENT]]))))))</f>
        <v/>
      </c>
      <c r="C514" s="86" t="str">
        <f ca="1">IF('PR-tampon'!$E477="","",IF('PR-tampon'!$E477=0,"",IF(INDIRECT(NOM_FR&amp;ADDRESS('PR-tampon'!$E477,COLUMN(REFERENCEMENT_ISOLANT[[#Headers],[TYPE DE PROCEDE]])))=0,"",INDIRECT(NOM_FR&amp;ADDRESS('PR-tampon'!$E477,COLUMN(REFERENCEMENT_ISOLANT[[#Headers],[TYPE DE PROCEDE]]))))))</f>
        <v/>
      </c>
      <c r="D514" s="86" t="str">
        <f ca="1">IF('PR-tampon'!$E477="","",IF('PR-tampon'!$E477=0,"",IF(INDIRECT(NOM_FR&amp;ADDRESS('PR-tampon'!$E477,COLUMN(REFERENCEMENT_ISOLANT[[#Headers],[MATIERE]])))=0,"",INDIRECT(NOM_FR&amp;ADDRESS('PR-tampon'!$E477,COLUMN(REFERENCEMENT_ISOLANT[[#Headers],[MATIERE]]))))))</f>
        <v/>
      </c>
      <c r="E514" s="3" t="str">
        <f ca="1">IF('PR-tampon'!$E477="","",IF('PR-tampon'!$E477=0,"",IF(INDIRECT(NOM_FR&amp;ADDRESS('PR-tampon'!$E477,COLUMN(REFERENCEMENT_ISOLANT[[#Headers],[NOM COMMERCIAL DU PROCEDE]])))=0,"",INDIRECT(NOM_FR&amp;ADDRESS('PR-tampon'!$E477,COLUMN(REFERENCEMENT_ISOLANT[[#Headers],[NOM COMMERCIAL DU PROCEDE]]))))))</f>
        <v/>
      </c>
      <c r="F514" s="3" t="str">
        <f ca="1">IF('PR-tampon'!$E477="","",IF('PR-tampon'!$E477=0,"",IF(INDIRECT(NOM_FR&amp;ADDRESS('PR-tampon'!$E477,COLUMN(REFERENCEMENT_ISOLANT[[#Headers],[FABRICANT / TITULAIRE / DISTRIBUTEUR]])))=0,"",INDIRECT(NOM_FR&amp;ADDRESS('PR-tampon'!$E477,COLUMN(REFERENCEMENT_ISOLANT[[#Headers],[FABRICANT / TITULAIRE / DISTRIBUTEUR]]))))))</f>
        <v/>
      </c>
      <c r="G514" s="3" t="str">
        <f ca="1">IF('PR-tampon'!$E477="","",IF('PR-tampon'!$E477=0,"",IF(INDIRECT(NOM_FR&amp;ADDRESS('PR-tampon'!$E477,COLUMN(REFERENCEMENT_ISOLANT[[#Headers],[TYPE DE DOCUMENT DE REFERENCE]])))=0,"",INDIRECT(NOM_FR&amp;ADDRESS('PR-tampon'!$E477,COLUMN(REFERENCEMENT_ISOLANT[[#Headers],[TYPE DE DOCUMENT DE REFERENCE]]))))))</f>
        <v/>
      </c>
      <c r="H514" s="3" t="str">
        <f ca="1">IF('PR-tampon'!$E477="","",IF('PR-tampon'!$E477=0,"",IF(INDIRECT(NOM_FR&amp;ADDRESS('PR-tampon'!$E477,COLUMN(REFERENCEMENT_ISOLANT[[#Headers],[REF]])))=0,"",INDIRECT(NOM_FR&amp;ADDRESS('PR-tampon'!$E477,COLUMN(REFERENCEMENT_ISOLANT[[#Headers],[REF]]))))))</f>
        <v/>
      </c>
      <c r="I514" s="80" t="str">
        <f ca="1">IF('PR-tampon'!$E477="","",IF('PR-tampon'!$E477=0,"",IF(INDIRECT(NOM_FR&amp;ADDRESS('PR-tampon'!$E477,COLUMN(REFERENCEMENT_ISOLANT[[#Headers],[AVIS LIMITE AU / VALIDITE]])))=0,"",INDIRECT(NOM_FR&amp;ADDRESS('PR-tampon'!$E477,COLUMN(REFERENCEMENT_ISOLANT[[#Headers],[AVIS LIMITE AU / VALIDITE]]))))))</f>
        <v/>
      </c>
      <c r="J514" s="3" t="str">
        <f ca="1">IF('PR-tampon'!$E477="","",IF('PR-tampon'!$E477=0,"",IF(INDIRECT(NOM_FR&amp;ADDRESS('PR-tampon'!$E477,COLUMN(REFERENCEMENT_ISOLANT[[#Headers],[TC/TNC
dans le domaine d''emploi visé]])))=0,"",INDIRECT(NOM_FR&amp;ADDRESS('PR-tampon'!$E477,COLUMN(REFERENCEMENT_ISOLANT[[#Headers],[TC/TNC
dans le domaine d''emploi visé]]))))))</f>
        <v/>
      </c>
      <c r="K514" s="110" t="str">
        <f ca="1">IF('PR-tampon'!$E477="","",IF('PR-tampon'!$E477=0,"",IF(INDIRECT(NOM_FR&amp;ADDRESS('PR-tampon'!$E477,COLUMN(REFERENCEMENT_ISOLANT[[#Headers],[SYNTHESE DES APPLICATIONS VISEES]])))=0,"",INDIRECT(NOM_FR&amp;ADDRESS('PR-tampon'!$E477,COLUMN(REFERENCEMENT_ISOLANT[[#Headers],[SYNTHESE DES APPLICATIONS VISEES]]))))))</f>
        <v/>
      </c>
      <c r="L514" s="82" t="str">
        <f ca="1">IF('PR-tampon'!$E477="","",IF('PR-tampon'!$E477=0,"",IF(INDIRECT(NOM_FR&amp;ADDRESS('PR-tampon'!$E477,COLUMN(REFERENCEMENT_ISOLANT[[#Headers],[CONCATENATION DES OBSERVATIONS]])))=0,"",INDIRECT(NOM_FR&amp;ADDRESS('PR-tampon'!$E477,COLUMN(REFERENCEMENT_ISOLANT[[#Headers],[CONCATENATION DES OBSERVATIONS]]))))))</f>
        <v/>
      </c>
      <c r="M514" s="3" t="str">
        <f ca="1">IF('PR-tampon'!$E477="","",IF('PR-tampon'!$E477=0,"",IF(INDIRECT(NOM_FR&amp;ADDRESS('PR-tampon'!$E477,COLUMN(REFERENCEMENT_ISOLANT[[#Headers],[Hygrométrie des locaux]])))=0,"",INDIRECT(NOM_FR&amp;ADDRESS('PR-tampon'!$E477,COLUMN(REFERENCEMENT_ISOLANT[[#Headers],[Hygrométrie des locaux]]))))))</f>
        <v/>
      </c>
      <c r="N514" s="3" t="str">
        <f ca="1">IF('PR-tampon'!$E477="","",IF('PR-tampon'!$E477=0,"",IF(INDIRECT(NOM_FR&amp;ADDRESS('PR-tampon'!$E477,COLUMN(REFERENCEMENT_ISOLANT[[#Headers],[classement locaux au sens 20.1 P3]])))=0,"",INDIRECT(NOM_FR&amp;ADDRESS('PR-tampon'!$E477,COLUMN(REFERENCEMENT_ISOLANT[[#Headers],[classement locaux au sens 20.1 P3]]))))))</f>
        <v/>
      </c>
      <c r="O514" s="3" t="str">
        <f ca="1">IF('PR-tampon'!$E477="","",IF('PR-tampon'!$E477=0,"",IF(INDIRECT(NOM_FR&amp;ADDRESS('PR-tampon'!$E477,COLUMN(REFERENCEMENT_ISOLANT[[#Headers],[Climat max]])))=0,"",INDIRECT(NOM_FR&amp;ADDRESS('PR-tampon'!$E477,COLUMN(REFERENCEMENT_ISOLANT[[#Headers],[Climat max]]))))))</f>
        <v/>
      </c>
      <c r="P514" s="3" t="str">
        <f ca="1">IF('PR-tampon'!$E477="","",IF('PR-tampon'!$E477=0,"",IF(INDIRECT(NOM_FR&amp;ADDRESS('PR-tampon'!$E477,COLUMN(REFERENCEMENT_ISOLANT[[#Headers],[Locaux climatisés ou raffraichis]])))=0,"",INDIRECT(NOM_FR&amp;ADDRESS('PR-tampon'!$E477,COLUMN(REFERENCEMENT_ISOLANT[[#Headers],[Locaux climatisés ou raffraichis]]))))))</f>
        <v/>
      </c>
    </row>
    <row r="515" spans="1:16" ht="130.19999999999999" customHeight="1" x14ac:dyDescent="0.3">
      <c r="A515" s="3" t="e">
        <v>#VALUE!</v>
      </c>
      <c r="B515" s="86" t="str">
        <f ca="1">IF('PR-tampon'!$E478="","",IF('PR-tampon'!$E478=0,"",IF(INDIRECT(NOM_FR&amp;ADDRESS('PR-tampon'!$E478,COLUMN(REFERENCEMENT_ISOLANT[[#Headers],[DATE REFERENCEMENT]])))=0,"",INDIRECT(NOM_FR&amp;ADDRESS('PR-tampon'!$E478,COLUMN(REFERENCEMENT_ISOLANT[[#Headers],[DATE REFERENCEMENT]]))))))</f>
        <v/>
      </c>
      <c r="C515" s="86" t="str">
        <f ca="1">IF('PR-tampon'!$E478="","",IF('PR-tampon'!$E478=0,"",IF(INDIRECT(NOM_FR&amp;ADDRESS('PR-tampon'!$E478,COLUMN(REFERENCEMENT_ISOLANT[[#Headers],[TYPE DE PROCEDE]])))=0,"",INDIRECT(NOM_FR&amp;ADDRESS('PR-tampon'!$E478,COLUMN(REFERENCEMENT_ISOLANT[[#Headers],[TYPE DE PROCEDE]]))))))</f>
        <v/>
      </c>
      <c r="D515" s="86" t="str">
        <f ca="1">IF('PR-tampon'!$E478="","",IF('PR-tampon'!$E478=0,"",IF(INDIRECT(NOM_FR&amp;ADDRESS('PR-tampon'!$E478,COLUMN(REFERENCEMENT_ISOLANT[[#Headers],[MATIERE]])))=0,"",INDIRECT(NOM_FR&amp;ADDRESS('PR-tampon'!$E478,COLUMN(REFERENCEMENT_ISOLANT[[#Headers],[MATIERE]]))))))</f>
        <v/>
      </c>
      <c r="E515" s="3" t="str">
        <f ca="1">IF('PR-tampon'!$E478="","",IF('PR-tampon'!$E478=0,"",IF(INDIRECT(NOM_FR&amp;ADDRESS('PR-tampon'!$E478,COLUMN(REFERENCEMENT_ISOLANT[[#Headers],[NOM COMMERCIAL DU PROCEDE]])))=0,"",INDIRECT(NOM_FR&amp;ADDRESS('PR-tampon'!$E478,COLUMN(REFERENCEMENT_ISOLANT[[#Headers],[NOM COMMERCIAL DU PROCEDE]]))))))</f>
        <v/>
      </c>
      <c r="F515" s="3" t="str">
        <f ca="1">IF('PR-tampon'!$E478="","",IF('PR-tampon'!$E478=0,"",IF(INDIRECT(NOM_FR&amp;ADDRESS('PR-tampon'!$E478,COLUMN(REFERENCEMENT_ISOLANT[[#Headers],[FABRICANT / TITULAIRE / DISTRIBUTEUR]])))=0,"",INDIRECT(NOM_FR&amp;ADDRESS('PR-tampon'!$E478,COLUMN(REFERENCEMENT_ISOLANT[[#Headers],[FABRICANT / TITULAIRE / DISTRIBUTEUR]]))))))</f>
        <v/>
      </c>
      <c r="G515" s="3" t="str">
        <f ca="1">IF('PR-tampon'!$E478="","",IF('PR-tampon'!$E478=0,"",IF(INDIRECT(NOM_FR&amp;ADDRESS('PR-tampon'!$E478,COLUMN(REFERENCEMENT_ISOLANT[[#Headers],[TYPE DE DOCUMENT DE REFERENCE]])))=0,"",INDIRECT(NOM_FR&amp;ADDRESS('PR-tampon'!$E478,COLUMN(REFERENCEMENT_ISOLANT[[#Headers],[TYPE DE DOCUMENT DE REFERENCE]]))))))</f>
        <v/>
      </c>
      <c r="H515" s="3" t="str">
        <f ca="1">IF('PR-tampon'!$E478="","",IF('PR-tampon'!$E478=0,"",IF(INDIRECT(NOM_FR&amp;ADDRESS('PR-tampon'!$E478,COLUMN(REFERENCEMENT_ISOLANT[[#Headers],[REF]])))=0,"",INDIRECT(NOM_FR&amp;ADDRESS('PR-tampon'!$E478,COLUMN(REFERENCEMENT_ISOLANT[[#Headers],[REF]]))))))</f>
        <v/>
      </c>
      <c r="I515" s="80" t="str">
        <f ca="1">IF('PR-tampon'!$E478="","",IF('PR-tampon'!$E478=0,"",IF(INDIRECT(NOM_FR&amp;ADDRESS('PR-tampon'!$E478,COLUMN(REFERENCEMENT_ISOLANT[[#Headers],[AVIS LIMITE AU / VALIDITE]])))=0,"",INDIRECT(NOM_FR&amp;ADDRESS('PR-tampon'!$E478,COLUMN(REFERENCEMENT_ISOLANT[[#Headers],[AVIS LIMITE AU / VALIDITE]]))))))</f>
        <v/>
      </c>
      <c r="J515" s="3" t="str">
        <f ca="1">IF('PR-tampon'!$E478="","",IF('PR-tampon'!$E478=0,"",IF(INDIRECT(NOM_FR&amp;ADDRESS('PR-tampon'!$E478,COLUMN(REFERENCEMENT_ISOLANT[[#Headers],[TC/TNC
dans le domaine d''emploi visé]])))=0,"",INDIRECT(NOM_FR&amp;ADDRESS('PR-tampon'!$E478,COLUMN(REFERENCEMENT_ISOLANT[[#Headers],[TC/TNC
dans le domaine d''emploi visé]]))))))</f>
        <v/>
      </c>
      <c r="K515" s="110" t="str">
        <f ca="1">IF('PR-tampon'!$E478="","",IF('PR-tampon'!$E478=0,"",IF(INDIRECT(NOM_FR&amp;ADDRESS('PR-tampon'!$E478,COLUMN(REFERENCEMENT_ISOLANT[[#Headers],[SYNTHESE DES APPLICATIONS VISEES]])))=0,"",INDIRECT(NOM_FR&amp;ADDRESS('PR-tampon'!$E478,COLUMN(REFERENCEMENT_ISOLANT[[#Headers],[SYNTHESE DES APPLICATIONS VISEES]]))))))</f>
        <v/>
      </c>
      <c r="L515" s="82" t="str">
        <f ca="1">IF('PR-tampon'!$E478="","",IF('PR-tampon'!$E478=0,"",IF(INDIRECT(NOM_FR&amp;ADDRESS('PR-tampon'!$E478,COLUMN(REFERENCEMENT_ISOLANT[[#Headers],[CONCATENATION DES OBSERVATIONS]])))=0,"",INDIRECT(NOM_FR&amp;ADDRESS('PR-tampon'!$E478,COLUMN(REFERENCEMENT_ISOLANT[[#Headers],[CONCATENATION DES OBSERVATIONS]]))))))</f>
        <v/>
      </c>
      <c r="M515" s="3" t="str">
        <f ca="1">IF('PR-tampon'!$E478="","",IF('PR-tampon'!$E478=0,"",IF(INDIRECT(NOM_FR&amp;ADDRESS('PR-tampon'!$E478,COLUMN(REFERENCEMENT_ISOLANT[[#Headers],[Hygrométrie des locaux]])))=0,"",INDIRECT(NOM_FR&amp;ADDRESS('PR-tampon'!$E478,COLUMN(REFERENCEMENT_ISOLANT[[#Headers],[Hygrométrie des locaux]]))))))</f>
        <v/>
      </c>
      <c r="N515" s="3" t="str">
        <f ca="1">IF('PR-tampon'!$E478="","",IF('PR-tampon'!$E478=0,"",IF(INDIRECT(NOM_FR&amp;ADDRESS('PR-tampon'!$E478,COLUMN(REFERENCEMENT_ISOLANT[[#Headers],[classement locaux au sens 20.1 P3]])))=0,"",INDIRECT(NOM_FR&amp;ADDRESS('PR-tampon'!$E478,COLUMN(REFERENCEMENT_ISOLANT[[#Headers],[classement locaux au sens 20.1 P3]]))))))</f>
        <v/>
      </c>
      <c r="O515" s="3" t="str">
        <f ca="1">IF('PR-tampon'!$E478="","",IF('PR-tampon'!$E478=0,"",IF(INDIRECT(NOM_FR&amp;ADDRESS('PR-tampon'!$E478,COLUMN(REFERENCEMENT_ISOLANT[[#Headers],[Climat max]])))=0,"",INDIRECT(NOM_FR&amp;ADDRESS('PR-tampon'!$E478,COLUMN(REFERENCEMENT_ISOLANT[[#Headers],[Climat max]]))))))</f>
        <v/>
      </c>
      <c r="P515" s="3" t="str">
        <f ca="1">IF('PR-tampon'!$E478="","",IF('PR-tampon'!$E478=0,"",IF(INDIRECT(NOM_FR&amp;ADDRESS('PR-tampon'!$E478,COLUMN(REFERENCEMENT_ISOLANT[[#Headers],[Locaux climatisés ou raffraichis]])))=0,"",INDIRECT(NOM_FR&amp;ADDRESS('PR-tampon'!$E478,COLUMN(REFERENCEMENT_ISOLANT[[#Headers],[Locaux climatisés ou raffraichis]]))))))</f>
        <v/>
      </c>
    </row>
    <row r="516" spans="1:16" ht="130.19999999999999" customHeight="1" x14ac:dyDescent="0.3">
      <c r="A516" s="3" t="e">
        <v>#VALUE!</v>
      </c>
      <c r="B516" s="86" t="str">
        <f ca="1">IF('PR-tampon'!$E479="","",IF('PR-tampon'!$E479=0,"",IF(INDIRECT(NOM_FR&amp;ADDRESS('PR-tampon'!$E479,COLUMN(REFERENCEMENT_ISOLANT[[#Headers],[DATE REFERENCEMENT]])))=0,"",INDIRECT(NOM_FR&amp;ADDRESS('PR-tampon'!$E479,COLUMN(REFERENCEMENT_ISOLANT[[#Headers],[DATE REFERENCEMENT]]))))))</f>
        <v/>
      </c>
      <c r="C516" s="86" t="str">
        <f ca="1">IF('PR-tampon'!$E479="","",IF('PR-tampon'!$E479=0,"",IF(INDIRECT(NOM_FR&amp;ADDRESS('PR-tampon'!$E479,COLUMN(REFERENCEMENT_ISOLANT[[#Headers],[TYPE DE PROCEDE]])))=0,"",INDIRECT(NOM_FR&amp;ADDRESS('PR-tampon'!$E479,COLUMN(REFERENCEMENT_ISOLANT[[#Headers],[TYPE DE PROCEDE]]))))))</f>
        <v/>
      </c>
      <c r="D516" s="86" t="str">
        <f ca="1">IF('PR-tampon'!$E479="","",IF('PR-tampon'!$E479=0,"",IF(INDIRECT(NOM_FR&amp;ADDRESS('PR-tampon'!$E479,COLUMN(REFERENCEMENT_ISOLANT[[#Headers],[MATIERE]])))=0,"",INDIRECT(NOM_FR&amp;ADDRESS('PR-tampon'!$E479,COLUMN(REFERENCEMENT_ISOLANT[[#Headers],[MATIERE]]))))))</f>
        <v/>
      </c>
      <c r="E516" s="3" t="str">
        <f ca="1">IF('PR-tampon'!$E479="","",IF('PR-tampon'!$E479=0,"",IF(INDIRECT(NOM_FR&amp;ADDRESS('PR-tampon'!$E479,COLUMN(REFERENCEMENT_ISOLANT[[#Headers],[NOM COMMERCIAL DU PROCEDE]])))=0,"",INDIRECT(NOM_FR&amp;ADDRESS('PR-tampon'!$E479,COLUMN(REFERENCEMENT_ISOLANT[[#Headers],[NOM COMMERCIAL DU PROCEDE]]))))))</f>
        <v/>
      </c>
      <c r="F516" s="3" t="str">
        <f ca="1">IF('PR-tampon'!$E479="","",IF('PR-tampon'!$E479=0,"",IF(INDIRECT(NOM_FR&amp;ADDRESS('PR-tampon'!$E479,COLUMN(REFERENCEMENT_ISOLANT[[#Headers],[FABRICANT / TITULAIRE / DISTRIBUTEUR]])))=0,"",INDIRECT(NOM_FR&amp;ADDRESS('PR-tampon'!$E479,COLUMN(REFERENCEMENT_ISOLANT[[#Headers],[FABRICANT / TITULAIRE / DISTRIBUTEUR]]))))))</f>
        <v/>
      </c>
      <c r="G516" s="3" t="str">
        <f ca="1">IF('PR-tampon'!$E479="","",IF('PR-tampon'!$E479=0,"",IF(INDIRECT(NOM_FR&amp;ADDRESS('PR-tampon'!$E479,COLUMN(REFERENCEMENT_ISOLANT[[#Headers],[TYPE DE DOCUMENT DE REFERENCE]])))=0,"",INDIRECT(NOM_FR&amp;ADDRESS('PR-tampon'!$E479,COLUMN(REFERENCEMENT_ISOLANT[[#Headers],[TYPE DE DOCUMENT DE REFERENCE]]))))))</f>
        <v/>
      </c>
      <c r="H516" s="3" t="str">
        <f ca="1">IF('PR-tampon'!$E479="","",IF('PR-tampon'!$E479=0,"",IF(INDIRECT(NOM_FR&amp;ADDRESS('PR-tampon'!$E479,COLUMN(REFERENCEMENT_ISOLANT[[#Headers],[REF]])))=0,"",INDIRECT(NOM_FR&amp;ADDRESS('PR-tampon'!$E479,COLUMN(REFERENCEMENT_ISOLANT[[#Headers],[REF]]))))))</f>
        <v/>
      </c>
      <c r="I516" s="80" t="str">
        <f ca="1">IF('PR-tampon'!$E479="","",IF('PR-tampon'!$E479=0,"",IF(INDIRECT(NOM_FR&amp;ADDRESS('PR-tampon'!$E479,COLUMN(REFERENCEMENT_ISOLANT[[#Headers],[AVIS LIMITE AU / VALIDITE]])))=0,"",INDIRECT(NOM_FR&amp;ADDRESS('PR-tampon'!$E479,COLUMN(REFERENCEMENT_ISOLANT[[#Headers],[AVIS LIMITE AU / VALIDITE]]))))))</f>
        <v/>
      </c>
      <c r="J516" s="3" t="str">
        <f ca="1">IF('PR-tampon'!$E479="","",IF('PR-tampon'!$E479=0,"",IF(INDIRECT(NOM_FR&amp;ADDRESS('PR-tampon'!$E479,COLUMN(REFERENCEMENT_ISOLANT[[#Headers],[TC/TNC
dans le domaine d''emploi visé]])))=0,"",INDIRECT(NOM_FR&amp;ADDRESS('PR-tampon'!$E479,COLUMN(REFERENCEMENT_ISOLANT[[#Headers],[TC/TNC
dans le domaine d''emploi visé]]))))))</f>
        <v/>
      </c>
      <c r="K516" s="110" t="str">
        <f ca="1">IF('PR-tampon'!$E479="","",IF('PR-tampon'!$E479=0,"",IF(INDIRECT(NOM_FR&amp;ADDRESS('PR-tampon'!$E479,COLUMN(REFERENCEMENT_ISOLANT[[#Headers],[SYNTHESE DES APPLICATIONS VISEES]])))=0,"",INDIRECT(NOM_FR&amp;ADDRESS('PR-tampon'!$E479,COLUMN(REFERENCEMENT_ISOLANT[[#Headers],[SYNTHESE DES APPLICATIONS VISEES]]))))))</f>
        <v/>
      </c>
      <c r="L516" s="82" t="str">
        <f ca="1">IF('PR-tampon'!$E479="","",IF('PR-tampon'!$E479=0,"",IF(INDIRECT(NOM_FR&amp;ADDRESS('PR-tampon'!$E479,COLUMN(REFERENCEMENT_ISOLANT[[#Headers],[CONCATENATION DES OBSERVATIONS]])))=0,"",INDIRECT(NOM_FR&amp;ADDRESS('PR-tampon'!$E479,COLUMN(REFERENCEMENT_ISOLANT[[#Headers],[CONCATENATION DES OBSERVATIONS]]))))))</f>
        <v/>
      </c>
      <c r="M516" s="3" t="str">
        <f ca="1">IF('PR-tampon'!$E479="","",IF('PR-tampon'!$E479=0,"",IF(INDIRECT(NOM_FR&amp;ADDRESS('PR-tampon'!$E479,COLUMN(REFERENCEMENT_ISOLANT[[#Headers],[Hygrométrie des locaux]])))=0,"",INDIRECT(NOM_FR&amp;ADDRESS('PR-tampon'!$E479,COLUMN(REFERENCEMENT_ISOLANT[[#Headers],[Hygrométrie des locaux]]))))))</f>
        <v/>
      </c>
      <c r="N516" s="3" t="str">
        <f ca="1">IF('PR-tampon'!$E479="","",IF('PR-tampon'!$E479=0,"",IF(INDIRECT(NOM_FR&amp;ADDRESS('PR-tampon'!$E479,COLUMN(REFERENCEMENT_ISOLANT[[#Headers],[classement locaux au sens 20.1 P3]])))=0,"",INDIRECT(NOM_FR&amp;ADDRESS('PR-tampon'!$E479,COLUMN(REFERENCEMENT_ISOLANT[[#Headers],[classement locaux au sens 20.1 P3]]))))))</f>
        <v/>
      </c>
      <c r="O516" s="3" t="str">
        <f ca="1">IF('PR-tampon'!$E479="","",IF('PR-tampon'!$E479=0,"",IF(INDIRECT(NOM_FR&amp;ADDRESS('PR-tampon'!$E479,COLUMN(REFERENCEMENT_ISOLANT[[#Headers],[Climat max]])))=0,"",INDIRECT(NOM_FR&amp;ADDRESS('PR-tampon'!$E479,COLUMN(REFERENCEMENT_ISOLANT[[#Headers],[Climat max]]))))))</f>
        <v/>
      </c>
      <c r="P516" s="3" t="str">
        <f ca="1">IF('PR-tampon'!$E479="","",IF('PR-tampon'!$E479=0,"",IF(INDIRECT(NOM_FR&amp;ADDRESS('PR-tampon'!$E479,COLUMN(REFERENCEMENT_ISOLANT[[#Headers],[Locaux climatisés ou raffraichis]])))=0,"",INDIRECT(NOM_FR&amp;ADDRESS('PR-tampon'!$E479,COLUMN(REFERENCEMENT_ISOLANT[[#Headers],[Locaux climatisés ou raffraichis]]))))))</f>
        <v/>
      </c>
    </row>
    <row r="517" spans="1:16" ht="130.19999999999999" customHeight="1" x14ac:dyDescent="0.3">
      <c r="A517" s="3" t="e">
        <v>#VALUE!</v>
      </c>
      <c r="B517" s="86" t="str">
        <f ca="1">IF('PR-tampon'!$E480="","",IF('PR-tampon'!$E480=0,"",IF(INDIRECT(NOM_FR&amp;ADDRESS('PR-tampon'!$E480,COLUMN(REFERENCEMENT_ISOLANT[[#Headers],[DATE REFERENCEMENT]])))=0,"",INDIRECT(NOM_FR&amp;ADDRESS('PR-tampon'!$E480,COLUMN(REFERENCEMENT_ISOLANT[[#Headers],[DATE REFERENCEMENT]]))))))</f>
        <v/>
      </c>
      <c r="C517" s="86" t="str">
        <f ca="1">IF('PR-tampon'!$E480="","",IF('PR-tampon'!$E480=0,"",IF(INDIRECT(NOM_FR&amp;ADDRESS('PR-tampon'!$E480,COLUMN(REFERENCEMENT_ISOLANT[[#Headers],[TYPE DE PROCEDE]])))=0,"",INDIRECT(NOM_FR&amp;ADDRESS('PR-tampon'!$E480,COLUMN(REFERENCEMENT_ISOLANT[[#Headers],[TYPE DE PROCEDE]]))))))</f>
        <v/>
      </c>
      <c r="D517" s="86" t="str">
        <f ca="1">IF('PR-tampon'!$E480="","",IF('PR-tampon'!$E480=0,"",IF(INDIRECT(NOM_FR&amp;ADDRESS('PR-tampon'!$E480,COLUMN(REFERENCEMENT_ISOLANT[[#Headers],[MATIERE]])))=0,"",INDIRECT(NOM_FR&amp;ADDRESS('PR-tampon'!$E480,COLUMN(REFERENCEMENT_ISOLANT[[#Headers],[MATIERE]]))))))</f>
        <v/>
      </c>
      <c r="E517" s="3" t="str">
        <f ca="1">IF('PR-tampon'!$E480="","",IF('PR-tampon'!$E480=0,"",IF(INDIRECT(NOM_FR&amp;ADDRESS('PR-tampon'!$E480,COLUMN(REFERENCEMENT_ISOLANT[[#Headers],[NOM COMMERCIAL DU PROCEDE]])))=0,"",INDIRECT(NOM_FR&amp;ADDRESS('PR-tampon'!$E480,COLUMN(REFERENCEMENT_ISOLANT[[#Headers],[NOM COMMERCIAL DU PROCEDE]]))))))</f>
        <v/>
      </c>
      <c r="F517" s="3" t="str">
        <f ca="1">IF('PR-tampon'!$E480="","",IF('PR-tampon'!$E480=0,"",IF(INDIRECT(NOM_FR&amp;ADDRESS('PR-tampon'!$E480,COLUMN(REFERENCEMENT_ISOLANT[[#Headers],[FABRICANT / TITULAIRE / DISTRIBUTEUR]])))=0,"",INDIRECT(NOM_FR&amp;ADDRESS('PR-tampon'!$E480,COLUMN(REFERENCEMENT_ISOLANT[[#Headers],[FABRICANT / TITULAIRE / DISTRIBUTEUR]]))))))</f>
        <v/>
      </c>
      <c r="G517" s="3" t="str">
        <f ca="1">IF('PR-tampon'!$E480="","",IF('PR-tampon'!$E480=0,"",IF(INDIRECT(NOM_FR&amp;ADDRESS('PR-tampon'!$E480,COLUMN(REFERENCEMENT_ISOLANT[[#Headers],[TYPE DE DOCUMENT DE REFERENCE]])))=0,"",INDIRECT(NOM_FR&amp;ADDRESS('PR-tampon'!$E480,COLUMN(REFERENCEMENT_ISOLANT[[#Headers],[TYPE DE DOCUMENT DE REFERENCE]]))))))</f>
        <v/>
      </c>
      <c r="H517" s="3" t="str">
        <f ca="1">IF('PR-tampon'!$E480="","",IF('PR-tampon'!$E480=0,"",IF(INDIRECT(NOM_FR&amp;ADDRESS('PR-tampon'!$E480,COLUMN(REFERENCEMENT_ISOLANT[[#Headers],[REF]])))=0,"",INDIRECT(NOM_FR&amp;ADDRESS('PR-tampon'!$E480,COLUMN(REFERENCEMENT_ISOLANT[[#Headers],[REF]]))))))</f>
        <v/>
      </c>
      <c r="I517" s="80" t="str">
        <f ca="1">IF('PR-tampon'!$E480="","",IF('PR-tampon'!$E480=0,"",IF(INDIRECT(NOM_FR&amp;ADDRESS('PR-tampon'!$E480,COLUMN(REFERENCEMENT_ISOLANT[[#Headers],[AVIS LIMITE AU / VALIDITE]])))=0,"",INDIRECT(NOM_FR&amp;ADDRESS('PR-tampon'!$E480,COLUMN(REFERENCEMENT_ISOLANT[[#Headers],[AVIS LIMITE AU / VALIDITE]]))))))</f>
        <v/>
      </c>
      <c r="J517" s="3" t="str">
        <f ca="1">IF('PR-tampon'!$E480="","",IF('PR-tampon'!$E480=0,"",IF(INDIRECT(NOM_FR&amp;ADDRESS('PR-tampon'!$E480,COLUMN(REFERENCEMENT_ISOLANT[[#Headers],[TC/TNC
dans le domaine d''emploi visé]])))=0,"",INDIRECT(NOM_FR&amp;ADDRESS('PR-tampon'!$E480,COLUMN(REFERENCEMENT_ISOLANT[[#Headers],[TC/TNC
dans le domaine d''emploi visé]]))))))</f>
        <v/>
      </c>
      <c r="K517" s="110" t="str">
        <f ca="1">IF('PR-tampon'!$E480="","",IF('PR-tampon'!$E480=0,"",IF(INDIRECT(NOM_FR&amp;ADDRESS('PR-tampon'!$E480,COLUMN(REFERENCEMENT_ISOLANT[[#Headers],[SYNTHESE DES APPLICATIONS VISEES]])))=0,"",INDIRECT(NOM_FR&amp;ADDRESS('PR-tampon'!$E480,COLUMN(REFERENCEMENT_ISOLANT[[#Headers],[SYNTHESE DES APPLICATIONS VISEES]]))))))</f>
        <v/>
      </c>
      <c r="L517" s="82" t="str">
        <f ca="1">IF('PR-tampon'!$E480="","",IF('PR-tampon'!$E480=0,"",IF(INDIRECT(NOM_FR&amp;ADDRESS('PR-tampon'!$E480,COLUMN(REFERENCEMENT_ISOLANT[[#Headers],[CONCATENATION DES OBSERVATIONS]])))=0,"",INDIRECT(NOM_FR&amp;ADDRESS('PR-tampon'!$E480,COLUMN(REFERENCEMENT_ISOLANT[[#Headers],[CONCATENATION DES OBSERVATIONS]]))))))</f>
        <v/>
      </c>
      <c r="M517" s="3" t="str">
        <f ca="1">IF('PR-tampon'!$E480="","",IF('PR-tampon'!$E480=0,"",IF(INDIRECT(NOM_FR&amp;ADDRESS('PR-tampon'!$E480,COLUMN(REFERENCEMENT_ISOLANT[[#Headers],[Hygrométrie des locaux]])))=0,"",INDIRECT(NOM_FR&amp;ADDRESS('PR-tampon'!$E480,COLUMN(REFERENCEMENT_ISOLANT[[#Headers],[Hygrométrie des locaux]]))))))</f>
        <v/>
      </c>
      <c r="N517" s="3" t="str">
        <f ca="1">IF('PR-tampon'!$E480="","",IF('PR-tampon'!$E480=0,"",IF(INDIRECT(NOM_FR&amp;ADDRESS('PR-tampon'!$E480,COLUMN(REFERENCEMENT_ISOLANT[[#Headers],[classement locaux au sens 20.1 P3]])))=0,"",INDIRECT(NOM_FR&amp;ADDRESS('PR-tampon'!$E480,COLUMN(REFERENCEMENT_ISOLANT[[#Headers],[classement locaux au sens 20.1 P3]]))))))</f>
        <v/>
      </c>
      <c r="O517" s="3" t="str">
        <f ca="1">IF('PR-tampon'!$E480="","",IF('PR-tampon'!$E480=0,"",IF(INDIRECT(NOM_FR&amp;ADDRESS('PR-tampon'!$E480,COLUMN(REFERENCEMENT_ISOLANT[[#Headers],[Climat max]])))=0,"",INDIRECT(NOM_FR&amp;ADDRESS('PR-tampon'!$E480,COLUMN(REFERENCEMENT_ISOLANT[[#Headers],[Climat max]]))))))</f>
        <v/>
      </c>
      <c r="P517" s="3" t="str">
        <f ca="1">IF('PR-tampon'!$E480="","",IF('PR-tampon'!$E480=0,"",IF(INDIRECT(NOM_FR&amp;ADDRESS('PR-tampon'!$E480,COLUMN(REFERENCEMENT_ISOLANT[[#Headers],[Locaux climatisés ou raffraichis]])))=0,"",INDIRECT(NOM_FR&amp;ADDRESS('PR-tampon'!$E480,COLUMN(REFERENCEMENT_ISOLANT[[#Headers],[Locaux climatisés ou raffraichis]]))))))</f>
        <v/>
      </c>
    </row>
    <row r="518" spans="1:16" ht="130.19999999999999" customHeight="1" x14ac:dyDescent="0.3">
      <c r="A518" s="3" t="e">
        <v>#VALUE!</v>
      </c>
      <c r="B518" s="86" t="str">
        <f ca="1">IF('PR-tampon'!$E481="","",IF('PR-tampon'!$E481=0,"",IF(INDIRECT(NOM_FR&amp;ADDRESS('PR-tampon'!$E481,COLUMN(REFERENCEMENT_ISOLANT[[#Headers],[DATE REFERENCEMENT]])))=0,"",INDIRECT(NOM_FR&amp;ADDRESS('PR-tampon'!$E481,COLUMN(REFERENCEMENT_ISOLANT[[#Headers],[DATE REFERENCEMENT]]))))))</f>
        <v/>
      </c>
      <c r="C518" s="86" t="str">
        <f ca="1">IF('PR-tampon'!$E481="","",IF('PR-tampon'!$E481=0,"",IF(INDIRECT(NOM_FR&amp;ADDRESS('PR-tampon'!$E481,COLUMN(REFERENCEMENT_ISOLANT[[#Headers],[TYPE DE PROCEDE]])))=0,"",INDIRECT(NOM_FR&amp;ADDRESS('PR-tampon'!$E481,COLUMN(REFERENCEMENT_ISOLANT[[#Headers],[TYPE DE PROCEDE]]))))))</f>
        <v/>
      </c>
      <c r="D518" s="86" t="str">
        <f ca="1">IF('PR-tampon'!$E481="","",IF('PR-tampon'!$E481=0,"",IF(INDIRECT(NOM_FR&amp;ADDRESS('PR-tampon'!$E481,COLUMN(REFERENCEMENT_ISOLANT[[#Headers],[MATIERE]])))=0,"",INDIRECT(NOM_FR&amp;ADDRESS('PR-tampon'!$E481,COLUMN(REFERENCEMENT_ISOLANT[[#Headers],[MATIERE]]))))))</f>
        <v/>
      </c>
      <c r="E518" s="3" t="str">
        <f ca="1">IF('PR-tampon'!$E481="","",IF('PR-tampon'!$E481=0,"",IF(INDIRECT(NOM_FR&amp;ADDRESS('PR-tampon'!$E481,COLUMN(REFERENCEMENT_ISOLANT[[#Headers],[NOM COMMERCIAL DU PROCEDE]])))=0,"",INDIRECT(NOM_FR&amp;ADDRESS('PR-tampon'!$E481,COLUMN(REFERENCEMENT_ISOLANT[[#Headers],[NOM COMMERCIAL DU PROCEDE]]))))))</f>
        <v/>
      </c>
      <c r="F518" s="3" t="str">
        <f ca="1">IF('PR-tampon'!$E481="","",IF('PR-tampon'!$E481=0,"",IF(INDIRECT(NOM_FR&amp;ADDRESS('PR-tampon'!$E481,COLUMN(REFERENCEMENT_ISOLANT[[#Headers],[FABRICANT / TITULAIRE / DISTRIBUTEUR]])))=0,"",INDIRECT(NOM_FR&amp;ADDRESS('PR-tampon'!$E481,COLUMN(REFERENCEMENT_ISOLANT[[#Headers],[FABRICANT / TITULAIRE / DISTRIBUTEUR]]))))))</f>
        <v/>
      </c>
      <c r="G518" s="3" t="str">
        <f ca="1">IF('PR-tampon'!$E481="","",IF('PR-tampon'!$E481=0,"",IF(INDIRECT(NOM_FR&amp;ADDRESS('PR-tampon'!$E481,COLUMN(REFERENCEMENT_ISOLANT[[#Headers],[TYPE DE DOCUMENT DE REFERENCE]])))=0,"",INDIRECT(NOM_FR&amp;ADDRESS('PR-tampon'!$E481,COLUMN(REFERENCEMENT_ISOLANT[[#Headers],[TYPE DE DOCUMENT DE REFERENCE]]))))))</f>
        <v/>
      </c>
      <c r="H518" s="3" t="str">
        <f ca="1">IF('PR-tampon'!$E481="","",IF('PR-tampon'!$E481=0,"",IF(INDIRECT(NOM_FR&amp;ADDRESS('PR-tampon'!$E481,COLUMN(REFERENCEMENT_ISOLANT[[#Headers],[REF]])))=0,"",INDIRECT(NOM_FR&amp;ADDRESS('PR-tampon'!$E481,COLUMN(REFERENCEMENT_ISOLANT[[#Headers],[REF]]))))))</f>
        <v/>
      </c>
      <c r="I518" s="80" t="str">
        <f ca="1">IF('PR-tampon'!$E481="","",IF('PR-tampon'!$E481=0,"",IF(INDIRECT(NOM_FR&amp;ADDRESS('PR-tampon'!$E481,COLUMN(REFERENCEMENT_ISOLANT[[#Headers],[AVIS LIMITE AU / VALIDITE]])))=0,"",INDIRECT(NOM_FR&amp;ADDRESS('PR-tampon'!$E481,COLUMN(REFERENCEMENT_ISOLANT[[#Headers],[AVIS LIMITE AU / VALIDITE]]))))))</f>
        <v/>
      </c>
      <c r="J518" s="3" t="str">
        <f ca="1">IF('PR-tampon'!$E481="","",IF('PR-tampon'!$E481=0,"",IF(INDIRECT(NOM_FR&amp;ADDRESS('PR-tampon'!$E481,COLUMN(REFERENCEMENT_ISOLANT[[#Headers],[TC/TNC
dans le domaine d''emploi visé]])))=0,"",INDIRECT(NOM_FR&amp;ADDRESS('PR-tampon'!$E481,COLUMN(REFERENCEMENT_ISOLANT[[#Headers],[TC/TNC
dans le domaine d''emploi visé]]))))))</f>
        <v/>
      </c>
      <c r="K518" s="110" t="str">
        <f ca="1">IF('PR-tampon'!$E481="","",IF('PR-tampon'!$E481=0,"",IF(INDIRECT(NOM_FR&amp;ADDRESS('PR-tampon'!$E481,COLUMN(REFERENCEMENT_ISOLANT[[#Headers],[SYNTHESE DES APPLICATIONS VISEES]])))=0,"",INDIRECT(NOM_FR&amp;ADDRESS('PR-tampon'!$E481,COLUMN(REFERENCEMENT_ISOLANT[[#Headers],[SYNTHESE DES APPLICATIONS VISEES]]))))))</f>
        <v/>
      </c>
      <c r="L518" s="82" t="str">
        <f ca="1">IF('PR-tampon'!$E481="","",IF('PR-tampon'!$E481=0,"",IF(INDIRECT(NOM_FR&amp;ADDRESS('PR-tampon'!$E481,COLUMN(REFERENCEMENT_ISOLANT[[#Headers],[CONCATENATION DES OBSERVATIONS]])))=0,"",INDIRECT(NOM_FR&amp;ADDRESS('PR-tampon'!$E481,COLUMN(REFERENCEMENT_ISOLANT[[#Headers],[CONCATENATION DES OBSERVATIONS]]))))))</f>
        <v/>
      </c>
      <c r="M518" s="3" t="str">
        <f ca="1">IF('PR-tampon'!$E481="","",IF('PR-tampon'!$E481=0,"",IF(INDIRECT(NOM_FR&amp;ADDRESS('PR-tampon'!$E481,COLUMN(REFERENCEMENT_ISOLANT[[#Headers],[Hygrométrie des locaux]])))=0,"",INDIRECT(NOM_FR&amp;ADDRESS('PR-tampon'!$E481,COLUMN(REFERENCEMENT_ISOLANT[[#Headers],[Hygrométrie des locaux]]))))))</f>
        <v/>
      </c>
      <c r="N518" s="3" t="str">
        <f ca="1">IF('PR-tampon'!$E481="","",IF('PR-tampon'!$E481=0,"",IF(INDIRECT(NOM_FR&amp;ADDRESS('PR-tampon'!$E481,COLUMN(REFERENCEMENT_ISOLANT[[#Headers],[classement locaux au sens 20.1 P3]])))=0,"",INDIRECT(NOM_FR&amp;ADDRESS('PR-tampon'!$E481,COLUMN(REFERENCEMENT_ISOLANT[[#Headers],[classement locaux au sens 20.1 P3]]))))))</f>
        <v/>
      </c>
      <c r="O518" s="3" t="str">
        <f ca="1">IF('PR-tampon'!$E481="","",IF('PR-tampon'!$E481=0,"",IF(INDIRECT(NOM_FR&amp;ADDRESS('PR-tampon'!$E481,COLUMN(REFERENCEMENT_ISOLANT[[#Headers],[Climat max]])))=0,"",INDIRECT(NOM_FR&amp;ADDRESS('PR-tampon'!$E481,COLUMN(REFERENCEMENT_ISOLANT[[#Headers],[Climat max]]))))))</f>
        <v/>
      </c>
      <c r="P518" s="3" t="str">
        <f ca="1">IF('PR-tampon'!$E481="","",IF('PR-tampon'!$E481=0,"",IF(INDIRECT(NOM_FR&amp;ADDRESS('PR-tampon'!$E481,COLUMN(REFERENCEMENT_ISOLANT[[#Headers],[Locaux climatisés ou raffraichis]])))=0,"",INDIRECT(NOM_FR&amp;ADDRESS('PR-tampon'!$E481,COLUMN(REFERENCEMENT_ISOLANT[[#Headers],[Locaux climatisés ou raffraichis]]))))))</f>
        <v/>
      </c>
    </row>
    <row r="519" spans="1:16" ht="130.19999999999999" customHeight="1" x14ac:dyDescent="0.3">
      <c r="A519" s="3" t="e">
        <v>#VALUE!</v>
      </c>
      <c r="B519" s="86" t="str">
        <f ca="1">IF('PR-tampon'!$E482="","",IF('PR-tampon'!$E482=0,"",IF(INDIRECT(NOM_FR&amp;ADDRESS('PR-tampon'!$E482,COLUMN(REFERENCEMENT_ISOLANT[[#Headers],[DATE REFERENCEMENT]])))=0,"",INDIRECT(NOM_FR&amp;ADDRESS('PR-tampon'!$E482,COLUMN(REFERENCEMENT_ISOLANT[[#Headers],[DATE REFERENCEMENT]]))))))</f>
        <v/>
      </c>
      <c r="C519" s="86" t="str">
        <f ca="1">IF('PR-tampon'!$E482="","",IF('PR-tampon'!$E482=0,"",IF(INDIRECT(NOM_FR&amp;ADDRESS('PR-tampon'!$E482,COLUMN(REFERENCEMENT_ISOLANT[[#Headers],[TYPE DE PROCEDE]])))=0,"",INDIRECT(NOM_FR&amp;ADDRESS('PR-tampon'!$E482,COLUMN(REFERENCEMENT_ISOLANT[[#Headers],[TYPE DE PROCEDE]]))))))</f>
        <v/>
      </c>
      <c r="D519" s="86" t="str">
        <f ca="1">IF('PR-tampon'!$E482="","",IF('PR-tampon'!$E482=0,"",IF(INDIRECT(NOM_FR&amp;ADDRESS('PR-tampon'!$E482,COLUMN(REFERENCEMENT_ISOLANT[[#Headers],[MATIERE]])))=0,"",INDIRECT(NOM_FR&amp;ADDRESS('PR-tampon'!$E482,COLUMN(REFERENCEMENT_ISOLANT[[#Headers],[MATIERE]]))))))</f>
        <v/>
      </c>
      <c r="E519" s="3" t="str">
        <f ca="1">IF('PR-tampon'!$E482="","",IF('PR-tampon'!$E482=0,"",IF(INDIRECT(NOM_FR&amp;ADDRESS('PR-tampon'!$E482,COLUMN(REFERENCEMENT_ISOLANT[[#Headers],[NOM COMMERCIAL DU PROCEDE]])))=0,"",INDIRECT(NOM_FR&amp;ADDRESS('PR-tampon'!$E482,COLUMN(REFERENCEMENT_ISOLANT[[#Headers],[NOM COMMERCIAL DU PROCEDE]]))))))</f>
        <v/>
      </c>
      <c r="F519" s="3" t="str">
        <f ca="1">IF('PR-tampon'!$E482="","",IF('PR-tampon'!$E482=0,"",IF(INDIRECT(NOM_FR&amp;ADDRESS('PR-tampon'!$E482,COLUMN(REFERENCEMENT_ISOLANT[[#Headers],[FABRICANT / TITULAIRE / DISTRIBUTEUR]])))=0,"",INDIRECT(NOM_FR&amp;ADDRESS('PR-tampon'!$E482,COLUMN(REFERENCEMENT_ISOLANT[[#Headers],[FABRICANT / TITULAIRE / DISTRIBUTEUR]]))))))</f>
        <v/>
      </c>
      <c r="G519" s="3" t="str">
        <f ca="1">IF('PR-tampon'!$E482="","",IF('PR-tampon'!$E482=0,"",IF(INDIRECT(NOM_FR&amp;ADDRESS('PR-tampon'!$E482,COLUMN(REFERENCEMENT_ISOLANT[[#Headers],[TYPE DE DOCUMENT DE REFERENCE]])))=0,"",INDIRECT(NOM_FR&amp;ADDRESS('PR-tampon'!$E482,COLUMN(REFERENCEMENT_ISOLANT[[#Headers],[TYPE DE DOCUMENT DE REFERENCE]]))))))</f>
        <v/>
      </c>
      <c r="H519" s="3" t="str">
        <f ca="1">IF('PR-tampon'!$E482="","",IF('PR-tampon'!$E482=0,"",IF(INDIRECT(NOM_FR&amp;ADDRESS('PR-tampon'!$E482,COLUMN(REFERENCEMENT_ISOLANT[[#Headers],[REF]])))=0,"",INDIRECT(NOM_FR&amp;ADDRESS('PR-tampon'!$E482,COLUMN(REFERENCEMENT_ISOLANT[[#Headers],[REF]]))))))</f>
        <v/>
      </c>
      <c r="I519" s="80" t="str">
        <f ca="1">IF('PR-tampon'!$E482="","",IF('PR-tampon'!$E482=0,"",IF(INDIRECT(NOM_FR&amp;ADDRESS('PR-tampon'!$E482,COLUMN(REFERENCEMENT_ISOLANT[[#Headers],[AVIS LIMITE AU / VALIDITE]])))=0,"",INDIRECT(NOM_FR&amp;ADDRESS('PR-tampon'!$E482,COLUMN(REFERENCEMENT_ISOLANT[[#Headers],[AVIS LIMITE AU / VALIDITE]]))))))</f>
        <v/>
      </c>
      <c r="J519" s="3" t="str">
        <f ca="1">IF('PR-tampon'!$E482="","",IF('PR-tampon'!$E482=0,"",IF(INDIRECT(NOM_FR&amp;ADDRESS('PR-tampon'!$E482,COLUMN(REFERENCEMENT_ISOLANT[[#Headers],[TC/TNC
dans le domaine d''emploi visé]])))=0,"",INDIRECT(NOM_FR&amp;ADDRESS('PR-tampon'!$E482,COLUMN(REFERENCEMENT_ISOLANT[[#Headers],[TC/TNC
dans le domaine d''emploi visé]]))))))</f>
        <v/>
      </c>
      <c r="K519" s="110" t="str">
        <f ca="1">IF('PR-tampon'!$E482="","",IF('PR-tampon'!$E482=0,"",IF(INDIRECT(NOM_FR&amp;ADDRESS('PR-tampon'!$E482,COLUMN(REFERENCEMENT_ISOLANT[[#Headers],[SYNTHESE DES APPLICATIONS VISEES]])))=0,"",INDIRECT(NOM_FR&amp;ADDRESS('PR-tampon'!$E482,COLUMN(REFERENCEMENT_ISOLANT[[#Headers],[SYNTHESE DES APPLICATIONS VISEES]]))))))</f>
        <v/>
      </c>
      <c r="L519" s="82" t="str">
        <f ca="1">IF('PR-tampon'!$E482="","",IF('PR-tampon'!$E482=0,"",IF(INDIRECT(NOM_FR&amp;ADDRESS('PR-tampon'!$E482,COLUMN(REFERENCEMENT_ISOLANT[[#Headers],[CONCATENATION DES OBSERVATIONS]])))=0,"",INDIRECT(NOM_FR&amp;ADDRESS('PR-tampon'!$E482,COLUMN(REFERENCEMENT_ISOLANT[[#Headers],[CONCATENATION DES OBSERVATIONS]]))))))</f>
        <v/>
      </c>
      <c r="M519" s="3" t="str">
        <f ca="1">IF('PR-tampon'!$E482="","",IF('PR-tampon'!$E482=0,"",IF(INDIRECT(NOM_FR&amp;ADDRESS('PR-tampon'!$E482,COLUMN(REFERENCEMENT_ISOLANT[[#Headers],[Hygrométrie des locaux]])))=0,"",INDIRECT(NOM_FR&amp;ADDRESS('PR-tampon'!$E482,COLUMN(REFERENCEMENT_ISOLANT[[#Headers],[Hygrométrie des locaux]]))))))</f>
        <v/>
      </c>
      <c r="N519" s="3" t="str">
        <f ca="1">IF('PR-tampon'!$E482="","",IF('PR-tampon'!$E482=0,"",IF(INDIRECT(NOM_FR&amp;ADDRESS('PR-tampon'!$E482,COLUMN(REFERENCEMENT_ISOLANT[[#Headers],[classement locaux au sens 20.1 P3]])))=0,"",INDIRECT(NOM_FR&amp;ADDRESS('PR-tampon'!$E482,COLUMN(REFERENCEMENT_ISOLANT[[#Headers],[classement locaux au sens 20.1 P3]]))))))</f>
        <v/>
      </c>
      <c r="O519" s="3" t="str">
        <f ca="1">IF('PR-tampon'!$E482="","",IF('PR-tampon'!$E482=0,"",IF(INDIRECT(NOM_FR&amp;ADDRESS('PR-tampon'!$E482,COLUMN(REFERENCEMENT_ISOLANT[[#Headers],[Climat max]])))=0,"",INDIRECT(NOM_FR&amp;ADDRESS('PR-tampon'!$E482,COLUMN(REFERENCEMENT_ISOLANT[[#Headers],[Climat max]]))))))</f>
        <v/>
      </c>
      <c r="P519" s="3" t="str">
        <f ca="1">IF('PR-tampon'!$E482="","",IF('PR-tampon'!$E482=0,"",IF(INDIRECT(NOM_FR&amp;ADDRESS('PR-tampon'!$E482,COLUMN(REFERENCEMENT_ISOLANT[[#Headers],[Locaux climatisés ou raffraichis]])))=0,"",INDIRECT(NOM_FR&amp;ADDRESS('PR-tampon'!$E482,COLUMN(REFERENCEMENT_ISOLANT[[#Headers],[Locaux climatisés ou raffraichis]]))))))</f>
        <v/>
      </c>
    </row>
    <row r="520" spans="1:16" ht="130.19999999999999" customHeight="1" x14ac:dyDescent="0.3">
      <c r="A520" s="3" t="e">
        <v>#VALUE!</v>
      </c>
      <c r="B520" s="86" t="str">
        <f ca="1">IF('PR-tampon'!$E483="","",IF('PR-tampon'!$E483=0,"",IF(INDIRECT(NOM_FR&amp;ADDRESS('PR-tampon'!$E483,COLUMN(REFERENCEMENT_ISOLANT[[#Headers],[DATE REFERENCEMENT]])))=0,"",INDIRECT(NOM_FR&amp;ADDRESS('PR-tampon'!$E483,COLUMN(REFERENCEMENT_ISOLANT[[#Headers],[DATE REFERENCEMENT]]))))))</f>
        <v/>
      </c>
      <c r="C520" s="86" t="str">
        <f ca="1">IF('PR-tampon'!$E483="","",IF('PR-tampon'!$E483=0,"",IF(INDIRECT(NOM_FR&amp;ADDRESS('PR-tampon'!$E483,COLUMN(REFERENCEMENT_ISOLANT[[#Headers],[TYPE DE PROCEDE]])))=0,"",INDIRECT(NOM_FR&amp;ADDRESS('PR-tampon'!$E483,COLUMN(REFERENCEMENT_ISOLANT[[#Headers],[TYPE DE PROCEDE]]))))))</f>
        <v/>
      </c>
      <c r="D520" s="86" t="str">
        <f ca="1">IF('PR-tampon'!$E483="","",IF('PR-tampon'!$E483=0,"",IF(INDIRECT(NOM_FR&amp;ADDRESS('PR-tampon'!$E483,COLUMN(REFERENCEMENT_ISOLANT[[#Headers],[MATIERE]])))=0,"",INDIRECT(NOM_FR&amp;ADDRESS('PR-tampon'!$E483,COLUMN(REFERENCEMENT_ISOLANT[[#Headers],[MATIERE]]))))))</f>
        <v/>
      </c>
      <c r="E520" s="3" t="str">
        <f ca="1">IF('PR-tampon'!$E483="","",IF('PR-tampon'!$E483=0,"",IF(INDIRECT(NOM_FR&amp;ADDRESS('PR-tampon'!$E483,COLUMN(REFERENCEMENT_ISOLANT[[#Headers],[NOM COMMERCIAL DU PROCEDE]])))=0,"",INDIRECT(NOM_FR&amp;ADDRESS('PR-tampon'!$E483,COLUMN(REFERENCEMENT_ISOLANT[[#Headers],[NOM COMMERCIAL DU PROCEDE]]))))))</f>
        <v/>
      </c>
      <c r="F520" s="3" t="str">
        <f ca="1">IF('PR-tampon'!$E483="","",IF('PR-tampon'!$E483=0,"",IF(INDIRECT(NOM_FR&amp;ADDRESS('PR-tampon'!$E483,COLUMN(REFERENCEMENT_ISOLANT[[#Headers],[FABRICANT / TITULAIRE / DISTRIBUTEUR]])))=0,"",INDIRECT(NOM_FR&amp;ADDRESS('PR-tampon'!$E483,COLUMN(REFERENCEMENT_ISOLANT[[#Headers],[FABRICANT / TITULAIRE / DISTRIBUTEUR]]))))))</f>
        <v/>
      </c>
      <c r="G520" s="3" t="str">
        <f ca="1">IF('PR-tampon'!$E483="","",IF('PR-tampon'!$E483=0,"",IF(INDIRECT(NOM_FR&amp;ADDRESS('PR-tampon'!$E483,COLUMN(REFERENCEMENT_ISOLANT[[#Headers],[TYPE DE DOCUMENT DE REFERENCE]])))=0,"",INDIRECT(NOM_FR&amp;ADDRESS('PR-tampon'!$E483,COLUMN(REFERENCEMENT_ISOLANT[[#Headers],[TYPE DE DOCUMENT DE REFERENCE]]))))))</f>
        <v/>
      </c>
      <c r="H520" s="3" t="str">
        <f ca="1">IF('PR-tampon'!$E483="","",IF('PR-tampon'!$E483=0,"",IF(INDIRECT(NOM_FR&amp;ADDRESS('PR-tampon'!$E483,COLUMN(REFERENCEMENT_ISOLANT[[#Headers],[REF]])))=0,"",INDIRECT(NOM_FR&amp;ADDRESS('PR-tampon'!$E483,COLUMN(REFERENCEMENT_ISOLANT[[#Headers],[REF]]))))))</f>
        <v/>
      </c>
      <c r="I520" s="80" t="str">
        <f ca="1">IF('PR-tampon'!$E483="","",IF('PR-tampon'!$E483=0,"",IF(INDIRECT(NOM_FR&amp;ADDRESS('PR-tampon'!$E483,COLUMN(REFERENCEMENT_ISOLANT[[#Headers],[AVIS LIMITE AU / VALIDITE]])))=0,"",INDIRECT(NOM_FR&amp;ADDRESS('PR-tampon'!$E483,COLUMN(REFERENCEMENT_ISOLANT[[#Headers],[AVIS LIMITE AU / VALIDITE]]))))))</f>
        <v/>
      </c>
      <c r="J520" s="3" t="str">
        <f ca="1">IF('PR-tampon'!$E483="","",IF('PR-tampon'!$E483=0,"",IF(INDIRECT(NOM_FR&amp;ADDRESS('PR-tampon'!$E483,COLUMN(REFERENCEMENT_ISOLANT[[#Headers],[TC/TNC
dans le domaine d''emploi visé]])))=0,"",INDIRECT(NOM_FR&amp;ADDRESS('PR-tampon'!$E483,COLUMN(REFERENCEMENT_ISOLANT[[#Headers],[TC/TNC
dans le domaine d''emploi visé]]))))))</f>
        <v/>
      </c>
      <c r="K520" s="110" t="str">
        <f ca="1">IF('PR-tampon'!$E483="","",IF('PR-tampon'!$E483=0,"",IF(INDIRECT(NOM_FR&amp;ADDRESS('PR-tampon'!$E483,COLUMN(REFERENCEMENT_ISOLANT[[#Headers],[SYNTHESE DES APPLICATIONS VISEES]])))=0,"",INDIRECT(NOM_FR&amp;ADDRESS('PR-tampon'!$E483,COLUMN(REFERENCEMENT_ISOLANT[[#Headers],[SYNTHESE DES APPLICATIONS VISEES]]))))))</f>
        <v/>
      </c>
      <c r="L520" s="82" t="str">
        <f ca="1">IF('PR-tampon'!$E483="","",IF('PR-tampon'!$E483=0,"",IF(INDIRECT(NOM_FR&amp;ADDRESS('PR-tampon'!$E483,COLUMN(REFERENCEMENT_ISOLANT[[#Headers],[CONCATENATION DES OBSERVATIONS]])))=0,"",INDIRECT(NOM_FR&amp;ADDRESS('PR-tampon'!$E483,COLUMN(REFERENCEMENT_ISOLANT[[#Headers],[CONCATENATION DES OBSERVATIONS]]))))))</f>
        <v/>
      </c>
      <c r="M520" s="3" t="str">
        <f ca="1">IF('PR-tampon'!$E483="","",IF('PR-tampon'!$E483=0,"",IF(INDIRECT(NOM_FR&amp;ADDRESS('PR-tampon'!$E483,COLUMN(REFERENCEMENT_ISOLANT[[#Headers],[Hygrométrie des locaux]])))=0,"",INDIRECT(NOM_FR&amp;ADDRESS('PR-tampon'!$E483,COLUMN(REFERENCEMENT_ISOLANT[[#Headers],[Hygrométrie des locaux]]))))))</f>
        <v/>
      </c>
      <c r="N520" s="3" t="str">
        <f ca="1">IF('PR-tampon'!$E483="","",IF('PR-tampon'!$E483=0,"",IF(INDIRECT(NOM_FR&amp;ADDRESS('PR-tampon'!$E483,COLUMN(REFERENCEMENT_ISOLANT[[#Headers],[classement locaux au sens 20.1 P3]])))=0,"",INDIRECT(NOM_FR&amp;ADDRESS('PR-tampon'!$E483,COLUMN(REFERENCEMENT_ISOLANT[[#Headers],[classement locaux au sens 20.1 P3]]))))))</f>
        <v/>
      </c>
      <c r="O520" s="3" t="str">
        <f ca="1">IF('PR-tampon'!$E483="","",IF('PR-tampon'!$E483=0,"",IF(INDIRECT(NOM_FR&amp;ADDRESS('PR-tampon'!$E483,COLUMN(REFERENCEMENT_ISOLANT[[#Headers],[Climat max]])))=0,"",INDIRECT(NOM_FR&amp;ADDRESS('PR-tampon'!$E483,COLUMN(REFERENCEMENT_ISOLANT[[#Headers],[Climat max]]))))))</f>
        <v/>
      </c>
      <c r="P520" s="3" t="str">
        <f ca="1">IF('PR-tampon'!$E483="","",IF('PR-tampon'!$E483=0,"",IF(INDIRECT(NOM_FR&amp;ADDRESS('PR-tampon'!$E483,COLUMN(REFERENCEMENT_ISOLANT[[#Headers],[Locaux climatisés ou raffraichis]])))=0,"",INDIRECT(NOM_FR&amp;ADDRESS('PR-tampon'!$E483,COLUMN(REFERENCEMENT_ISOLANT[[#Headers],[Locaux climatisés ou raffraichis]]))))))</f>
        <v/>
      </c>
    </row>
    <row r="521" spans="1:16" ht="130.19999999999999" customHeight="1" x14ac:dyDescent="0.3">
      <c r="A521" s="3" t="e">
        <v>#VALUE!</v>
      </c>
      <c r="B521" s="86" t="str">
        <f ca="1">IF('PR-tampon'!$E484="","",IF('PR-tampon'!$E484=0,"",IF(INDIRECT(NOM_FR&amp;ADDRESS('PR-tampon'!$E484,COLUMN(REFERENCEMENT_ISOLANT[[#Headers],[DATE REFERENCEMENT]])))=0,"",INDIRECT(NOM_FR&amp;ADDRESS('PR-tampon'!$E484,COLUMN(REFERENCEMENT_ISOLANT[[#Headers],[DATE REFERENCEMENT]]))))))</f>
        <v/>
      </c>
      <c r="C521" s="86" t="str">
        <f ca="1">IF('PR-tampon'!$E484="","",IF('PR-tampon'!$E484=0,"",IF(INDIRECT(NOM_FR&amp;ADDRESS('PR-tampon'!$E484,COLUMN(REFERENCEMENT_ISOLANT[[#Headers],[TYPE DE PROCEDE]])))=0,"",INDIRECT(NOM_FR&amp;ADDRESS('PR-tampon'!$E484,COLUMN(REFERENCEMENT_ISOLANT[[#Headers],[TYPE DE PROCEDE]]))))))</f>
        <v/>
      </c>
      <c r="D521" s="86" t="str">
        <f ca="1">IF('PR-tampon'!$E484="","",IF('PR-tampon'!$E484=0,"",IF(INDIRECT(NOM_FR&amp;ADDRESS('PR-tampon'!$E484,COLUMN(REFERENCEMENT_ISOLANT[[#Headers],[MATIERE]])))=0,"",INDIRECT(NOM_FR&amp;ADDRESS('PR-tampon'!$E484,COLUMN(REFERENCEMENT_ISOLANT[[#Headers],[MATIERE]]))))))</f>
        <v/>
      </c>
      <c r="E521" s="3" t="str">
        <f ca="1">IF('PR-tampon'!$E484="","",IF('PR-tampon'!$E484=0,"",IF(INDIRECT(NOM_FR&amp;ADDRESS('PR-tampon'!$E484,COLUMN(REFERENCEMENT_ISOLANT[[#Headers],[NOM COMMERCIAL DU PROCEDE]])))=0,"",INDIRECT(NOM_FR&amp;ADDRESS('PR-tampon'!$E484,COLUMN(REFERENCEMENT_ISOLANT[[#Headers],[NOM COMMERCIAL DU PROCEDE]]))))))</f>
        <v/>
      </c>
      <c r="F521" s="3" t="str">
        <f ca="1">IF('PR-tampon'!$E484="","",IF('PR-tampon'!$E484=0,"",IF(INDIRECT(NOM_FR&amp;ADDRESS('PR-tampon'!$E484,COLUMN(REFERENCEMENT_ISOLANT[[#Headers],[FABRICANT / TITULAIRE / DISTRIBUTEUR]])))=0,"",INDIRECT(NOM_FR&amp;ADDRESS('PR-tampon'!$E484,COLUMN(REFERENCEMENT_ISOLANT[[#Headers],[FABRICANT / TITULAIRE / DISTRIBUTEUR]]))))))</f>
        <v/>
      </c>
      <c r="G521" s="3" t="str">
        <f ca="1">IF('PR-tampon'!$E484="","",IF('PR-tampon'!$E484=0,"",IF(INDIRECT(NOM_FR&amp;ADDRESS('PR-tampon'!$E484,COLUMN(REFERENCEMENT_ISOLANT[[#Headers],[TYPE DE DOCUMENT DE REFERENCE]])))=0,"",INDIRECT(NOM_FR&amp;ADDRESS('PR-tampon'!$E484,COLUMN(REFERENCEMENT_ISOLANT[[#Headers],[TYPE DE DOCUMENT DE REFERENCE]]))))))</f>
        <v/>
      </c>
      <c r="H521" s="3" t="str">
        <f ca="1">IF('PR-tampon'!$E484="","",IF('PR-tampon'!$E484=0,"",IF(INDIRECT(NOM_FR&amp;ADDRESS('PR-tampon'!$E484,COLUMN(REFERENCEMENT_ISOLANT[[#Headers],[REF]])))=0,"",INDIRECT(NOM_FR&amp;ADDRESS('PR-tampon'!$E484,COLUMN(REFERENCEMENT_ISOLANT[[#Headers],[REF]]))))))</f>
        <v/>
      </c>
      <c r="I521" s="80" t="str">
        <f ca="1">IF('PR-tampon'!$E484="","",IF('PR-tampon'!$E484=0,"",IF(INDIRECT(NOM_FR&amp;ADDRESS('PR-tampon'!$E484,COLUMN(REFERENCEMENT_ISOLANT[[#Headers],[AVIS LIMITE AU / VALIDITE]])))=0,"",INDIRECT(NOM_FR&amp;ADDRESS('PR-tampon'!$E484,COLUMN(REFERENCEMENT_ISOLANT[[#Headers],[AVIS LIMITE AU / VALIDITE]]))))))</f>
        <v/>
      </c>
      <c r="J521" s="3" t="str">
        <f ca="1">IF('PR-tampon'!$E484="","",IF('PR-tampon'!$E484=0,"",IF(INDIRECT(NOM_FR&amp;ADDRESS('PR-tampon'!$E484,COLUMN(REFERENCEMENT_ISOLANT[[#Headers],[TC/TNC
dans le domaine d''emploi visé]])))=0,"",INDIRECT(NOM_FR&amp;ADDRESS('PR-tampon'!$E484,COLUMN(REFERENCEMENT_ISOLANT[[#Headers],[TC/TNC
dans le domaine d''emploi visé]]))))))</f>
        <v/>
      </c>
      <c r="K521" s="110" t="str">
        <f ca="1">IF('PR-tampon'!$E484="","",IF('PR-tampon'!$E484=0,"",IF(INDIRECT(NOM_FR&amp;ADDRESS('PR-tampon'!$E484,COLUMN(REFERENCEMENT_ISOLANT[[#Headers],[SYNTHESE DES APPLICATIONS VISEES]])))=0,"",INDIRECT(NOM_FR&amp;ADDRESS('PR-tampon'!$E484,COLUMN(REFERENCEMENT_ISOLANT[[#Headers],[SYNTHESE DES APPLICATIONS VISEES]]))))))</f>
        <v/>
      </c>
      <c r="L521" s="82" t="str">
        <f ca="1">IF('PR-tampon'!$E484="","",IF('PR-tampon'!$E484=0,"",IF(INDIRECT(NOM_FR&amp;ADDRESS('PR-tampon'!$E484,COLUMN(REFERENCEMENT_ISOLANT[[#Headers],[CONCATENATION DES OBSERVATIONS]])))=0,"",INDIRECT(NOM_FR&amp;ADDRESS('PR-tampon'!$E484,COLUMN(REFERENCEMENT_ISOLANT[[#Headers],[CONCATENATION DES OBSERVATIONS]]))))))</f>
        <v/>
      </c>
      <c r="M521" s="3" t="str">
        <f ca="1">IF('PR-tampon'!$E484="","",IF('PR-tampon'!$E484=0,"",IF(INDIRECT(NOM_FR&amp;ADDRESS('PR-tampon'!$E484,COLUMN(REFERENCEMENT_ISOLANT[[#Headers],[Hygrométrie des locaux]])))=0,"",INDIRECT(NOM_FR&amp;ADDRESS('PR-tampon'!$E484,COLUMN(REFERENCEMENT_ISOLANT[[#Headers],[Hygrométrie des locaux]]))))))</f>
        <v/>
      </c>
      <c r="N521" s="3" t="str">
        <f ca="1">IF('PR-tampon'!$E484="","",IF('PR-tampon'!$E484=0,"",IF(INDIRECT(NOM_FR&amp;ADDRESS('PR-tampon'!$E484,COLUMN(REFERENCEMENT_ISOLANT[[#Headers],[classement locaux au sens 20.1 P3]])))=0,"",INDIRECT(NOM_FR&amp;ADDRESS('PR-tampon'!$E484,COLUMN(REFERENCEMENT_ISOLANT[[#Headers],[classement locaux au sens 20.1 P3]]))))))</f>
        <v/>
      </c>
      <c r="O521" s="3" t="str">
        <f ca="1">IF('PR-tampon'!$E484="","",IF('PR-tampon'!$E484=0,"",IF(INDIRECT(NOM_FR&amp;ADDRESS('PR-tampon'!$E484,COLUMN(REFERENCEMENT_ISOLANT[[#Headers],[Climat max]])))=0,"",INDIRECT(NOM_FR&amp;ADDRESS('PR-tampon'!$E484,COLUMN(REFERENCEMENT_ISOLANT[[#Headers],[Climat max]]))))))</f>
        <v/>
      </c>
      <c r="P521" s="3" t="str">
        <f ca="1">IF('PR-tampon'!$E484="","",IF('PR-tampon'!$E484=0,"",IF(INDIRECT(NOM_FR&amp;ADDRESS('PR-tampon'!$E484,COLUMN(REFERENCEMENT_ISOLANT[[#Headers],[Locaux climatisés ou raffraichis]])))=0,"",INDIRECT(NOM_FR&amp;ADDRESS('PR-tampon'!$E484,COLUMN(REFERENCEMENT_ISOLANT[[#Headers],[Locaux climatisés ou raffraichis]]))))))</f>
        <v/>
      </c>
    </row>
    <row r="522" spans="1:16" ht="130.19999999999999" customHeight="1" x14ac:dyDescent="0.3">
      <c r="A522" s="3" t="e">
        <v>#VALUE!</v>
      </c>
      <c r="B522" s="86" t="str">
        <f ca="1">IF('PR-tampon'!$E485="","",IF('PR-tampon'!$E485=0,"",IF(INDIRECT(NOM_FR&amp;ADDRESS('PR-tampon'!$E485,COLUMN(REFERENCEMENT_ISOLANT[[#Headers],[DATE REFERENCEMENT]])))=0,"",INDIRECT(NOM_FR&amp;ADDRESS('PR-tampon'!$E485,COLUMN(REFERENCEMENT_ISOLANT[[#Headers],[DATE REFERENCEMENT]]))))))</f>
        <v/>
      </c>
      <c r="C522" s="86" t="str">
        <f ca="1">IF('PR-tampon'!$E485="","",IF('PR-tampon'!$E485=0,"",IF(INDIRECT(NOM_FR&amp;ADDRESS('PR-tampon'!$E485,COLUMN(REFERENCEMENT_ISOLANT[[#Headers],[TYPE DE PROCEDE]])))=0,"",INDIRECT(NOM_FR&amp;ADDRESS('PR-tampon'!$E485,COLUMN(REFERENCEMENT_ISOLANT[[#Headers],[TYPE DE PROCEDE]]))))))</f>
        <v/>
      </c>
      <c r="D522" s="86" t="str">
        <f ca="1">IF('PR-tampon'!$E485="","",IF('PR-tampon'!$E485=0,"",IF(INDIRECT(NOM_FR&amp;ADDRESS('PR-tampon'!$E485,COLUMN(REFERENCEMENT_ISOLANT[[#Headers],[MATIERE]])))=0,"",INDIRECT(NOM_FR&amp;ADDRESS('PR-tampon'!$E485,COLUMN(REFERENCEMENT_ISOLANT[[#Headers],[MATIERE]]))))))</f>
        <v/>
      </c>
      <c r="E522" s="3" t="str">
        <f ca="1">IF('PR-tampon'!$E485="","",IF('PR-tampon'!$E485=0,"",IF(INDIRECT(NOM_FR&amp;ADDRESS('PR-tampon'!$E485,COLUMN(REFERENCEMENT_ISOLANT[[#Headers],[NOM COMMERCIAL DU PROCEDE]])))=0,"",INDIRECT(NOM_FR&amp;ADDRESS('PR-tampon'!$E485,COLUMN(REFERENCEMENT_ISOLANT[[#Headers],[NOM COMMERCIAL DU PROCEDE]]))))))</f>
        <v/>
      </c>
      <c r="F522" s="3" t="str">
        <f ca="1">IF('PR-tampon'!$E485="","",IF('PR-tampon'!$E485=0,"",IF(INDIRECT(NOM_FR&amp;ADDRESS('PR-tampon'!$E485,COLUMN(REFERENCEMENT_ISOLANT[[#Headers],[FABRICANT / TITULAIRE / DISTRIBUTEUR]])))=0,"",INDIRECT(NOM_FR&amp;ADDRESS('PR-tampon'!$E485,COLUMN(REFERENCEMENT_ISOLANT[[#Headers],[FABRICANT / TITULAIRE / DISTRIBUTEUR]]))))))</f>
        <v/>
      </c>
      <c r="G522" s="3" t="str">
        <f ca="1">IF('PR-tampon'!$E485="","",IF('PR-tampon'!$E485=0,"",IF(INDIRECT(NOM_FR&amp;ADDRESS('PR-tampon'!$E485,COLUMN(REFERENCEMENT_ISOLANT[[#Headers],[TYPE DE DOCUMENT DE REFERENCE]])))=0,"",INDIRECT(NOM_FR&amp;ADDRESS('PR-tampon'!$E485,COLUMN(REFERENCEMENT_ISOLANT[[#Headers],[TYPE DE DOCUMENT DE REFERENCE]]))))))</f>
        <v/>
      </c>
      <c r="H522" s="3" t="str">
        <f ca="1">IF('PR-tampon'!$E485="","",IF('PR-tampon'!$E485=0,"",IF(INDIRECT(NOM_FR&amp;ADDRESS('PR-tampon'!$E485,COLUMN(REFERENCEMENT_ISOLANT[[#Headers],[REF]])))=0,"",INDIRECT(NOM_FR&amp;ADDRESS('PR-tampon'!$E485,COLUMN(REFERENCEMENT_ISOLANT[[#Headers],[REF]]))))))</f>
        <v/>
      </c>
      <c r="I522" s="80" t="str">
        <f ca="1">IF('PR-tampon'!$E485="","",IF('PR-tampon'!$E485=0,"",IF(INDIRECT(NOM_FR&amp;ADDRESS('PR-tampon'!$E485,COLUMN(REFERENCEMENT_ISOLANT[[#Headers],[AVIS LIMITE AU / VALIDITE]])))=0,"",INDIRECT(NOM_FR&amp;ADDRESS('PR-tampon'!$E485,COLUMN(REFERENCEMENT_ISOLANT[[#Headers],[AVIS LIMITE AU / VALIDITE]]))))))</f>
        <v/>
      </c>
      <c r="J522" s="3" t="str">
        <f ca="1">IF('PR-tampon'!$E485="","",IF('PR-tampon'!$E485=0,"",IF(INDIRECT(NOM_FR&amp;ADDRESS('PR-tampon'!$E485,COLUMN(REFERENCEMENT_ISOLANT[[#Headers],[TC/TNC
dans le domaine d''emploi visé]])))=0,"",INDIRECT(NOM_FR&amp;ADDRESS('PR-tampon'!$E485,COLUMN(REFERENCEMENT_ISOLANT[[#Headers],[TC/TNC
dans le domaine d''emploi visé]]))))))</f>
        <v/>
      </c>
      <c r="K522" s="110" t="str">
        <f ca="1">IF('PR-tampon'!$E485="","",IF('PR-tampon'!$E485=0,"",IF(INDIRECT(NOM_FR&amp;ADDRESS('PR-tampon'!$E485,COLUMN(REFERENCEMENT_ISOLANT[[#Headers],[SYNTHESE DES APPLICATIONS VISEES]])))=0,"",INDIRECT(NOM_FR&amp;ADDRESS('PR-tampon'!$E485,COLUMN(REFERENCEMENT_ISOLANT[[#Headers],[SYNTHESE DES APPLICATIONS VISEES]]))))))</f>
        <v/>
      </c>
      <c r="L522" s="82" t="str">
        <f ca="1">IF('PR-tampon'!$E485="","",IF('PR-tampon'!$E485=0,"",IF(INDIRECT(NOM_FR&amp;ADDRESS('PR-tampon'!$E485,COLUMN(REFERENCEMENT_ISOLANT[[#Headers],[CONCATENATION DES OBSERVATIONS]])))=0,"",INDIRECT(NOM_FR&amp;ADDRESS('PR-tampon'!$E485,COLUMN(REFERENCEMENT_ISOLANT[[#Headers],[CONCATENATION DES OBSERVATIONS]]))))))</f>
        <v/>
      </c>
      <c r="M522" s="3" t="str">
        <f ca="1">IF('PR-tampon'!$E485="","",IF('PR-tampon'!$E485=0,"",IF(INDIRECT(NOM_FR&amp;ADDRESS('PR-tampon'!$E485,COLUMN(REFERENCEMENT_ISOLANT[[#Headers],[Hygrométrie des locaux]])))=0,"",INDIRECT(NOM_FR&amp;ADDRESS('PR-tampon'!$E485,COLUMN(REFERENCEMENT_ISOLANT[[#Headers],[Hygrométrie des locaux]]))))))</f>
        <v/>
      </c>
      <c r="N522" s="3" t="str">
        <f ca="1">IF('PR-tampon'!$E485="","",IF('PR-tampon'!$E485=0,"",IF(INDIRECT(NOM_FR&amp;ADDRESS('PR-tampon'!$E485,COLUMN(REFERENCEMENT_ISOLANT[[#Headers],[classement locaux au sens 20.1 P3]])))=0,"",INDIRECT(NOM_FR&amp;ADDRESS('PR-tampon'!$E485,COLUMN(REFERENCEMENT_ISOLANT[[#Headers],[classement locaux au sens 20.1 P3]]))))))</f>
        <v/>
      </c>
      <c r="O522" s="3" t="str">
        <f ca="1">IF('PR-tampon'!$E485="","",IF('PR-tampon'!$E485=0,"",IF(INDIRECT(NOM_FR&amp;ADDRESS('PR-tampon'!$E485,COLUMN(REFERENCEMENT_ISOLANT[[#Headers],[Climat max]])))=0,"",INDIRECT(NOM_FR&amp;ADDRESS('PR-tampon'!$E485,COLUMN(REFERENCEMENT_ISOLANT[[#Headers],[Climat max]]))))))</f>
        <v/>
      </c>
      <c r="P522" s="3" t="str">
        <f ca="1">IF('PR-tampon'!$E485="","",IF('PR-tampon'!$E485=0,"",IF(INDIRECT(NOM_FR&amp;ADDRESS('PR-tampon'!$E485,COLUMN(REFERENCEMENT_ISOLANT[[#Headers],[Locaux climatisés ou raffraichis]])))=0,"",INDIRECT(NOM_FR&amp;ADDRESS('PR-tampon'!$E485,COLUMN(REFERENCEMENT_ISOLANT[[#Headers],[Locaux climatisés ou raffraichis]]))))))</f>
        <v/>
      </c>
    </row>
    <row r="523" spans="1:16" ht="130.19999999999999" customHeight="1" x14ac:dyDescent="0.3">
      <c r="A523" s="3" t="e">
        <v>#VALUE!</v>
      </c>
      <c r="B523" s="86" t="str">
        <f ca="1">IF('PR-tampon'!$E486="","",IF('PR-tampon'!$E486=0,"",IF(INDIRECT(NOM_FR&amp;ADDRESS('PR-tampon'!$E486,COLUMN(REFERENCEMENT_ISOLANT[[#Headers],[DATE REFERENCEMENT]])))=0,"",INDIRECT(NOM_FR&amp;ADDRESS('PR-tampon'!$E486,COLUMN(REFERENCEMENT_ISOLANT[[#Headers],[DATE REFERENCEMENT]]))))))</f>
        <v/>
      </c>
      <c r="C523" s="86" t="str">
        <f ca="1">IF('PR-tampon'!$E486="","",IF('PR-tampon'!$E486=0,"",IF(INDIRECT(NOM_FR&amp;ADDRESS('PR-tampon'!$E486,COLUMN(REFERENCEMENT_ISOLANT[[#Headers],[TYPE DE PROCEDE]])))=0,"",INDIRECT(NOM_FR&amp;ADDRESS('PR-tampon'!$E486,COLUMN(REFERENCEMENT_ISOLANT[[#Headers],[TYPE DE PROCEDE]]))))))</f>
        <v/>
      </c>
      <c r="D523" s="86" t="str">
        <f ca="1">IF('PR-tampon'!$E486="","",IF('PR-tampon'!$E486=0,"",IF(INDIRECT(NOM_FR&amp;ADDRESS('PR-tampon'!$E486,COLUMN(REFERENCEMENT_ISOLANT[[#Headers],[MATIERE]])))=0,"",INDIRECT(NOM_FR&amp;ADDRESS('PR-tampon'!$E486,COLUMN(REFERENCEMENT_ISOLANT[[#Headers],[MATIERE]]))))))</f>
        <v/>
      </c>
      <c r="E523" s="3" t="str">
        <f ca="1">IF('PR-tampon'!$E486="","",IF('PR-tampon'!$E486=0,"",IF(INDIRECT(NOM_FR&amp;ADDRESS('PR-tampon'!$E486,COLUMN(REFERENCEMENT_ISOLANT[[#Headers],[NOM COMMERCIAL DU PROCEDE]])))=0,"",INDIRECT(NOM_FR&amp;ADDRESS('PR-tampon'!$E486,COLUMN(REFERENCEMENT_ISOLANT[[#Headers],[NOM COMMERCIAL DU PROCEDE]]))))))</f>
        <v/>
      </c>
      <c r="F523" s="3" t="str">
        <f ca="1">IF('PR-tampon'!$E486="","",IF('PR-tampon'!$E486=0,"",IF(INDIRECT(NOM_FR&amp;ADDRESS('PR-tampon'!$E486,COLUMN(REFERENCEMENT_ISOLANT[[#Headers],[FABRICANT / TITULAIRE / DISTRIBUTEUR]])))=0,"",INDIRECT(NOM_FR&amp;ADDRESS('PR-tampon'!$E486,COLUMN(REFERENCEMENT_ISOLANT[[#Headers],[FABRICANT / TITULAIRE / DISTRIBUTEUR]]))))))</f>
        <v/>
      </c>
      <c r="G523" s="3" t="str">
        <f ca="1">IF('PR-tampon'!$E486="","",IF('PR-tampon'!$E486=0,"",IF(INDIRECT(NOM_FR&amp;ADDRESS('PR-tampon'!$E486,COLUMN(REFERENCEMENT_ISOLANT[[#Headers],[TYPE DE DOCUMENT DE REFERENCE]])))=0,"",INDIRECT(NOM_FR&amp;ADDRESS('PR-tampon'!$E486,COLUMN(REFERENCEMENT_ISOLANT[[#Headers],[TYPE DE DOCUMENT DE REFERENCE]]))))))</f>
        <v/>
      </c>
      <c r="H523" s="3" t="str">
        <f ca="1">IF('PR-tampon'!$E486="","",IF('PR-tampon'!$E486=0,"",IF(INDIRECT(NOM_FR&amp;ADDRESS('PR-tampon'!$E486,COLUMN(REFERENCEMENT_ISOLANT[[#Headers],[REF]])))=0,"",INDIRECT(NOM_FR&amp;ADDRESS('PR-tampon'!$E486,COLUMN(REFERENCEMENT_ISOLANT[[#Headers],[REF]]))))))</f>
        <v/>
      </c>
      <c r="I523" s="80" t="str">
        <f ca="1">IF('PR-tampon'!$E486="","",IF('PR-tampon'!$E486=0,"",IF(INDIRECT(NOM_FR&amp;ADDRESS('PR-tampon'!$E486,COLUMN(REFERENCEMENT_ISOLANT[[#Headers],[AVIS LIMITE AU / VALIDITE]])))=0,"",INDIRECT(NOM_FR&amp;ADDRESS('PR-tampon'!$E486,COLUMN(REFERENCEMENT_ISOLANT[[#Headers],[AVIS LIMITE AU / VALIDITE]]))))))</f>
        <v/>
      </c>
      <c r="J523" s="3" t="str">
        <f ca="1">IF('PR-tampon'!$E486="","",IF('PR-tampon'!$E486=0,"",IF(INDIRECT(NOM_FR&amp;ADDRESS('PR-tampon'!$E486,COLUMN(REFERENCEMENT_ISOLANT[[#Headers],[TC/TNC
dans le domaine d''emploi visé]])))=0,"",INDIRECT(NOM_FR&amp;ADDRESS('PR-tampon'!$E486,COLUMN(REFERENCEMENT_ISOLANT[[#Headers],[TC/TNC
dans le domaine d''emploi visé]]))))))</f>
        <v/>
      </c>
      <c r="K523" s="110" t="str">
        <f ca="1">IF('PR-tampon'!$E486="","",IF('PR-tampon'!$E486=0,"",IF(INDIRECT(NOM_FR&amp;ADDRESS('PR-tampon'!$E486,COLUMN(REFERENCEMENT_ISOLANT[[#Headers],[SYNTHESE DES APPLICATIONS VISEES]])))=0,"",INDIRECT(NOM_FR&amp;ADDRESS('PR-tampon'!$E486,COLUMN(REFERENCEMENT_ISOLANT[[#Headers],[SYNTHESE DES APPLICATIONS VISEES]]))))))</f>
        <v/>
      </c>
      <c r="L523" s="82" t="str">
        <f ca="1">IF('PR-tampon'!$E486="","",IF('PR-tampon'!$E486=0,"",IF(INDIRECT(NOM_FR&amp;ADDRESS('PR-tampon'!$E486,COLUMN(REFERENCEMENT_ISOLANT[[#Headers],[CONCATENATION DES OBSERVATIONS]])))=0,"",INDIRECT(NOM_FR&amp;ADDRESS('PR-tampon'!$E486,COLUMN(REFERENCEMENT_ISOLANT[[#Headers],[CONCATENATION DES OBSERVATIONS]]))))))</f>
        <v/>
      </c>
      <c r="M523" s="3" t="str">
        <f ca="1">IF('PR-tampon'!$E486="","",IF('PR-tampon'!$E486=0,"",IF(INDIRECT(NOM_FR&amp;ADDRESS('PR-tampon'!$E486,COLUMN(REFERENCEMENT_ISOLANT[[#Headers],[Hygrométrie des locaux]])))=0,"",INDIRECT(NOM_FR&amp;ADDRESS('PR-tampon'!$E486,COLUMN(REFERENCEMENT_ISOLANT[[#Headers],[Hygrométrie des locaux]]))))))</f>
        <v/>
      </c>
      <c r="N523" s="3" t="str">
        <f ca="1">IF('PR-tampon'!$E486="","",IF('PR-tampon'!$E486=0,"",IF(INDIRECT(NOM_FR&amp;ADDRESS('PR-tampon'!$E486,COLUMN(REFERENCEMENT_ISOLANT[[#Headers],[classement locaux au sens 20.1 P3]])))=0,"",INDIRECT(NOM_FR&amp;ADDRESS('PR-tampon'!$E486,COLUMN(REFERENCEMENT_ISOLANT[[#Headers],[classement locaux au sens 20.1 P3]]))))))</f>
        <v/>
      </c>
      <c r="O523" s="3" t="str">
        <f ca="1">IF('PR-tampon'!$E486="","",IF('PR-tampon'!$E486=0,"",IF(INDIRECT(NOM_FR&amp;ADDRESS('PR-tampon'!$E486,COLUMN(REFERENCEMENT_ISOLANT[[#Headers],[Climat max]])))=0,"",INDIRECT(NOM_FR&amp;ADDRESS('PR-tampon'!$E486,COLUMN(REFERENCEMENT_ISOLANT[[#Headers],[Climat max]]))))))</f>
        <v/>
      </c>
      <c r="P523" s="3" t="str">
        <f ca="1">IF('PR-tampon'!$E486="","",IF('PR-tampon'!$E486=0,"",IF(INDIRECT(NOM_FR&amp;ADDRESS('PR-tampon'!$E486,COLUMN(REFERENCEMENT_ISOLANT[[#Headers],[Locaux climatisés ou raffraichis]])))=0,"",INDIRECT(NOM_FR&amp;ADDRESS('PR-tampon'!$E486,COLUMN(REFERENCEMENT_ISOLANT[[#Headers],[Locaux climatisés ou raffraichis]]))))))</f>
        <v/>
      </c>
    </row>
    <row r="524" spans="1:16" ht="130.19999999999999" customHeight="1" x14ac:dyDescent="0.3">
      <c r="A524" s="3" t="e">
        <v>#VALUE!</v>
      </c>
      <c r="B524" s="86" t="str">
        <f ca="1">IF('PR-tampon'!$E487="","",IF('PR-tampon'!$E487=0,"",IF(INDIRECT(NOM_FR&amp;ADDRESS('PR-tampon'!$E487,COLUMN(REFERENCEMENT_ISOLANT[[#Headers],[DATE REFERENCEMENT]])))=0,"",INDIRECT(NOM_FR&amp;ADDRESS('PR-tampon'!$E487,COLUMN(REFERENCEMENT_ISOLANT[[#Headers],[DATE REFERENCEMENT]]))))))</f>
        <v/>
      </c>
      <c r="C524" s="86" t="str">
        <f ca="1">IF('PR-tampon'!$E487="","",IF('PR-tampon'!$E487=0,"",IF(INDIRECT(NOM_FR&amp;ADDRESS('PR-tampon'!$E487,COLUMN(REFERENCEMENT_ISOLANT[[#Headers],[TYPE DE PROCEDE]])))=0,"",INDIRECT(NOM_FR&amp;ADDRESS('PR-tampon'!$E487,COLUMN(REFERENCEMENT_ISOLANT[[#Headers],[TYPE DE PROCEDE]]))))))</f>
        <v/>
      </c>
      <c r="D524" s="86" t="str">
        <f ca="1">IF('PR-tampon'!$E487="","",IF('PR-tampon'!$E487=0,"",IF(INDIRECT(NOM_FR&amp;ADDRESS('PR-tampon'!$E487,COLUMN(REFERENCEMENT_ISOLANT[[#Headers],[MATIERE]])))=0,"",INDIRECT(NOM_FR&amp;ADDRESS('PR-tampon'!$E487,COLUMN(REFERENCEMENT_ISOLANT[[#Headers],[MATIERE]]))))))</f>
        <v/>
      </c>
      <c r="E524" s="3" t="str">
        <f ca="1">IF('PR-tampon'!$E487="","",IF('PR-tampon'!$E487=0,"",IF(INDIRECT(NOM_FR&amp;ADDRESS('PR-tampon'!$E487,COLUMN(REFERENCEMENT_ISOLANT[[#Headers],[NOM COMMERCIAL DU PROCEDE]])))=0,"",INDIRECT(NOM_FR&amp;ADDRESS('PR-tampon'!$E487,COLUMN(REFERENCEMENT_ISOLANT[[#Headers],[NOM COMMERCIAL DU PROCEDE]]))))))</f>
        <v/>
      </c>
      <c r="F524" s="3" t="str">
        <f ca="1">IF('PR-tampon'!$E487="","",IF('PR-tampon'!$E487=0,"",IF(INDIRECT(NOM_FR&amp;ADDRESS('PR-tampon'!$E487,COLUMN(REFERENCEMENT_ISOLANT[[#Headers],[FABRICANT / TITULAIRE / DISTRIBUTEUR]])))=0,"",INDIRECT(NOM_FR&amp;ADDRESS('PR-tampon'!$E487,COLUMN(REFERENCEMENT_ISOLANT[[#Headers],[FABRICANT / TITULAIRE / DISTRIBUTEUR]]))))))</f>
        <v/>
      </c>
      <c r="G524" s="3" t="str">
        <f ca="1">IF('PR-tampon'!$E487="","",IF('PR-tampon'!$E487=0,"",IF(INDIRECT(NOM_FR&amp;ADDRESS('PR-tampon'!$E487,COLUMN(REFERENCEMENT_ISOLANT[[#Headers],[TYPE DE DOCUMENT DE REFERENCE]])))=0,"",INDIRECT(NOM_FR&amp;ADDRESS('PR-tampon'!$E487,COLUMN(REFERENCEMENT_ISOLANT[[#Headers],[TYPE DE DOCUMENT DE REFERENCE]]))))))</f>
        <v/>
      </c>
      <c r="H524" s="3" t="str">
        <f ca="1">IF('PR-tampon'!$E487="","",IF('PR-tampon'!$E487=0,"",IF(INDIRECT(NOM_FR&amp;ADDRESS('PR-tampon'!$E487,COLUMN(REFERENCEMENT_ISOLANT[[#Headers],[REF]])))=0,"",INDIRECT(NOM_FR&amp;ADDRESS('PR-tampon'!$E487,COLUMN(REFERENCEMENT_ISOLANT[[#Headers],[REF]]))))))</f>
        <v/>
      </c>
      <c r="I524" s="80" t="str">
        <f ca="1">IF('PR-tampon'!$E487="","",IF('PR-tampon'!$E487=0,"",IF(INDIRECT(NOM_FR&amp;ADDRESS('PR-tampon'!$E487,COLUMN(REFERENCEMENT_ISOLANT[[#Headers],[AVIS LIMITE AU / VALIDITE]])))=0,"",INDIRECT(NOM_FR&amp;ADDRESS('PR-tampon'!$E487,COLUMN(REFERENCEMENT_ISOLANT[[#Headers],[AVIS LIMITE AU / VALIDITE]]))))))</f>
        <v/>
      </c>
      <c r="J524" s="3" t="str">
        <f ca="1">IF('PR-tampon'!$E487="","",IF('PR-tampon'!$E487=0,"",IF(INDIRECT(NOM_FR&amp;ADDRESS('PR-tampon'!$E487,COLUMN(REFERENCEMENT_ISOLANT[[#Headers],[TC/TNC
dans le domaine d''emploi visé]])))=0,"",INDIRECT(NOM_FR&amp;ADDRESS('PR-tampon'!$E487,COLUMN(REFERENCEMENT_ISOLANT[[#Headers],[TC/TNC
dans le domaine d''emploi visé]]))))))</f>
        <v/>
      </c>
      <c r="K524" s="110" t="str">
        <f ca="1">IF('PR-tampon'!$E487="","",IF('PR-tampon'!$E487=0,"",IF(INDIRECT(NOM_FR&amp;ADDRESS('PR-tampon'!$E487,COLUMN(REFERENCEMENT_ISOLANT[[#Headers],[SYNTHESE DES APPLICATIONS VISEES]])))=0,"",INDIRECT(NOM_FR&amp;ADDRESS('PR-tampon'!$E487,COLUMN(REFERENCEMENT_ISOLANT[[#Headers],[SYNTHESE DES APPLICATIONS VISEES]]))))))</f>
        <v/>
      </c>
      <c r="L524" s="82" t="str">
        <f ca="1">IF('PR-tampon'!$E487="","",IF('PR-tampon'!$E487=0,"",IF(INDIRECT(NOM_FR&amp;ADDRESS('PR-tampon'!$E487,COLUMN(REFERENCEMENT_ISOLANT[[#Headers],[CONCATENATION DES OBSERVATIONS]])))=0,"",INDIRECT(NOM_FR&amp;ADDRESS('PR-tampon'!$E487,COLUMN(REFERENCEMENT_ISOLANT[[#Headers],[CONCATENATION DES OBSERVATIONS]]))))))</f>
        <v/>
      </c>
      <c r="M524" s="3" t="str">
        <f ca="1">IF('PR-tampon'!$E487="","",IF('PR-tampon'!$E487=0,"",IF(INDIRECT(NOM_FR&amp;ADDRESS('PR-tampon'!$E487,COLUMN(REFERENCEMENT_ISOLANT[[#Headers],[Hygrométrie des locaux]])))=0,"",INDIRECT(NOM_FR&amp;ADDRESS('PR-tampon'!$E487,COLUMN(REFERENCEMENT_ISOLANT[[#Headers],[Hygrométrie des locaux]]))))))</f>
        <v/>
      </c>
      <c r="N524" s="3" t="str">
        <f ca="1">IF('PR-tampon'!$E487="","",IF('PR-tampon'!$E487=0,"",IF(INDIRECT(NOM_FR&amp;ADDRESS('PR-tampon'!$E487,COLUMN(REFERENCEMENT_ISOLANT[[#Headers],[classement locaux au sens 20.1 P3]])))=0,"",INDIRECT(NOM_FR&amp;ADDRESS('PR-tampon'!$E487,COLUMN(REFERENCEMENT_ISOLANT[[#Headers],[classement locaux au sens 20.1 P3]]))))))</f>
        <v/>
      </c>
      <c r="O524" s="3" t="str">
        <f ca="1">IF('PR-tampon'!$E487="","",IF('PR-tampon'!$E487=0,"",IF(INDIRECT(NOM_FR&amp;ADDRESS('PR-tampon'!$E487,COLUMN(REFERENCEMENT_ISOLANT[[#Headers],[Climat max]])))=0,"",INDIRECT(NOM_FR&amp;ADDRESS('PR-tampon'!$E487,COLUMN(REFERENCEMENT_ISOLANT[[#Headers],[Climat max]]))))))</f>
        <v/>
      </c>
      <c r="P524" s="3" t="str">
        <f ca="1">IF('PR-tampon'!$E487="","",IF('PR-tampon'!$E487=0,"",IF(INDIRECT(NOM_FR&amp;ADDRESS('PR-tampon'!$E487,COLUMN(REFERENCEMENT_ISOLANT[[#Headers],[Locaux climatisés ou raffraichis]])))=0,"",INDIRECT(NOM_FR&amp;ADDRESS('PR-tampon'!$E487,COLUMN(REFERENCEMENT_ISOLANT[[#Headers],[Locaux climatisés ou raffraichis]]))))))</f>
        <v/>
      </c>
    </row>
    <row r="525" spans="1:16" ht="130.19999999999999" customHeight="1" x14ac:dyDescent="0.3">
      <c r="A525" s="3" t="e">
        <v>#VALUE!</v>
      </c>
      <c r="B525" s="86" t="str">
        <f ca="1">IF('PR-tampon'!$E488="","",IF('PR-tampon'!$E488=0,"",IF(INDIRECT(NOM_FR&amp;ADDRESS('PR-tampon'!$E488,COLUMN(REFERENCEMENT_ISOLANT[[#Headers],[DATE REFERENCEMENT]])))=0,"",INDIRECT(NOM_FR&amp;ADDRESS('PR-tampon'!$E488,COLUMN(REFERENCEMENT_ISOLANT[[#Headers],[DATE REFERENCEMENT]]))))))</f>
        <v/>
      </c>
      <c r="C525" s="86" t="str">
        <f ca="1">IF('PR-tampon'!$E488="","",IF('PR-tampon'!$E488=0,"",IF(INDIRECT(NOM_FR&amp;ADDRESS('PR-tampon'!$E488,COLUMN(REFERENCEMENT_ISOLANT[[#Headers],[TYPE DE PROCEDE]])))=0,"",INDIRECT(NOM_FR&amp;ADDRESS('PR-tampon'!$E488,COLUMN(REFERENCEMENT_ISOLANT[[#Headers],[TYPE DE PROCEDE]]))))))</f>
        <v/>
      </c>
      <c r="D525" s="86" t="str">
        <f ca="1">IF('PR-tampon'!$E488="","",IF('PR-tampon'!$E488=0,"",IF(INDIRECT(NOM_FR&amp;ADDRESS('PR-tampon'!$E488,COLUMN(REFERENCEMENT_ISOLANT[[#Headers],[MATIERE]])))=0,"",INDIRECT(NOM_FR&amp;ADDRESS('PR-tampon'!$E488,COLUMN(REFERENCEMENT_ISOLANT[[#Headers],[MATIERE]]))))))</f>
        <v/>
      </c>
      <c r="E525" s="3" t="str">
        <f ca="1">IF('PR-tampon'!$E488="","",IF('PR-tampon'!$E488=0,"",IF(INDIRECT(NOM_FR&amp;ADDRESS('PR-tampon'!$E488,COLUMN(REFERENCEMENT_ISOLANT[[#Headers],[NOM COMMERCIAL DU PROCEDE]])))=0,"",INDIRECT(NOM_FR&amp;ADDRESS('PR-tampon'!$E488,COLUMN(REFERENCEMENT_ISOLANT[[#Headers],[NOM COMMERCIAL DU PROCEDE]]))))))</f>
        <v/>
      </c>
      <c r="F525" s="3" t="str">
        <f ca="1">IF('PR-tampon'!$E488="","",IF('PR-tampon'!$E488=0,"",IF(INDIRECT(NOM_FR&amp;ADDRESS('PR-tampon'!$E488,COLUMN(REFERENCEMENT_ISOLANT[[#Headers],[FABRICANT / TITULAIRE / DISTRIBUTEUR]])))=0,"",INDIRECT(NOM_FR&amp;ADDRESS('PR-tampon'!$E488,COLUMN(REFERENCEMENT_ISOLANT[[#Headers],[FABRICANT / TITULAIRE / DISTRIBUTEUR]]))))))</f>
        <v/>
      </c>
      <c r="G525" s="3" t="str">
        <f ca="1">IF('PR-tampon'!$E488="","",IF('PR-tampon'!$E488=0,"",IF(INDIRECT(NOM_FR&amp;ADDRESS('PR-tampon'!$E488,COLUMN(REFERENCEMENT_ISOLANT[[#Headers],[TYPE DE DOCUMENT DE REFERENCE]])))=0,"",INDIRECT(NOM_FR&amp;ADDRESS('PR-tampon'!$E488,COLUMN(REFERENCEMENT_ISOLANT[[#Headers],[TYPE DE DOCUMENT DE REFERENCE]]))))))</f>
        <v/>
      </c>
      <c r="H525" s="3" t="str">
        <f ca="1">IF('PR-tampon'!$E488="","",IF('PR-tampon'!$E488=0,"",IF(INDIRECT(NOM_FR&amp;ADDRESS('PR-tampon'!$E488,COLUMN(REFERENCEMENT_ISOLANT[[#Headers],[REF]])))=0,"",INDIRECT(NOM_FR&amp;ADDRESS('PR-tampon'!$E488,COLUMN(REFERENCEMENT_ISOLANT[[#Headers],[REF]]))))))</f>
        <v/>
      </c>
      <c r="I525" s="80" t="str">
        <f ca="1">IF('PR-tampon'!$E488="","",IF('PR-tampon'!$E488=0,"",IF(INDIRECT(NOM_FR&amp;ADDRESS('PR-tampon'!$E488,COLUMN(REFERENCEMENT_ISOLANT[[#Headers],[AVIS LIMITE AU / VALIDITE]])))=0,"",INDIRECT(NOM_FR&amp;ADDRESS('PR-tampon'!$E488,COLUMN(REFERENCEMENT_ISOLANT[[#Headers],[AVIS LIMITE AU / VALIDITE]]))))))</f>
        <v/>
      </c>
      <c r="J525" s="3" t="str">
        <f ca="1">IF('PR-tampon'!$E488="","",IF('PR-tampon'!$E488=0,"",IF(INDIRECT(NOM_FR&amp;ADDRESS('PR-tampon'!$E488,COLUMN(REFERENCEMENT_ISOLANT[[#Headers],[TC/TNC
dans le domaine d''emploi visé]])))=0,"",INDIRECT(NOM_FR&amp;ADDRESS('PR-tampon'!$E488,COLUMN(REFERENCEMENT_ISOLANT[[#Headers],[TC/TNC
dans le domaine d''emploi visé]]))))))</f>
        <v/>
      </c>
      <c r="K525" s="110" t="str">
        <f ca="1">IF('PR-tampon'!$E488="","",IF('PR-tampon'!$E488=0,"",IF(INDIRECT(NOM_FR&amp;ADDRESS('PR-tampon'!$E488,COLUMN(REFERENCEMENT_ISOLANT[[#Headers],[SYNTHESE DES APPLICATIONS VISEES]])))=0,"",INDIRECT(NOM_FR&amp;ADDRESS('PR-tampon'!$E488,COLUMN(REFERENCEMENT_ISOLANT[[#Headers],[SYNTHESE DES APPLICATIONS VISEES]]))))))</f>
        <v/>
      </c>
      <c r="L525" s="82" t="str">
        <f ca="1">IF('PR-tampon'!$E488="","",IF('PR-tampon'!$E488=0,"",IF(INDIRECT(NOM_FR&amp;ADDRESS('PR-tampon'!$E488,COLUMN(REFERENCEMENT_ISOLANT[[#Headers],[CONCATENATION DES OBSERVATIONS]])))=0,"",INDIRECT(NOM_FR&amp;ADDRESS('PR-tampon'!$E488,COLUMN(REFERENCEMENT_ISOLANT[[#Headers],[CONCATENATION DES OBSERVATIONS]]))))))</f>
        <v/>
      </c>
      <c r="M525" s="3" t="str">
        <f ca="1">IF('PR-tampon'!$E488="","",IF('PR-tampon'!$E488=0,"",IF(INDIRECT(NOM_FR&amp;ADDRESS('PR-tampon'!$E488,COLUMN(REFERENCEMENT_ISOLANT[[#Headers],[Hygrométrie des locaux]])))=0,"",INDIRECT(NOM_FR&amp;ADDRESS('PR-tampon'!$E488,COLUMN(REFERENCEMENT_ISOLANT[[#Headers],[Hygrométrie des locaux]]))))))</f>
        <v/>
      </c>
      <c r="N525" s="3" t="str">
        <f ca="1">IF('PR-tampon'!$E488="","",IF('PR-tampon'!$E488=0,"",IF(INDIRECT(NOM_FR&amp;ADDRESS('PR-tampon'!$E488,COLUMN(REFERENCEMENT_ISOLANT[[#Headers],[classement locaux au sens 20.1 P3]])))=0,"",INDIRECT(NOM_FR&amp;ADDRESS('PR-tampon'!$E488,COLUMN(REFERENCEMENT_ISOLANT[[#Headers],[classement locaux au sens 20.1 P3]]))))))</f>
        <v/>
      </c>
      <c r="O525" s="3" t="str">
        <f ca="1">IF('PR-tampon'!$E488="","",IF('PR-tampon'!$E488=0,"",IF(INDIRECT(NOM_FR&amp;ADDRESS('PR-tampon'!$E488,COLUMN(REFERENCEMENT_ISOLANT[[#Headers],[Climat max]])))=0,"",INDIRECT(NOM_FR&amp;ADDRESS('PR-tampon'!$E488,COLUMN(REFERENCEMENT_ISOLANT[[#Headers],[Climat max]]))))))</f>
        <v/>
      </c>
      <c r="P525" s="3" t="str">
        <f ca="1">IF('PR-tampon'!$E488="","",IF('PR-tampon'!$E488=0,"",IF(INDIRECT(NOM_FR&amp;ADDRESS('PR-tampon'!$E488,COLUMN(REFERENCEMENT_ISOLANT[[#Headers],[Locaux climatisés ou raffraichis]])))=0,"",INDIRECT(NOM_FR&amp;ADDRESS('PR-tampon'!$E488,COLUMN(REFERENCEMENT_ISOLANT[[#Headers],[Locaux climatisés ou raffraichis]]))))))</f>
        <v/>
      </c>
    </row>
    <row r="526" spans="1:16" ht="130.19999999999999" customHeight="1" x14ac:dyDescent="0.3">
      <c r="A526" s="3" t="e">
        <v>#VALUE!</v>
      </c>
      <c r="B526" s="86" t="str">
        <f ca="1">IF('PR-tampon'!$E489="","",IF('PR-tampon'!$E489=0,"",IF(INDIRECT(NOM_FR&amp;ADDRESS('PR-tampon'!$E489,COLUMN(REFERENCEMENT_ISOLANT[[#Headers],[DATE REFERENCEMENT]])))=0,"",INDIRECT(NOM_FR&amp;ADDRESS('PR-tampon'!$E489,COLUMN(REFERENCEMENT_ISOLANT[[#Headers],[DATE REFERENCEMENT]]))))))</f>
        <v/>
      </c>
      <c r="C526" s="86" t="str">
        <f ca="1">IF('PR-tampon'!$E489="","",IF('PR-tampon'!$E489=0,"",IF(INDIRECT(NOM_FR&amp;ADDRESS('PR-tampon'!$E489,COLUMN(REFERENCEMENT_ISOLANT[[#Headers],[TYPE DE PROCEDE]])))=0,"",INDIRECT(NOM_FR&amp;ADDRESS('PR-tampon'!$E489,COLUMN(REFERENCEMENT_ISOLANT[[#Headers],[TYPE DE PROCEDE]]))))))</f>
        <v/>
      </c>
      <c r="D526" s="86" t="str">
        <f ca="1">IF('PR-tampon'!$E489="","",IF('PR-tampon'!$E489=0,"",IF(INDIRECT(NOM_FR&amp;ADDRESS('PR-tampon'!$E489,COLUMN(REFERENCEMENT_ISOLANT[[#Headers],[MATIERE]])))=0,"",INDIRECT(NOM_FR&amp;ADDRESS('PR-tampon'!$E489,COLUMN(REFERENCEMENT_ISOLANT[[#Headers],[MATIERE]]))))))</f>
        <v/>
      </c>
      <c r="E526" s="3" t="str">
        <f ca="1">IF('PR-tampon'!$E489="","",IF('PR-tampon'!$E489=0,"",IF(INDIRECT(NOM_FR&amp;ADDRESS('PR-tampon'!$E489,COLUMN(REFERENCEMENT_ISOLANT[[#Headers],[NOM COMMERCIAL DU PROCEDE]])))=0,"",INDIRECT(NOM_FR&amp;ADDRESS('PR-tampon'!$E489,COLUMN(REFERENCEMENT_ISOLANT[[#Headers],[NOM COMMERCIAL DU PROCEDE]]))))))</f>
        <v/>
      </c>
      <c r="F526" s="3" t="str">
        <f ca="1">IF('PR-tampon'!$E489="","",IF('PR-tampon'!$E489=0,"",IF(INDIRECT(NOM_FR&amp;ADDRESS('PR-tampon'!$E489,COLUMN(REFERENCEMENT_ISOLANT[[#Headers],[FABRICANT / TITULAIRE / DISTRIBUTEUR]])))=0,"",INDIRECT(NOM_FR&amp;ADDRESS('PR-tampon'!$E489,COLUMN(REFERENCEMENT_ISOLANT[[#Headers],[FABRICANT / TITULAIRE / DISTRIBUTEUR]]))))))</f>
        <v/>
      </c>
      <c r="G526" s="3" t="str">
        <f ca="1">IF('PR-tampon'!$E489="","",IF('PR-tampon'!$E489=0,"",IF(INDIRECT(NOM_FR&amp;ADDRESS('PR-tampon'!$E489,COLUMN(REFERENCEMENT_ISOLANT[[#Headers],[TYPE DE DOCUMENT DE REFERENCE]])))=0,"",INDIRECT(NOM_FR&amp;ADDRESS('PR-tampon'!$E489,COLUMN(REFERENCEMENT_ISOLANT[[#Headers],[TYPE DE DOCUMENT DE REFERENCE]]))))))</f>
        <v/>
      </c>
      <c r="H526" s="3" t="str">
        <f ca="1">IF('PR-tampon'!$E489="","",IF('PR-tampon'!$E489=0,"",IF(INDIRECT(NOM_FR&amp;ADDRESS('PR-tampon'!$E489,COLUMN(REFERENCEMENT_ISOLANT[[#Headers],[REF]])))=0,"",INDIRECT(NOM_FR&amp;ADDRESS('PR-tampon'!$E489,COLUMN(REFERENCEMENT_ISOLANT[[#Headers],[REF]]))))))</f>
        <v/>
      </c>
      <c r="I526" s="80" t="str">
        <f ca="1">IF('PR-tampon'!$E489="","",IF('PR-tampon'!$E489=0,"",IF(INDIRECT(NOM_FR&amp;ADDRESS('PR-tampon'!$E489,COLUMN(REFERENCEMENT_ISOLANT[[#Headers],[AVIS LIMITE AU / VALIDITE]])))=0,"",INDIRECT(NOM_FR&amp;ADDRESS('PR-tampon'!$E489,COLUMN(REFERENCEMENT_ISOLANT[[#Headers],[AVIS LIMITE AU / VALIDITE]]))))))</f>
        <v/>
      </c>
      <c r="J526" s="3" t="str">
        <f ca="1">IF('PR-tampon'!$E489="","",IF('PR-tampon'!$E489=0,"",IF(INDIRECT(NOM_FR&amp;ADDRESS('PR-tampon'!$E489,COLUMN(REFERENCEMENT_ISOLANT[[#Headers],[TC/TNC
dans le domaine d''emploi visé]])))=0,"",INDIRECT(NOM_FR&amp;ADDRESS('PR-tampon'!$E489,COLUMN(REFERENCEMENT_ISOLANT[[#Headers],[TC/TNC
dans le domaine d''emploi visé]]))))))</f>
        <v/>
      </c>
      <c r="K526" s="110" t="str">
        <f ca="1">IF('PR-tampon'!$E489="","",IF('PR-tampon'!$E489=0,"",IF(INDIRECT(NOM_FR&amp;ADDRESS('PR-tampon'!$E489,COLUMN(REFERENCEMENT_ISOLANT[[#Headers],[SYNTHESE DES APPLICATIONS VISEES]])))=0,"",INDIRECT(NOM_FR&amp;ADDRESS('PR-tampon'!$E489,COLUMN(REFERENCEMENT_ISOLANT[[#Headers],[SYNTHESE DES APPLICATIONS VISEES]]))))))</f>
        <v/>
      </c>
      <c r="L526" s="82" t="str">
        <f ca="1">IF('PR-tampon'!$E489="","",IF('PR-tampon'!$E489=0,"",IF(INDIRECT(NOM_FR&amp;ADDRESS('PR-tampon'!$E489,COLUMN(REFERENCEMENT_ISOLANT[[#Headers],[CONCATENATION DES OBSERVATIONS]])))=0,"",INDIRECT(NOM_FR&amp;ADDRESS('PR-tampon'!$E489,COLUMN(REFERENCEMENT_ISOLANT[[#Headers],[CONCATENATION DES OBSERVATIONS]]))))))</f>
        <v/>
      </c>
      <c r="M526" s="3" t="str">
        <f ca="1">IF('PR-tampon'!$E489="","",IF('PR-tampon'!$E489=0,"",IF(INDIRECT(NOM_FR&amp;ADDRESS('PR-tampon'!$E489,COLUMN(REFERENCEMENT_ISOLANT[[#Headers],[Hygrométrie des locaux]])))=0,"",INDIRECT(NOM_FR&amp;ADDRESS('PR-tampon'!$E489,COLUMN(REFERENCEMENT_ISOLANT[[#Headers],[Hygrométrie des locaux]]))))))</f>
        <v/>
      </c>
      <c r="N526" s="3" t="str">
        <f ca="1">IF('PR-tampon'!$E489="","",IF('PR-tampon'!$E489=0,"",IF(INDIRECT(NOM_FR&amp;ADDRESS('PR-tampon'!$E489,COLUMN(REFERENCEMENT_ISOLANT[[#Headers],[classement locaux au sens 20.1 P3]])))=0,"",INDIRECT(NOM_FR&amp;ADDRESS('PR-tampon'!$E489,COLUMN(REFERENCEMENT_ISOLANT[[#Headers],[classement locaux au sens 20.1 P3]]))))))</f>
        <v/>
      </c>
      <c r="O526" s="3" t="str">
        <f ca="1">IF('PR-tampon'!$E489="","",IF('PR-tampon'!$E489=0,"",IF(INDIRECT(NOM_FR&amp;ADDRESS('PR-tampon'!$E489,COLUMN(REFERENCEMENT_ISOLANT[[#Headers],[Climat max]])))=0,"",INDIRECT(NOM_FR&amp;ADDRESS('PR-tampon'!$E489,COLUMN(REFERENCEMENT_ISOLANT[[#Headers],[Climat max]]))))))</f>
        <v/>
      </c>
      <c r="P526" s="3" t="str">
        <f ca="1">IF('PR-tampon'!$E489="","",IF('PR-tampon'!$E489=0,"",IF(INDIRECT(NOM_FR&amp;ADDRESS('PR-tampon'!$E489,COLUMN(REFERENCEMENT_ISOLANT[[#Headers],[Locaux climatisés ou raffraichis]])))=0,"",INDIRECT(NOM_FR&amp;ADDRESS('PR-tampon'!$E489,COLUMN(REFERENCEMENT_ISOLANT[[#Headers],[Locaux climatisés ou raffraichis]]))))))</f>
        <v/>
      </c>
    </row>
    <row r="527" spans="1:16" ht="130.19999999999999" customHeight="1" x14ac:dyDescent="0.3">
      <c r="A527" s="3" t="e">
        <v>#VALUE!</v>
      </c>
      <c r="B527" s="86" t="str">
        <f ca="1">IF('PR-tampon'!$E490="","",IF('PR-tampon'!$E490=0,"",IF(INDIRECT(NOM_FR&amp;ADDRESS('PR-tampon'!$E490,COLUMN(REFERENCEMENT_ISOLANT[[#Headers],[DATE REFERENCEMENT]])))=0,"",INDIRECT(NOM_FR&amp;ADDRESS('PR-tampon'!$E490,COLUMN(REFERENCEMENT_ISOLANT[[#Headers],[DATE REFERENCEMENT]]))))))</f>
        <v/>
      </c>
      <c r="C527" s="86" t="str">
        <f ca="1">IF('PR-tampon'!$E490="","",IF('PR-tampon'!$E490=0,"",IF(INDIRECT(NOM_FR&amp;ADDRESS('PR-tampon'!$E490,COLUMN(REFERENCEMENT_ISOLANT[[#Headers],[TYPE DE PROCEDE]])))=0,"",INDIRECT(NOM_FR&amp;ADDRESS('PR-tampon'!$E490,COLUMN(REFERENCEMENT_ISOLANT[[#Headers],[TYPE DE PROCEDE]]))))))</f>
        <v/>
      </c>
      <c r="D527" s="86" t="str">
        <f ca="1">IF('PR-tampon'!$E490="","",IF('PR-tampon'!$E490=0,"",IF(INDIRECT(NOM_FR&amp;ADDRESS('PR-tampon'!$E490,COLUMN(REFERENCEMENT_ISOLANT[[#Headers],[MATIERE]])))=0,"",INDIRECT(NOM_FR&amp;ADDRESS('PR-tampon'!$E490,COLUMN(REFERENCEMENT_ISOLANT[[#Headers],[MATIERE]]))))))</f>
        <v/>
      </c>
      <c r="E527" s="3" t="str">
        <f ca="1">IF('PR-tampon'!$E490="","",IF('PR-tampon'!$E490=0,"",IF(INDIRECT(NOM_FR&amp;ADDRESS('PR-tampon'!$E490,COLUMN(REFERENCEMENT_ISOLANT[[#Headers],[NOM COMMERCIAL DU PROCEDE]])))=0,"",INDIRECT(NOM_FR&amp;ADDRESS('PR-tampon'!$E490,COLUMN(REFERENCEMENT_ISOLANT[[#Headers],[NOM COMMERCIAL DU PROCEDE]]))))))</f>
        <v/>
      </c>
      <c r="F527" s="3" t="str">
        <f ca="1">IF('PR-tampon'!$E490="","",IF('PR-tampon'!$E490=0,"",IF(INDIRECT(NOM_FR&amp;ADDRESS('PR-tampon'!$E490,COLUMN(REFERENCEMENT_ISOLANT[[#Headers],[FABRICANT / TITULAIRE / DISTRIBUTEUR]])))=0,"",INDIRECT(NOM_FR&amp;ADDRESS('PR-tampon'!$E490,COLUMN(REFERENCEMENT_ISOLANT[[#Headers],[FABRICANT / TITULAIRE / DISTRIBUTEUR]]))))))</f>
        <v/>
      </c>
      <c r="G527" s="3" t="str">
        <f ca="1">IF('PR-tampon'!$E490="","",IF('PR-tampon'!$E490=0,"",IF(INDIRECT(NOM_FR&amp;ADDRESS('PR-tampon'!$E490,COLUMN(REFERENCEMENT_ISOLANT[[#Headers],[TYPE DE DOCUMENT DE REFERENCE]])))=0,"",INDIRECT(NOM_FR&amp;ADDRESS('PR-tampon'!$E490,COLUMN(REFERENCEMENT_ISOLANT[[#Headers],[TYPE DE DOCUMENT DE REFERENCE]]))))))</f>
        <v/>
      </c>
      <c r="H527" s="3" t="str">
        <f ca="1">IF('PR-tampon'!$E490="","",IF('PR-tampon'!$E490=0,"",IF(INDIRECT(NOM_FR&amp;ADDRESS('PR-tampon'!$E490,COLUMN(REFERENCEMENT_ISOLANT[[#Headers],[REF]])))=0,"",INDIRECT(NOM_FR&amp;ADDRESS('PR-tampon'!$E490,COLUMN(REFERENCEMENT_ISOLANT[[#Headers],[REF]]))))))</f>
        <v/>
      </c>
      <c r="I527" s="80" t="str">
        <f ca="1">IF('PR-tampon'!$E490="","",IF('PR-tampon'!$E490=0,"",IF(INDIRECT(NOM_FR&amp;ADDRESS('PR-tampon'!$E490,COLUMN(REFERENCEMENT_ISOLANT[[#Headers],[AVIS LIMITE AU / VALIDITE]])))=0,"",INDIRECT(NOM_FR&amp;ADDRESS('PR-tampon'!$E490,COLUMN(REFERENCEMENT_ISOLANT[[#Headers],[AVIS LIMITE AU / VALIDITE]]))))))</f>
        <v/>
      </c>
      <c r="J527" s="3" t="str">
        <f ca="1">IF('PR-tampon'!$E490="","",IF('PR-tampon'!$E490=0,"",IF(INDIRECT(NOM_FR&amp;ADDRESS('PR-tampon'!$E490,COLUMN(REFERENCEMENT_ISOLANT[[#Headers],[TC/TNC
dans le domaine d''emploi visé]])))=0,"",INDIRECT(NOM_FR&amp;ADDRESS('PR-tampon'!$E490,COLUMN(REFERENCEMENT_ISOLANT[[#Headers],[TC/TNC
dans le domaine d''emploi visé]]))))))</f>
        <v/>
      </c>
      <c r="K527" s="110" t="str">
        <f ca="1">IF('PR-tampon'!$E490="","",IF('PR-tampon'!$E490=0,"",IF(INDIRECT(NOM_FR&amp;ADDRESS('PR-tampon'!$E490,COLUMN(REFERENCEMENT_ISOLANT[[#Headers],[SYNTHESE DES APPLICATIONS VISEES]])))=0,"",INDIRECT(NOM_FR&amp;ADDRESS('PR-tampon'!$E490,COLUMN(REFERENCEMENT_ISOLANT[[#Headers],[SYNTHESE DES APPLICATIONS VISEES]]))))))</f>
        <v/>
      </c>
      <c r="L527" s="82" t="str">
        <f ca="1">IF('PR-tampon'!$E490="","",IF('PR-tampon'!$E490=0,"",IF(INDIRECT(NOM_FR&amp;ADDRESS('PR-tampon'!$E490,COLUMN(REFERENCEMENT_ISOLANT[[#Headers],[CONCATENATION DES OBSERVATIONS]])))=0,"",INDIRECT(NOM_FR&amp;ADDRESS('PR-tampon'!$E490,COLUMN(REFERENCEMENT_ISOLANT[[#Headers],[CONCATENATION DES OBSERVATIONS]]))))))</f>
        <v/>
      </c>
      <c r="M527" s="3" t="str">
        <f ca="1">IF('PR-tampon'!$E490="","",IF('PR-tampon'!$E490=0,"",IF(INDIRECT(NOM_FR&amp;ADDRESS('PR-tampon'!$E490,COLUMN(REFERENCEMENT_ISOLANT[[#Headers],[Hygrométrie des locaux]])))=0,"",INDIRECT(NOM_FR&amp;ADDRESS('PR-tampon'!$E490,COLUMN(REFERENCEMENT_ISOLANT[[#Headers],[Hygrométrie des locaux]]))))))</f>
        <v/>
      </c>
      <c r="N527" s="3" t="str">
        <f ca="1">IF('PR-tampon'!$E490="","",IF('PR-tampon'!$E490=0,"",IF(INDIRECT(NOM_FR&amp;ADDRESS('PR-tampon'!$E490,COLUMN(REFERENCEMENT_ISOLANT[[#Headers],[classement locaux au sens 20.1 P3]])))=0,"",INDIRECT(NOM_FR&amp;ADDRESS('PR-tampon'!$E490,COLUMN(REFERENCEMENT_ISOLANT[[#Headers],[classement locaux au sens 20.1 P3]]))))))</f>
        <v/>
      </c>
      <c r="O527" s="3" t="str">
        <f ca="1">IF('PR-tampon'!$E490="","",IF('PR-tampon'!$E490=0,"",IF(INDIRECT(NOM_FR&amp;ADDRESS('PR-tampon'!$E490,COLUMN(REFERENCEMENT_ISOLANT[[#Headers],[Climat max]])))=0,"",INDIRECT(NOM_FR&amp;ADDRESS('PR-tampon'!$E490,COLUMN(REFERENCEMENT_ISOLANT[[#Headers],[Climat max]]))))))</f>
        <v/>
      </c>
      <c r="P527" s="3" t="str">
        <f ca="1">IF('PR-tampon'!$E490="","",IF('PR-tampon'!$E490=0,"",IF(INDIRECT(NOM_FR&amp;ADDRESS('PR-tampon'!$E490,COLUMN(REFERENCEMENT_ISOLANT[[#Headers],[Locaux climatisés ou raffraichis]])))=0,"",INDIRECT(NOM_FR&amp;ADDRESS('PR-tampon'!$E490,COLUMN(REFERENCEMENT_ISOLANT[[#Headers],[Locaux climatisés ou raffraichis]]))))))</f>
        <v/>
      </c>
    </row>
    <row r="528" spans="1:16" ht="130.19999999999999" customHeight="1" x14ac:dyDescent="0.3">
      <c r="A528" s="3" t="e">
        <v>#VALUE!</v>
      </c>
      <c r="B528" s="86" t="str">
        <f ca="1">IF('PR-tampon'!$E491="","",IF('PR-tampon'!$E491=0,"",IF(INDIRECT(NOM_FR&amp;ADDRESS('PR-tampon'!$E491,COLUMN(REFERENCEMENT_ISOLANT[[#Headers],[DATE REFERENCEMENT]])))=0,"",INDIRECT(NOM_FR&amp;ADDRESS('PR-tampon'!$E491,COLUMN(REFERENCEMENT_ISOLANT[[#Headers],[DATE REFERENCEMENT]]))))))</f>
        <v/>
      </c>
      <c r="C528" s="86" t="str">
        <f ca="1">IF('PR-tampon'!$E491="","",IF('PR-tampon'!$E491=0,"",IF(INDIRECT(NOM_FR&amp;ADDRESS('PR-tampon'!$E491,COLUMN(REFERENCEMENT_ISOLANT[[#Headers],[TYPE DE PROCEDE]])))=0,"",INDIRECT(NOM_FR&amp;ADDRESS('PR-tampon'!$E491,COLUMN(REFERENCEMENT_ISOLANT[[#Headers],[TYPE DE PROCEDE]]))))))</f>
        <v/>
      </c>
      <c r="D528" s="86" t="str">
        <f ca="1">IF('PR-tampon'!$E491="","",IF('PR-tampon'!$E491=0,"",IF(INDIRECT(NOM_FR&amp;ADDRESS('PR-tampon'!$E491,COLUMN(REFERENCEMENT_ISOLANT[[#Headers],[MATIERE]])))=0,"",INDIRECT(NOM_FR&amp;ADDRESS('PR-tampon'!$E491,COLUMN(REFERENCEMENT_ISOLANT[[#Headers],[MATIERE]]))))))</f>
        <v/>
      </c>
      <c r="E528" s="3" t="str">
        <f ca="1">IF('PR-tampon'!$E491="","",IF('PR-tampon'!$E491=0,"",IF(INDIRECT(NOM_FR&amp;ADDRESS('PR-tampon'!$E491,COLUMN(REFERENCEMENT_ISOLANT[[#Headers],[NOM COMMERCIAL DU PROCEDE]])))=0,"",INDIRECT(NOM_FR&amp;ADDRESS('PR-tampon'!$E491,COLUMN(REFERENCEMENT_ISOLANT[[#Headers],[NOM COMMERCIAL DU PROCEDE]]))))))</f>
        <v/>
      </c>
      <c r="F528" s="3" t="str">
        <f ca="1">IF('PR-tampon'!$E491="","",IF('PR-tampon'!$E491=0,"",IF(INDIRECT(NOM_FR&amp;ADDRESS('PR-tampon'!$E491,COLUMN(REFERENCEMENT_ISOLANT[[#Headers],[FABRICANT / TITULAIRE / DISTRIBUTEUR]])))=0,"",INDIRECT(NOM_FR&amp;ADDRESS('PR-tampon'!$E491,COLUMN(REFERENCEMENT_ISOLANT[[#Headers],[FABRICANT / TITULAIRE / DISTRIBUTEUR]]))))))</f>
        <v/>
      </c>
      <c r="G528" s="3" t="str">
        <f ca="1">IF('PR-tampon'!$E491="","",IF('PR-tampon'!$E491=0,"",IF(INDIRECT(NOM_FR&amp;ADDRESS('PR-tampon'!$E491,COLUMN(REFERENCEMENT_ISOLANT[[#Headers],[TYPE DE DOCUMENT DE REFERENCE]])))=0,"",INDIRECT(NOM_FR&amp;ADDRESS('PR-tampon'!$E491,COLUMN(REFERENCEMENT_ISOLANT[[#Headers],[TYPE DE DOCUMENT DE REFERENCE]]))))))</f>
        <v/>
      </c>
      <c r="H528" s="3" t="str">
        <f ca="1">IF('PR-tampon'!$E491="","",IF('PR-tampon'!$E491=0,"",IF(INDIRECT(NOM_FR&amp;ADDRESS('PR-tampon'!$E491,COLUMN(REFERENCEMENT_ISOLANT[[#Headers],[REF]])))=0,"",INDIRECT(NOM_FR&amp;ADDRESS('PR-tampon'!$E491,COLUMN(REFERENCEMENT_ISOLANT[[#Headers],[REF]]))))))</f>
        <v/>
      </c>
      <c r="I528" s="80" t="str">
        <f ca="1">IF('PR-tampon'!$E491="","",IF('PR-tampon'!$E491=0,"",IF(INDIRECT(NOM_FR&amp;ADDRESS('PR-tampon'!$E491,COLUMN(REFERENCEMENT_ISOLANT[[#Headers],[AVIS LIMITE AU / VALIDITE]])))=0,"",INDIRECT(NOM_FR&amp;ADDRESS('PR-tampon'!$E491,COLUMN(REFERENCEMENT_ISOLANT[[#Headers],[AVIS LIMITE AU / VALIDITE]]))))))</f>
        <v/>
      </c>
      <c r="J528" s="3" t="str">
        <f ca="1">IF('PR-tampon'!$E491="","",IF('PR-tampon'!$E491=0,"",IF(INDIRECT(NOM_FR&amp;ADDRESS('PR-tampon'!$E491,COLUMN(REFERENCEMENT_ISOLANT[[#Headers],[TC/TNC
dans le domaine d''emploi visé]])))=0,"",INDIRECT(NOM_FR&amp;ADDRESS('PR-tampon'!$E491,COLUMN(REFERENCEMENT_ISOLANT[[#Headers],[TC/TNC
dans le domaine d''emploi visé]]))))))</f>
        <v/>
      </c>
      <c r="K528" s="110" t="str">
        <f ca="1">IF('PR-tampon'!$E491="","",IF('PR-tampon'!$E491=0,"",IF(INDIRECT(NOM_FR&amp;ADDRESS('PR-tampon'!$E491,COLUMN(REFERENCEMENT_ISOLANT[[#Headers],[SYNTHESE DES APPLICATIONS VISEES]])))=0,"",INDIRECT(NOM_FR&amp;ADDRESS('PR-tampon'!$E491,COLUMN(REFERENCEMENT_ISOLANT[[#Headers],[SYNTHESE DES APPLICATIONS VISEES]]))))))</f>
        <v/>
      </c>
      <c r="L528" s="82" t="str">
        <f ca="1">IF('PR-tampon'!$E491="","",IF('PR-tampon'!$E491=0,"",IF(INDIRECT(NOM_FR&amp;ADDRESS('PR-tampon'!$E491,COLUMN(REFERENCEMENT_ISOLANT[[#Headers],[CONCATENATION DES OBSERVATIONS]])))=0,"",INDIRECT(NOM_FR&amp;ADDRESS('PR-tampon'!$E491,COLUMN(REFERENCEMENT_ISOLANT[[#Headers],[CONCATENATION DES OBSERVATIONS]]))))))</f>
        <v/>
      </c>
      <c r="M528" s="3" t="str">
        <f ca="1">IF('PR-tampon'!$E491="","",IF('PR-tampon'!$E491=0,"",IF(INDIRECT(NOM_FR&amp;ADDRESS('PR-tampon'!$E491,COLUMN(REFERENCEMENT_ISOLANT[[#Headers],[Hygrométrie des locaux]])))=0,"",INDIRECT(NOM_FR&amp;ADDRESS('PR-tampon'!$E491,COLUMN(REFERENCEMENT_ISOLANT[[#Headers],[Hygrométrie des locaux]]))))))</f>
        <v/>
      </c>
      <c r="N528" s="3" t="str">
        <f ca="1">IF('PR-tampon'!$E491="","",IF('PR-tampon'!$E491=0,"",IF(INDIRECT(NOM_FR&amp;ADDRESS('PR-tampon'!$E491,COLUMN(REFERENCEMENT_ISOLANT[[#Headers],[classement locaux au sens 20.1 P3]])))=0,"",INDIRECT(NOM_FR&amp;ADDRESS('PR-tampon'!$E491,COLUMN(REFERENCEMENT_ISOLANT[[#Headers],[classement locaux au sens 20.1 P3]]))))))</f>
        <v/>
      </c>
      <c r="O528" s="3" t="str">
        <f ca="1">IF('PR-tampon'!$E491="","",IF('PR-tampon'!$E491=0,"",IF(INDIRECT(NOM_FR&amp;ADDRESS('PR-tampon'!$E491,COLUMN(REFERENCEMENT_ISOLANT[[#Headers],[Climat max]])))=0,"",INDIRECT(NOM_FR&amp;ADDRESS('PR-tampon'!$E491,COLUMN(REFERENCEMENT_ISOLANT[[#Headers],[Climat max]]))))))</f>
        <v/>
      </c>
      <c r="P528" s="3" t="str">
        <f ca="1">IF('PR-tampon'!$E491="","",IF('PR-tampon'!$E491=0,"",IF(INDIRECT(NOM_FR&amp;ADDRESS('PR-tampon'!$E491,COLUMN(REFERENCEMENT_ISOLANT[[#Headers],[Locaux climatisés ou raffraichis]])))=0,"",INDIRECT(NOM_FR&amp;ADDRESS('PR-tampon'!$E491,COLUMN(REFERENCEMENT_ISOLANT[[#Headers],[Locaux climatisés ou raffraichis]]))))))</f>
        <v/>
      </c>
    </row>
    <row r="529" spans="1:16" ht="130.19999999999999" customHeight="1" x14ac:dyDescent="0.3">
      <c r="A529" s="3" t="s">
        <v>191</v>
      </c>
      <c r="B529" s="86" t="str">
        <f ca="1">IF('PR-tampon'!$D492="","",IF('PR-tampon'!$D492=0,"",IF(INDIRECT(NOM_FR&amp;ADDRESS('PR-tampon'!$D492,COLUMN(REFERENCEMENT_ISOLANT[[#Headers],[DATE REFERENCEMENT]])))=0,"",INDIRECT(NOM_FR&amp;ADDRESS('PR-tampon'!$D492,COLUMN(REFERENCEMENT_ISOLANT[[#Headers],[DATE REFERENCEMENT]]))))))</f>
        <v/>
      </c>
      <c r="C529" s="86" t="str">
        <f ca="1">IF('PR-tampon'!$D492="","",IF('PR-tampon'!$D492=0,"",IF(INDIRECT(NOM_FR&amp;ADDRESS('PR-tampon'!$D492,COLUMN(REFERENCEMENT_ISOLANT[[#Headers],[TYPE DE PROCEDE]])))=0,"",INDIRECT(NOM_FR&amp;ADDRESS('PR-tampon'!$D492,COLUMN(REFERENCEMENT_ISOLANT[[#Headers],[TYPE DE PROCEDE]]))))))</f>
        <v/>
      </c>
      <c r="D529" s="86" t="str">
        <f ca="1">IF('PR-tampon'!$D492="","",IF('PR-tampon'!$D492=0,"",IF(INDIRECT(NOM_FR&amp;ADDRESS('PR-tampon'!$D492,COLUMN(REFERENCEMENT_ISOLANT[[#Headers],[MATIERE]])))=0,"",INDIRECT(NOM_FR&amp;ADDRESS('PR-tampon'!$D492,COLUMN(REFERENCEMENT_ISOLANT[[#Headers],[MATIERE]]))))))</f>
        <v/>
      </c>
      <c r="E529" s="3" t="str">
        <f ca="1">IF('PR-tampon'!$D492="","",IF('PR-tampon'!$D492=0,"",IF(INDIRECT(NOM_FR&amp;ADDRESS('PR-tampon'!$D492,COLUMN(REFERENCEMENT_ISOLANT[[#Headers],[NOM COMMERCIAL DU PROCEDE]])))=0,"",INDIRECT(NOM_FR&amp;ADDRESS('PR-tampon'!$D492,COLUMN(REFERENCEMENT_ISOLANT[[#Headers],[NOM COMMERCIAL DU PROCEDE]]))))))</f>
        <v/>
      </c>
      <c r="F529" s="3" t="str">
        <f ca="1">IF('PR-tampon'!$D492="","",IF('PR-tampon'!$D492=0,"",IF(INDIRECT(NOM_FR&amp;ADDRESS('PR-tampon'!$D492,COLUMN(REFERENCEMENT_ISOLANT[[#Headers],[FABRICANT / TITULAIRE / DISTRIBUTEUR]])))=0,"",INDIRECT(NOM_FR&amp;ADDRESS('PR-tampon'!$D492,COLUMN(REFERENCEMENT_ISOLANT[[#Headers],[FABRICANT / TITULAIRE / DISTRIBUTEUR]]))))))</f>
        <v/>
      </c>
      <c r="G529" s="3" t="str">
        <f ca="1">IF('PR-tampon'!$D492="","",IF('PR-tampon'!$D492=0,"",IF(INDIRECT(NOM_FR&amp;ADDRESS('PR-tampon'!$D492,COLUMN(REFERENCEMENT_ISOLANT[[#Headers],[TYPE DE DOCUMENT DE REFERENCE]])))=0,"",INDIRECT(NOM_FR&amp;ADDRESS('PR-tampon'!$D492,COLUMN(REFERENCEMENT_ISOLANT[[#Headers],[TYPE DE DOCUMENT DE REFERENCE]]))))))</f>
        <v/>
      </c>
      <c r="H529" s="3" t="str">
        <f ca="1">IF('PR-tampon'!$D492="","",IF('PR-tampon'!$D492=0,"",IF(INDIRECT(NOM_FR&amp;ADDRESS('PR-tampon'!$D492,COLUMN(REFERENCEMENT_ISOLANT[[#Headers],[REF]])))=0,"",INDIRECT(NOM_FR&amp;ADDRESS('PR-tampon'!$D492,COLUMN(REFERENCEMENT_ISOLANT[[#Headers],[REF]]))))))</f>
        <v/>
      </c>
      <c r="I529" s="80" t="str">
        <f ca="1">IF('PR-tampon'!$D492="","",IF('PR-tampon'!$D492=0,"",IF(INDIRECT(NOM_FR&amp;ADDRESS('PR-tampon'!$D492,COLUMN(REFERENCEMENT_ISOLANT[[#Headers],[AVIS LIMITE AU / VALIDITE]])))=0,"",INDIRECT(NOM_FR&amp;ADDRESS('PR-tampon'!$D492,COLUMN(REFERENCEMENT_ISOLANT[[#Headers],[AVIS LIMITE AU / VALIDITE]]))))))</f>
        <v/>
      </c>
      <c r="J529" s="3" t="str">
        <f ca="1">IF('PR-tampon'!$D492="","",IF('PR-tampon'!$D492=0,"",IF(INDIRECT(NOM_FR&amp;ADDRESS('PR-tampon'!$D492,COLUMN(REFERENCEMENT_ISOLANT[[#Headers],[TC/TNC
dans le domaine d''emploi visé]])))=0,"",INDIRECT(NOM_FR&amp;ADDRESS('PR-tampon'!$D492,COLUMN(REFERENCEMENT_ISOLANT[[#Headers],[TC/TNC
dans le domaine d''emploi visé]]))))))</f>
        <v/>
      </c>
      <c r="K529" s="110" t="str">
        <f ca="1">IF('PR-tampon'!$D492="","",IF('PR-tampon'!$D492=0,"",IF(INDIRECT(NOM_FR&amp;ADDRESS('PR-tampon'!$D492,COLUMN(REFERENCEMENT_ISOLANT[[#Headers],[SYNTHESE DES APPLICATIONS VISEES]])))=0,"",INDIRECT(NOM_FR&amp;ADDRESS('PR-tampon'!$D492,COLUMN(REFERENCEMENT_ISOLANT[[#Headers],[SYNTHESE DES APPLICATIONS VISEES]]))))))</f>
        <v/>
      </c>
      <c r="L529" s="82" t="str">
        <f ca="1">IF('PR-tampon'!$E492="","",IF('PR-tampon'!$E492=0,"",IF(INDIRECT(NOM_FR&amp;ADDRESS('PR-tampon'!$E492,COLUMN(REFERENCEMENT_ISOLANT[[#Headers],[CONCATENATION DES OBSERVATIONS]])))=0,"",INDIRECT(NOM_FR&amp;ADDRESS('PR-tampon'!$E492,COLUMN(REFERENCEMENT_ISOLANT[[#Headers],[CONCATENATION DES OBSERVATIONS]]))))))</f>
        <v/>
      </c>
      <c r="M529" s="3" t="str">
        <f ca="1">IF('PR-tampon'!$D492="","",IF('PR-tampon'!$D492=0,"",IF(INDIRECT(NOM_FR&amp;ADDRESS('PR-tampon'!$D492,COLUMN(REFERENCEMENT_ISOLANT[[#Headers],[Hygrométrie des locaux]])))=0,"",INDIRECT(NOM_FR&amp;ADDRESS('PR-tampon'!$D492,COLUMN(REFERENCEMENT_ISOLANT[[#Headers],[Hygrométrie des locaux]]))))))</f>
        <v/>
      </c>
      <c r="N529" s="3" t="str">
        <f ca="1">IF('PR-tampon'!$D492="","",IF('PR-tampon'!$D492=0,"",IF(INDIRECT(NOM_FR&amp;ADDRESS('PR-tampon'!$D492,COLUMN(REFERENCEMENT_ISOLANT[[#Headers],[classement locaux au sens 20.1 P3]])))=0,"",INDIRECT(NOM_FR&amp;ADDRESS('PR-tampon'!$D492,COLUMN(REFERENCEMENT_ISOLANT[[#Headers],[classement locaux au sens 20.1 P3]]))))))</f>
        <v/>
      </c>
      <c r="O529" s="3" t="str">
        <f ca="1">IF('PR-tampon'!$D492="","",IF('PR-tampon'!$D492=0,"",IF(INDIRECT(NOM_FR&amp;ADDRESS('PR-tampon'!$D492,COLUMN(REFERENCEMENT_ISOLANT[[#Headers],[Climat max]])))=0,"",INDIRECT(NOM_FR&amp;ADDRESS('PR-tampon'!$D492,COLUMN(REFERENCEMENT_ISOLANT[[#Headers],[Climat max]]))))))</f>
        <v/>
      </c>
      <c r="P529" s="3" t="str">
        <f ca="1">IF('PR-tampon'!$D492="","",IF('PR-tampon'!$D492=0,"",IF(INDIRECT(NOM_FR&amp;ADDRESS('PR-tampon'!$D492,COLUMN(REFERENCEMENT_ISOLANT[[#Headers],[Locaux climatisés ou raffraichis]])))=0,"",INDIRECT(NOM_FR&amp;ADDRESS('PR-tampon'!$D492,COLUMN(REFERENCEMENT_ISOLANT[[#Headers],[Locaux climatisés ou raffraichis]]))))))</f>
        <v/>
      </c>
    </row>
    <row r="530" spans="1:16" ht="130.19999999999999" customHeight="1" x14ac:dyDescent="0.3">
      <c r="A530" s="3" t="s">
        <v>191</v>
      </c>
      <c r="B530" s="86" t="str">
        <f ca="1">IF('PR-tampon'!$D493="","",IF('PR-tampon'!$D493=0,"",IF(INDIRECT(NOM_FR&amp;ADDRESS('PR-tampon'!$D493,COLUMN(REFERENCEMENT_ISOLANT[[#Headers],[DATE REFERENCEMENT]])))=0,"",INDIRECT(NOM_FR&amp;ADDRESS('PR-tampon'!$D493,COLUMN(REFERENCEMENT_ISOLANT[[#Headers],[DATE REFERENCEMENT]]))))))</f>
        <v/>
      </c>
      <c r="C530" s="86" t="str">
        <f ca="1">IF('PR-tampon'!$D493="","",IF('PR-tampon'!$D493=0,"",IF(INDIRECT(NOM_FR&amp;ADDRESS('PR-tampon'!$D493,COLUMN(REFERENCEMENT_ISOLANT[[#Headers],[TYPE DE PROCEDE]])))=0,"",INDIRECT(NOM_FR&amp;ADDRESS('PR-tampon'!$D493,COLUMN(REFERENCEMENT_ISOLANT[[#Headers],[TYPE DE PROCEDE]]))))))</f>
        <v/>
      </c>
      <c r="D530" s="86" t="str">
        <f ca="1">IF('PR-tampon'!$D493="","",IF('PR-tampon'!$D493=0,"",IF(INDIRECT(NOM_FR&amp;ADDRESS('PR-tampon'!$D493,COLUMN(REFERENCEMENT_ISOLANT[[#Headers],[MATIERE]])))=0,"",INDIRECT(NOM_FR&amp;ADDRESS('PR-tampon'!$D493,COLUMN(REFERENCEMENT_ISOLANT[[#Headers],[MATIERE]]))))))</f>
        <v/>
      </c>
      <c r="E530" s="3" t="str">
        <f ca="1">IF('PR-tampon'!$D493="","",IF('PR-tampon'!$D493=0,"",IF(INDIRECT(NOM_FR&amp;ADDRESS('PR-tampon'!$D493,COLUMN(REFERENCEMENT_ISOLANT[[#Headers],[NOM COMMERCIAL DU PROCEDE]])))=0,"",INDIRECT(NOM_FR&amp;ADDRESS('PR-tampon'!$D493,COLUMN(REFERENCEMENT_ISOLANT[[#Headers],[NOM COMMERCIAL DU PROCEDE]]))))))</f>
        <v/>
      </c>
      <c r="F530" s="3" t="str">
        <f ca="1">IF('PR-tampon'!$D493="","",IF('PR-tampon'!$D493=0,"",IF(INDIRECT(NOM_FR&amp;ADDRESS('PR-tampon'!$D493,COLUMN(REFERENCEMENT_ISOLANT[[#Headers],[FABRICANT / TITULAIRE / DISTRIBUTEUR]])))=0,"",INDIRECT(NOM_FR&amp;ADDRESS('PR-tampon'!$D493,COLUMN(REFERENCEMENT_ISOLANT[[#Headers],[FABRICANT / TITULAIRE / DISTRIBUTEUR]]))))))</f>
        <v/>
      </c>
      <c r="G530" s="3" t="str">
        <f ca="1">IF('PR-tampon'!$D493="","",IF('PR-tampon'!$D493=0,"",IF(INDIRECT(NOM_FR&amp;ADDRESS('PR-tampon'!$D493,COLUMN(REFERENCEMENT_ISOLANT[[#Headers],[TYPE DE DOCUMENT DE REFERENCE]])))=0,"",INDIRECT(NOM_FR&amp;ADDRESS('PR-tampon'!$D493,COLUMN(REFERENCEMENT_ISOLANT[[#Headers],[TYPE DE DOCUMENT DE REFERENCE]]))))))</f>
        <v/>
      </c>
      <c r="H530" s="3" t="str">
        <f ca="1">IF('PR-tampon'!$D493="","",IF('PR-tampon'!$D493=0,"",IF(INDIRECT(NOM_FR&amp;ADDRESS('PR-tampon'!$D493,COLUMN(REFERENCEMENT_ISOLANT[[#Headers],[REF]])))=0,"",INDIRECT(NOM_FR&amp;ADDRESS('PR-tampon'!$D493,COLUMN(REFERENCEMENT_ISOLANT[[#Headers],[REF]]))))))</f>
        <v/>
      </c>
      <c r="I530" s="80" t="str">
        <f ca="1">IF('PR-tampon'!$D493="","",IF('PR-tampon'!$D493=0,"",IF(INDIRECT(NOM_FR&amp;ADDRESS('PR-tampon'!$D493,COLUMN(REFERENCEMENT_ISOLANT[[#Headers],[AVIS LIMITE AU / VALIDITE]])))=0,"",INDIRECT(NOM_FR&amp;ADDRESS('PR-tampon'!$D493,COLUMN(REFERENCEMENT_ISOLANT[[#Headers],[AVIS LIMITE AU / VALIDITE]]))))))</f>
        <v/>
      </c>
      <c r="J530" s="3" t="str">
        <f ca="1">IF('PR-tampon'!$D493="","",IF('PR-tampon'!$D493=0,"",IF(INDIRECT(NOM_FR&amp;ADDRESS('PR-tampon'!$D493,COLUMN(REFERENCEMENT_ISOLANT[[#Headers],[TC/TNC
dans le domaine d''emploi visé]])))=0,"",INDIRECT(NOM_FR&amp;ADDRESS('PR-tampon'!$D493,COLUMN(REFERENCEMENT_ISOLANT[[#Headers],[TC/TNC
dans le domaine d''emploi visé]]))))))</f>
        <v/>
      </c>
      <c r="K530" s="110" t="str">
        <f ca="1">IF('PR-tampon'!$D493="","",IF('PR-tampon'!$D493=0,"",IF(INDIRECT(NOM_FR&amp;ADDRESS('PR-tampon'!$D493,COLUMN(REFERENCEMENT_ISOLANT[[#Headers],[SYNTHESE DES APPLICATIONS VISEES]])))=0,"",INDIRECT(NOM_FR&amp;ADDRESS('PR-tampon'!$D493,COLUMN(REFERENCEMENT_ISOLANT[[#Headers],[SYNTHESE DES APPLICATIONS VISEES]]))))))</f>
        <v/>
      </c>
      <c r="L530" s="82" t="str">
        <f ca="1">IF('PR-tampon'!$E493="","",IF('PR-tampon'!$E493=0,"",IF(INDIRECT(NOM_FR&amp;ADDRESS('PR-tampon'!$E493,COLUMN(REFERENCEMENT_ISOLANT[[#Headers],[CONCATENATION DES OBSERVATIONS]])))=0,"",INDIRECT(NOM_FR&amp;ADDRESS('PR-tampon'!$E493,COLUMN(REFERENCEMENT_ISOLANT[[#Headers],[CONCATENATION DES OBSERVATIONS]]))))))</f>
        <v/>
      </c>
      <c r="M530" s="3" t="str">
        <f ca="1">IF('PR-tampon'!$D493="","",IF('PR-tampon'!$D493=0,"",IF(INDIRECT(NOM_FR&amp;ADDRESS('PR-tampon'!$D493,COLUMN(REFERENCEMENT_ISOLANT[[#Headers],[Hygrométrie des locaux]])))=0,"",INDIRECT(NOM_FR&amp;ADDRESS('PR-tampon'!$D493,COLUMN(REFERENCEMENT_ISOLANT[[#Headers],[Hygrométrie des locaux]]))))))</f>
        <v/>
      </c>
      <c r="N530" s="3" t="str">
        <f ca="1">IF('PR-tampon'!$D493="","",IF('PR-tampon'!$D493=0,"",IF(INDIRECT(NOM_FR&amp;ADDRESS('PR-tampon'!$D493,COLUMN(REFERENCEMENT_ISOLANT[[#Headers],[classement locaux au sens 20.1 P3]])))=0,"",INDIRECT(NOM_FR&amp;ADDRESS('PR-tampon'!$D493,COLUMN(REFERENCEMENT_ISOLANT[[#Headers],[classement locaux au sens 20.1 P3]]))))))</f>
        <v/>
      </c>
      <c r="O530" s="3" t="str">
        <f ca="1">IF('PR-tampon'!$D493="","",IF('PR-tampon'!$D493=0,"",IF(INDIRECT(NOM_FR&amp;ADDRESS('PR-tampon'!$D493,COLUMN(REFERENCEMENT_ISOLANT[[#Headers],[Climat max]])))=0,"",INDIRECT(NOM_FR&amp;ADDRESS('PR-tampon'!$D493,COLUMN(REFERENCEMENT_ISOLANT[[#Headers],[Climat max]]))))))</f>
        <v/>
      </c>
      <c r="P530" s="3" t="str">
        <f ca="1">IF('PR-tampon'!$D493="","",IF('PR-tampon'!$D493=0,"",IF(INDIRECT(NOM_FR&amp;ADDRESS('PR-tampon'!$D493,COLUMN(REFERENCEMENT_ISOLANT[[#Headers],[Locaux climatisés ou raffraichis]])))=0,"",INDIRECT(NOM_FR&amp;ADDRESS('PR-tampon'!$D493,COLUMN(REFERENCEMENT_ISOLANT[[#Headers],[Locaux climatisés ou raffraichis]]))))))</f>
        <v/>
      </c>
    </row>
    <row r="531" spans="1:16" ht="130.19999999999999" customHeight="1" x14ac:dyDescent="0.3">
      <c r="A531" s="3" t="s">
        <v>191</v>
      </c>
      <c r="B531" s="86" t="str">
        <f ca="1">IF('PR-tampon'!$D494="","",IF('PR-tampon'!$D494=0,"",IF(INDIRECT(NOM_FR&amp;ADDRESS('PR-tampon'!$D494,COLUMN(REFERENCEMENT_ISOLANT[[#Headers],[DATE REFERENCEMENT]])))=0,"",INDIRECT(NOM_FR&amp;ADDRESS('PR-tampon'!$D494,COLUMN(REFERENCEMENT_ISOLANT[[#Headers],[DATE REFERENCEMENT]]))))))</f>
        <v/>
      </c>
      <c r="C531" s="86" t="str">
        <f ca="1">IF('PR-tampon'!$D494="","",IF('PR-tampon'!$D494=0,"",IF(INDIRECT(NOM_FR&amp;ADDRESS('PR-tampon'!$D494,COLUMN(REFERENCEMENT_ISOLANT[[#Headers],[TYPE DE PROCEDE]])))=0,"",INDIRECT(NOM_FR&amp;ADDRESS('PR-tampon'!$D494,COLUMN(REFERENCEMENT_ISOLANT[[#Headers],[TYPE DE PROCEDE]]))))))</f>
        <v/>
      </c>
      <c r="D531" s="86" t="str">
        <f ca="1">IF('PR-tampon'!$D494="","",IF('PR-tampon'!$D494=0,"",IF(INDIRECT(NOM_FR&amp;ADDRESS('PR-tampon'!$D494,COLUMN(REFERENCEMENT_ISOLANT[[#Headers],[MATIERE]])))=0,"",INDIRECT(NOM_FR&amp;ADDRESS('PR-tampon'!$D494,COLUMN(REFERENCEMENT_ISOLANT[[#Headers],[MATIERE]]))))))</f>
        <v/>
      </c>
      <c r="E531" s="3" t="str">
        <f ca="1">IF('PR-tampon'!$D494="","",IF('PR-tampon'!$D494=0,"",IF(INDIRECT(NOM_FR&amp;ADDRESS('PR-tampon'!$D494,COLUMN(REFERENCEMENT_ISOLANT[[#Headers],[NOM COMMERCIAL DU PROCEDE]])))=0,"",INDIRECT(NOM_FR&amp;ADDRESS('PR-tampon'!$D494,COLUMN(REFERENCEMENT_ISOLANT[[#Headers],[NOM COMMERCIAL DU PROCEDE]]))))))</f>
        <v/>
      </c>
      <c r="F531" s="3" t="str">
        <f ca="1">IF('PR-tampon'!$D494="","",IF('PR-tampon'!$D494=0,"",IF(INDIRECT(NOM_FR&amp;ADDRESS('PR-tampon'!$D494,COLUMN(REFERENCEMENT_ISOLANT[[#Headers],[FABRICANT / TITULAIRE / DISTRIBUTEUR]])))=0,"",INDIRECT(NOM_FR&amp;ADDRESS('PR-tampon'!$D494,COLUMN(REFERENCEMENT_ISOLANT[[#Headers],[FABRICANT / TITULAIRE / DISTRIBUTEUR]]))))))</f>
        <v/>
      </c>
      <c r="G531" s="3" t="str">
        <f ca="1">IF('PR-tampon'!$D494="","",IF('PR-tampon'!$D494=0,"",IF(INDIRECT(NOM_FR&amp;ADDRESS('PR-tampon'!$D494,COLUMN(REFERENCEMENT_ISOLANT[[#Headers],[TYPE DE DOCUMENT DE REFERENCE]])))=0,"",INDIRECT(NOM_FR&amp;ADDRESS('PR-tampon'!$D494,COLUMN(REFERENCEMENT_ISOLANT[[#Headers],[TYPE DE DOCUMENT DE REFERENCE]]))))))</f>
        <v/>
      </c>
      <c r="H531" s="3" t="str">
        <f ca="1">IF('PR-tampon'!$D494="","",IF('PR-tampon'!$D494=0,"",IF(INDIRECT(NOM_FR&amp;ADDRESS('PR-tampon'!$D494,COLUMN(REFERENCEMENT_ISOLANT[[#Headers],[REF]])))=0,"",INDIRECT(NOM_FR&amp;ADDRESS('PR-tampon'!$D494,COLUMN(REFERENCEMENT_ISOLANT[[#Headers],[REF]]))))))</f>
        <v/>
      </c>
      <c r="I531" s="80" t="str">
        <f ca="1">IF('PR-tampon'!$D494="","",IF('PR-tampon'!$D494=0,"",IF(INDIRECT(NOM_FR&amp;ADDRESS('PR-tampon'!$D494,COLUMN(REFERENCEMENT_ISOLANT[[#Headers],[AVIS LIMITE AU / VALIDITE]])))=0,"",INDIRECT(NOM_FR&amp;ADDRESS('PR-tampon'!$D494,COLUMN(REFERENCEMENT_ISOLANT[[#Headers],[AVIS LIMITE AU / VALIDITE]]))))))</f>
        <v/>
      </c>
      <c r="J531" s="3" t="str">
        <f ca="1">IF('PR-tampon'!$D494="","",IF('PR-tampon'!$D494=0,"",IF(INDIRECT(NOM_FR&amp;ADDRESS('PR-tampon'!$D494,COLUMN(REFERENCEMENT_ISOLANT[[#Headers],[TC/TNC
dans le domaine d''emploi visé]])))=0,"",INDIRECT(NOM_FR&amp;ADDRESS('PR-tampon'!$D494,COLUMN(REFERENCEMENT_ISOLANT[[#Headers],[TC/TNC
dans le domaine d''emploi visé]]))))))</f>
        <v/>
      </c>
      <c r="K531" s="110" t="str">
        <f ca="1">IF('PR-tampon'!$D494="","",IF('PR-tampon'!$D494=0,"",IF(INDIRECT(NOM_FR&amp;ADDRESS('PR-tampon'!$D494,COLUMN(REFERENCEMENT_ISOLANT[[#Headers],[SYNTHESE DES APPLICATIONS VISEES]])))=0,"",INDIRECT(NOM_FR&amp;ADDRESS('PR-tampon'!$D494,COLUMN(REFERENCEMENT_ISOLANT[[#Headers],[SYNTHESE DES APPLICATIONS VISEES]]))))))</f>
        <v/>
      </c>
      <c r="L531" s="82" t="str">
        <f ca="1">IF('PR-tampon'!$E494="","",IF('PR-tampon'!$E494=0,"",IF(INDIRECT(NOM_FR&amp;ADDRESS('PR-tampon'!$E494,COLUMN(REFERENCEMENT_ISOLANT[[#Headers],[CONCATENATION DES OBSERVATIONS]])))=0,"",INDIRECT(NOM_FR&amp;ADDRESS('PR-tampon'!$E494,COLUMN(REFERENCEMENT_ISOLANT[[#Headers],[CONCATENATION DES OBSERVATIONS]]))))))</f>
        <v/>
      </c>
      <c r="M531" s="3" t="str">
        <f ca="1">IF('PR-tampon'!$D494="","",IF('PR-tampon'!$D494=0,"",IF(INDIRECT(NOM_FR&amp;ADDRESS('PR-tampon'!$D494,COLUMN(REFERENCEMENT_ISOLANT[[#Headers],[Hygrométrie des locaux]])))=0,"",INDIRECT(NOM_FR&amp;ADDRESS('PR-tampon'!$D494,COLUMN(REFERENCEMENT_ISOLANT[[#Headers],[Hygrométrie des locaux]]))))))</f>
        <v/>
      </c>
      <c r="N531" s="3" t="str">
        <f ca="1">IF('PR-tampon'!$D494="","",IF('PR-tampon'!$D494=0,"",IF(INDIRECT(NOM_FR&amp;ADDRESS('PR-tampon'!$D494,COLUMN(REFERENCEMENT_ISOLANT[[#Headers],[classement locaux au sens 20.1 P3]])))=0,"",INDIRECT(NOM_FR&amp;ADDRESS('PR-tampon'!$D494,COLUMN(REFERENCEMENT_ISOLANT[[#Headers],[classement locaux au sens 20.1 P3]]))))))</f>
        <v/>
      </c>
      <c r="O531" s="3" t="str">
        <f ca="1">IF('PR-tampon'!$D494="","",IF('PR-tampon'!$D494=0,"",IF(INDIRECT(NOM_FR&amp;ADDRESS('PR-tampon'!$D494,COLUMN(REFERENCEMENT_ISOLANT[[#Headers],[Climat max]])))=0,"",INDIRECT(NOM_FR&amp;ADDRESS('PR-tampon'!$D494,COLUMN(REFERENCEMENT_ISOLANT[[#Headers],[Climat max]]))))))</f>
        <v/>
      </c>
      <c r="P531" s="3" t="str">
        <f ca="1">IF('PR-tampon'!$D494="","",IF('PR-tampon'!$D494=0,"",IF(INDIRECT(NOM_FR&amp;ADDRESS('PR-tampon'!$D494,COLUMN(REFERENCEMENT_ISOLANT[[#Headers],[Locaux climatisés ou raffraichis]])))=0,"",INDIRECT(NOM_FR&amp;ADDRESS('PR-tampon'!$D494,COLUMN(REFERENCEMENT_ISOLANT[[#Headers],[Locaux climatisés ou raffraichis]]))))))</f>
        <v/>
      </c>
    </row>
    <row r="532" spans="1:16" ht="130.19999999999999" customHeight="1" x14ac:dyDescent="0.3">
      <c r="A532" s="3" t="s">
        <v>191</v>
      </c>
      <c r="B532" s="86" t="str">
        <f ca="1">IF('PR-tampon'!$D495="","",IF('PR-tampon'!$D495=0,"",IF(INDIRECT(NOM_FR&amp;ADDRESS('PR-tampon'!$D495,COLUMN(REFERENCEMENT_ISOLANT[[#Headers],[DATE REFERENCEMENT]])))=0,"",INDIRECT(NOM_FR&amp;ADDRESS('PR-tampon'!$D495,COLUMN(REFERENCEMENT_ISOLANT[[#Headers],[DATE REFERENCEMENT]]))))))</f>
        <v/>
      </c>
      <c r="C532" s="86" t="str">
        <f ca="1">IF('PR-tampon'!$D495="","",IF('PR-tampon'!$D495=0,"",IF(INDIRECT(NOM_FR&amp;ADDRESS('PR-tampon'!$D495,COLUMN(REFERENCEMENT_ISOLANT[[#Headers],[TYPE DE PROCEDE]])))=0,"",INDIRECT(NOM_FR&amp;ADDRESS('PR-tampon'!$D495,COLUMN(REFERENCEMENT_ISOLANT[[#Headers],[TYPE DE PROCEDE]]))))))</f>
        <v/>
      </c>
      <c r="D532" s="86" t="str">
        <f ca="1">IF('PR-tampon'!$D495="","",IF('PR-tampon'!$D495=0,"",IF(INDIRECT(NOM_FR&amp;ADDRESS('PR-tampon'!$D495,COLUMN(REFERENCEMENT_ISOLANT[[#Headers],[MATIERE]])))=0,"",INDIRECT(NOM_FR&amp;ADDRESS('PR-tampon'!$D495,COLUMN(REFERENCEMENT_ISOLANT[[#Headers],[MATIERE]]))))))</f>
        <v/>
      </c>
      <c r="E532" s="3" t="str">
        <f ca="1">IF('PR-tampon'!$D495="","",IF('PR-tampon'!$D495=0,"",IF(INDIRECT(NOM_FR&amp;ADDRESS('PR-tampon'!$D495,COLUMN(REFERENCEMENT_ISOLANT[[#Headers],[NOM COMMERCIAL DU PROCEDE]])))=0,"",INDIRECT(NOM_FR&amp;ADDRESS('PR-tampon'!$D495,COLUMN(REFERENCEMENT_ISOLANT[[#Headers],[NOM COMMERCIAL DU PROCEDE]]))))))</f>
        <v/>
      </c>
      <c r="F532" s="3" t="str">
        <f ca="1">IF('PR-tampon'!$D495="","",IF('PR-tampon'!$D495=0,"",IF(INDIRECT(NOM_FR&amp;ADDRESS('PR-tampon'!$D495,COLUMN(REFERENCEMENT_ISOLANT[[#Headers],[FABRICANT / TITULAIRE / DISTRIBUTEUR]])))=0,"",INDIRECT(NOM_FR&amp;ADDRESS('PR-tampon'!$D495,COLUMN(REFERENCEMENT_ISOLANT[[#Headers],[FABRICANT / TITULAIRE / DISTRIBUTEUR]]))))))</f>
        <v/>
      </c>
      <c r="G532" s="3" t="str">
        <f ca="1">IF('PR-tampon'!$D495="","",IF('PR-tampon'!$D495=0,"",IF(INDIRECT(NOM_FR&amp;ADDRESS('PR-tampon'!$D495,COLUMN(REFERENCEMENT_ISOLANT[[#Headers],[TYPE DE DOCUMENT DE REFERENCE]])))=0,"",INDIRECT(NOM_FR&amp;ADDRESS('PR-tampon'!$D495,COLUMN(REFERENCEMENT_ISOLANT[[#Headers],[TYPE DE DOCUMENT DE REFERENCE]]))))))</f>
        <v/>
      </c>
      <c r="H532" s="3" t="str">
        <f ca="1">IF('PR-tampon'!$D495="","",IF('PR-tampon'!$D495=0,"",IF(INDIRECT(NOM_FR&amp;ADDRESS('PR-tampon'!$D495,COLUMN(REFERENCEMENT_ISOLANT[[#Headers],[REF]])))=0,"",INDIRECT(NOM_FR&amp;ADDRESS('PR-tampon'!$D495,COLUMN(REFERENCEMENT_ISOLANT[[#Headers],[REF]]))))))</f>
        <v/>
      </c>
      <c r="I532" s="80" t="str">
        <f ca="1">IF('PR-tampon'!$D495="","",IF('PR-tampon'!$D495=0,"",IF(INDIRECT(NOM_FR&amp;ADDRESS('PR-tampon'!$D495,COLUMN(REFERENCEMENT_ISOLANT[[#Headers],[AVIS LIMITE AU / VALIDITE]])))=0,"",INDIRECT(NOM_FR&amp;ADDRESS('PR-tampon'!$D495,COLUMN(REFERENCEMENT_ISOLANT[[#Headers],[AVIS LIMITE AU / VALIDITE]]))))))</f>
        <v/>
      </c>
      <c r="J532" s="3" t="str">
        <f ca="1">IF('PR-tampon'!$D495="","",IF('PR-tampon'!$D495=0,"",IF(INDIRECT(NOM_FR&amp;ADDRESS('PR-tampon'!$D495,COLUMN(REFERENCEMENT_ISOLANT[[#Headers],[TC/TNC
dans le domaine d''emploi visé]])))=0,"",INDIRECT(NOM_FR&amp;ADDRESS('PR-tampon'!$D495,COLUMN(REFERENCEMENT_ISOLANT[[#Headers],[TC/TNC
dans le domaine d''emploi visé]]))))))</f>
        <v/>
      </c>
      <c r="K532" s="110" t="str">
        <f ca="1">IF('PR-tampon'!$D495="","",IF('PR-tampon'!$D495=0,"",IF(INDIRECT(NOM_FR&amp;ADDRESS('PR-tampon'!$D495,COLUMN(REFERENCEMENT_ISOLANT[[#Headers],[SYNTHESE DES APPLICATIONS VISEES]])))=0,"",INDIRECT(NOM_FR&amp;ADDRESS('PR-tampon'!$D495,COLUMN(REFERENCEMENT_ISOLANT[[#Headers],[SYNTHESE DES APPLICATIONS VISEES]]))))))</f>
        <v/>
      </c>
      <c r="L532" s="82" t="str">
        <f ca="1">IF('PR-tampon'!$E495="","",IF('PR-tampon'!$E495=0,"",IF(INDIRECT(NOM_FR&amp;ADDRESS('PR-tampon'!$E495,COLUMN(REFERENCEMENT_ISOLANT[[#Headers],[CONCATENATION DES OBSERVATIONS]])))=0,"",INDIRECT(NOM_FR&amp;ADDRESS('PR-tampon'!$E495,COLUMN(REFERENCEMENT_ISOLANT[[#Headers],[CONCATENATION DES OBSERVATIONS]]))))))</f>
        <v/>
      </c>
      <c r="M532" s="3" t="str">
        <f ca="1">IF('PR-tampon'!$D495="","",IF('PR-tampon'!$D495=0,"",IF(INDIRECT(NOM_FR&amp;ADDRESS('PR-tampon'!$D495,COLUMN(REFERENCEMENT_ISOLANT[[#Headers],[Hygrométrie des locaux]])))=0,"",INDIRECT(NOM_FR&amp;ADDRESS('PR-tampon'!$D495,COLUMN(REFERENCEMENT_ISOLANT[[#Headers],[Hygrométrie des locaux]]))))))</f>
        <v/>
      </c>
      <c r="N532" s="3" t="str">
        <f ca="1">IF('PR-tampon'!$D495="","",IF('PR-tampon'!$D495=0,"",IF(INDIRECT(NOM_FR&amp;ADDRESS('PR-tampon'!$D495,COLUMN(REFERENCEMENT_ISOLANT[[#Headers],[classement locaux au sens 20.1 P3]])))=0,"",INDIRECT(NOM_FR&amp;ADDRESS('PR-tampon'!$D495,COLUMN(REFERENCEMENT_ISOLANT[[#Headers],[classement locaux au sens 20.1 P3]]))))))</f>
        <v/>
      </c>
      <c r="O532" s="3" t="str">
        <f ca="1">IF('PR-tampon'!$D495="","",IF('PR-tampon'!$D495=0,"",IF(INDIRECT(NOM_FR&amp;ADDRESS('PR-tampon'!$D495,COLUMN(REFERENCEMENT_ISOLANT[[#Headers],[Climat max]])))=0,"",INDIRECT(NOM_FR&amp;ADDRESS('PR-tampon'!$D495,COLUMN(REFERENCEMENT_ISOLANT[[#Headers],[Climat max]]))))))</f>
        <v/>
      </c>
      <c r="P532" s="3" t="str">
        <f ca="1">IF('PR-tampon'!$D495="","",IF('PR-tampon'!$D495=0,"",IF(INDIRECT(NOM_FR&amp;ADDRESS('PR-tampon'!$D495,COLUMN(REFERENCEMENT_ISOLANT[[#Headers],[Locaux climatisés ou raffraichis]])))=0,"",INDIRECT(NOM_FR&amp;ADDRESS('PR-tampon'!$D495,COLUMN(REFERENCEMENT_ISOLANT[[#Headers],[Locaux climatisés ou raffraichis]]))))))</f>
        <v/>
      </c>
    </row>
    <row r="533" spans="1:16" ht="130.19999999999999" customHeight="1" x14ac:dyDescent="0.3">
      <c r="A533" s="3" t="s">
        <v>191</v>
      </c>
      <c r="B533" s="86" t="str">
        <f ca="1">IF('PR-tampon'!$D496="","",IF('PR-tampon'!$D496=0,"",IF(INDIRECT(NOM_FR&amp;ADDRESS('PR-tampon'!$D496,COLUMN(REFERENCEMENT_ISOLANT[[#Headers],[DATE REFERENCEMENT]])))=0,"",INDIRECT(NOM_FR&amp;ADDRESS('PR-tampon'!$D496,COLUMN(REFERENCEMENT_ISOLANT[[#Headers],[DATE REFERENCEMENT]]))))))</f>
        <v/>
      </c>
      <c r="C533" s="86" t="str">
        <f ca="1">IF('PR-tampon'!$D496="","",IF('PR-tampon'!$D496=0,"",IF(INDIRECT(NOM_FR&amp;ADDRESS('PR-tampon'!$D496,COLUMN(REFERENCEMENT_ISOLANT[[#Headers],[TYPE DE PROCEDE]])))=0,"",INDIRECT(NOM_FR&amp;ADDRESS('PR-tampon'!$D496,COLUMN(REFERENCEMENT_ISOLANT[[#Headers],[TYPE DE PROCEDE]]))))))</f>
        <v/>
      </c>
      <c r="D533" s="86" t="str">
        <f ca="1">IF('PR-tampon'!$D496="","",IF('PR-tampon'!$D496=0,"",IF(INDIRECT(NOM_FR&amp;ADDRESS('PR-tampon'!$D496,COLUMN(REFERENCEMENT_ISOLANT[[#Headers],[MATIERE]])))=0,"",INDIRECT(NOM_FR&amp;ADDRESS('PR-tampon'!$D496,COLUMN(REFERENCEMENT_ISOLANT[[#Headers],[MATIERE]]))))))</f>
        <v/>
      </c>
      <c r="E533" s="3" t="str">
        <f ca="1">IF('PR-tampon'!$D496="","",IF('PR-tampon'!$D496=0,"",IF(INDIRECT(NOM_FR&amp;ADDRESS('PR-tampon'!$D496,COLUMN(REFERENCEMENT_ISOLANT[[#Headers],[NOM COMMERCIAL DU PROCEDE]])))=0,"",INDIRECT(NOM_FR&amp;ADDRESS('PR-tampon'!$D496,COLUMN(REFERENCEMENT_ISOLANT[[#Headers],[NOM COMMERCIAL DU PROCEDE]]))))))</f>
        <v/>
      </c>
      <c r="F533" s="3" t="str">
        <f ca="1">IF('PR-tampon'!$D496="","",IF('PR-tampon'!$D496=0,"",IF(INDIRECT(NOM_FR&amp;ADDRESS('PR-tampon'!$D496,COLUMN(REFERENCEMENT_ISOLANT[[#Headers],[FABRICANT / TITULAIRE / DISTRIBUTEUR]])))=0,"",INDIRECT(NOM_FR&amp;ADDRESS('PR-tampon'!$D496,COLUMN(REFERENCEMENT_ISOLANT[[#Headers],[FABRICANT / TITULAIRE / DISTRIBUTEUR]]))))))</f>
        <v/>
      </c>
      <c r="G533" s="3" t="str">
        <f ca="1">IF('PR-tampon'!$D496="","",IF('PR-tampon'!$D496=0,"",IF(INDIRECT(NOM_FR&amp;ADDRESS('PR-tampon'!$D496,COLUMN(REFERENCEMENT_ISOLANT[[#Headers],[TYPE DE DOCUMENT DE REFERENCE]])))=0,"",INDIRECT(NOM_FR&amp;ADDRESS('PR-tampon'!$D496,COLUMN(REFERENCEMENT_ISOLANT[[#Headers],[TYPE DE DOCUMENT DE REFERENCE]]))))))</f>
        <v/>
      </c>
      <c r="H533" s="3" t="str">
        <f ca="1">IF('PR-tampon'!$D496="","",IF('PR-tampon'!$D496=0,"",IF(INDIRECT(NOM_FR&amp;ADDRESS('PR-tampon'!$D496,COLUMN(REFERENCEMENT_ISOLANT[[#Headers],[REF]])))=0,"",INDIRECT(NOM_FR&amp;ADDRESS('PR-tampon'!$D496,COLUMN(REFERENCEMENT_ISOLANT[[#Headers],[REF]]))))))</f>
        <v/>
      </c>
      <c r="I533" s="80" t="str">
        <f ca="1">IF('PR-tampon'!$D496="","",IF('PR-tampon'!$D496=0,"",IF(INDIRECT(NOM_FR&amp;ADDRESS('PR-tampon'!$D496,COLUMN(REFERENCEMENT_ISOLANT[[#Headers],[AVIS LIMITE AU / VALIDITE]])))=0,"",INDIRECT(NOM_FR&amp;ADDRESS('PR-tampon'!$D496,COLUMN(REFERENCEMENT_ISOLANT[[#Headers],[AVIS LIMITE AU / VALIDITE]]))))))</f>
        <v/>
      </c>
      <c r="J533" s="3" t="str">
        <f ca="1">IF('PR-tampon'!$D496="","",IF('PR-tampon'!$D496=0,"",IF(INDIRECT(NOM_FR&amp;ADDRESS('PR-tampon'!$D496,COLUMN(REFERENCEMENT_ISOLANT[[#Headers],[TC/TNC
dans le domaine d''emploi visé]])))=0,"",INDIRECT(NOM_FR&amp;ADDRESS('PR-tampon'!$D496,COLUMN(REFERENCEMENT_ISOLANT[[#Headers],[TC/TNC
dans le domaine d''emploi visé]]))))))</f>
        <v/>
      </c>
      <c r="K533" s="110" t="str">
        <f ca="1">IF('PR-tampon'!$D496="","",IF('PR-tampon'!$D496=0,"",IF(INDIRECT(NOM_FR&amp;ADDRESS('PR-tampon'!$D496,COLUMN(REFERENCEMENT_ISOLANT[[#Headers],[SYNTHESE DES APPLICATIONS VISEES]])))=0,"",INDIRECT(NOM_FR&amp;ADDRESS('PR-tampon'!$D496,COLUMN(REFERENCEMENT_ISOLANT[[#Headers],[SYNTHESE DES APPLICATIONS VISEES]]))))))</f>
        <v/>
      </c>
      <c r="L533" s="82" t="str">
        <f ca="1">IF('PR-tampon'!$E496="","",IF('PR-tampon'!$E496=0,"",IF(INDIRECT(NOM_FR&amp;ADDRESS('PR-tampon'!$E496,COLUMN(REFERENCEMENT_ISOLANT[[#Headers],[CONCATENATION DES OBSERVATIONS]])))=0,"",INDIRECT(NOM_FR&amp;ADDRESS('PR-tampon'!$E496,COLUMN(REFERENCEMENT_ISOLANT[[#Headers],[CONCATENATION DES OBSERVATIONS]]))))))</f>
        <v/>
      </c>
      <c r="M533" s="3" t="str">
        <f ca="1">IF('PR-tampon'!$D496="","",IF('PR-tampon'!$D496=0,"",IF(INDIRECT(NOM_FR&amp;ADDRESS('PR-tampon'!$D496,COLUMN(REFERENCEMENT_ISOLANT[[#Headers],[Hygrométrie des locaux]])))=0,"",INDIRECT(NOM_FR&amp;ADDRESS('PR-tampon'!$D496,COLUMN(REFERENCEMENT_ISOLANT[[#Headers],[Hygrométrie des locaux]]))))))</f>
        <v/>
      </c>
      <c r="N533" s="3" t="str">
        <f ca="1">IF('PR-tampon'!$D496="","",IF('PR-tampon'!$D496=0,"",IF(INDIRECT(NOM_FR&amp;ADDRESS('PR-tampon'!$D496,COLUMN(REFERENCEMENT_ISOLANT[[#Headers],[classement locaux au sens 20.1 P3]])))=0,"",INDIRECT(NOM_FR&amp;ADDRESS('PR-tampon'!$D496,COLUMN(REFERENCEMENT_ISOLANT[[#Headers],[classement locaux au sens 20.1 P3]]))))))</f>
        <v/>
      </c>
      <c r="O533" s="3" t="str">
        <f ca="1">IF('PR-tampon'!$D496="","",IF('PR-tampon'!$D496=0,"",IF(INDIRECT(NOM_FR&amp;ADDRESS('PR-tampon'!$D496,COLUMN(REFERENCEMENT_ISOLANT[[#Headers],[Climat max]])))=0,"",INDIRECT(NOM_FR&amp;ADDRESS('PR-tampon'!$D496,COLUMN(REFERENCEMENT_ISOLANT[[#Headers],[Climat max]]))))))</f>
        <v/>
      </c>
      <c r="P533" s="3" t="str">
        <f ca="1">IF('PR-tampon'!$D496="","",IF('PR-tampon'!$D496=0,"",IF(INDIRECT(NOM_FR&amp;ADDRESS('PR-tampon'!$D496,COLUMN(REFERENCEMENT_ISOLANT[[#Headers],[Locaux climatisés ou raffraichis]])))=0,"",INDIRECT(NOM_FR&amp;ADDRESS('PR-tampon'!$D496,COLUMN(REFERENCEMENT_ISOLANT[[#Headers],[Locaux climatisés ou raffraichis]]))))))</f>
        <v/>
      </c>
    </row>
    <row r="534" spans="1:16" ht="130.19999999999999" customHeight="1" x14ac:dyDescent="0.3">
      <c r="A534" s="3" t="s">
        <v>191</v>
      </c>
      <c r="B534" s="86" t="str">
        <f ca="1">IF('PR-tampon'!$D497="","",IF('PR-tampon'!$D497=0,"",IF(INDIRECT(NOM_FR&amp;ADDRESS('PR-tampon'!$D497,COLUMN(REFERENCEMENT_ISOLANT[[#Headers],[DATE REFERENCEMENT]])))=0,"",INDIRECT(NOM_FR&amp;ADDRESS('PR-tampon'!$D497,COLUMN(REFERENCEMENT_ISOLANT[[#Headers],[DATE REFERENCEMENT]]))))))</f>
        <v/>
      </c>
      <c r="C534" s="86" t="str">
        <f ca="1">IF('PR-tampon'!$D497="","",IF('PR-tampon'!$D497=0,"",IF(INDIRECT(NOM_FR&amp;ADDRESS('PR-tampon'!$D497,COLUMN(REFERENCEMENT_ISOLANT[[#Headers],[TYPE DE PROCEDE]])))=0,"",INDIRECT(NOM_FR&amp;ADDRESS('PR-tampon'!$D497,COLUMN(REFERENCEMENT_ISOLANT[[#Headers],[TYPE DE PROCEDE]]))))))</f>
        <v/>
      </c>
      <c r="D534" s="86" t="str">
        <f ca="1">IF('PR-tampon'!$D497="","",IF('PR-tampon'!$D497=0,"",IF(INDIRECT(NOM_FR&amp;ADDRESS('PR-tampon'!$D497,COLUMN(REFERENCEMENT_ISOLANT[[#Headers],[MATIERE]])))=0,"",INDIRECT(NOM_FR&amp;ADDRESS('PR-tampon'!$D497,COLUMN(REFERENCEMENT_ISOLANT[[#Headers],[MATIERE]]))))))</f>
        <v/>
      </c>
      <c r="E534" s="3" t="str">
        <f ca="1">IF('PR-tampon'!$D497="","",IF('PR-tampon'!$D497=0,"",IF(INDIRECT(NOM_FR&amp;ADDRESS('PR-tampon'!$D497,COLUMN(REFERENCEMENT_ISOLANT[[#Headers],[NOM COMMERCIAL DU PROCEDE]])))=0,"",INDIRECT(NOM_FR&amp;ADDRESS('PR-tampon'!$D497,COLUMN(REFERENCEMENT_ISOLANT[[#Headers],[NOM COMMERCIAL DU PROCEDE]]))))))</f>
        <v/>
      </c>
      <c r="F534" s="3" t="str">
        <f ca="1">IF('PR-tampon'!$D497="","",IF('PR-tampon'!$D497=0,"",IF(INDIRECT(NOM_FR&amp;ADDRESS('PR-tampon'!$D497,COLUMN(REFERENCEMENT_ISOLANT[[#Headers],[FABRICANT / TITULAIRE / DISTRIBUTEUR]])))=0,"",INDIRECT(NOM_FR&amp;ADDRESS('PR-tampon'!$D497,COLUMN(REFERENCEMENT_ISOLANT[[#Headers],[FABRICANT / TITULAIRE / DISTRIBUTEUR]]))))))</f>
        <v/>
      </c>
      <c r="G534" s="3" t="str">
        <f ca="1">IF('PR-tampon'!$D497="","",IF('PR-tampon'!$D497=0,"",IF(INDIRECT(NOM_FR&amp;ADDRESS('PR-tampon'!$D497,COLUMN(REFERENCEMENT_ISOLANT[[#Headers],[TYPE DE DOCUMENT DE REFERENCE]])))=0,"",INDIRECT(NOM_FR&amp;ADDRESS('PR-tampon'!$D497,COLUMN(REFERENCEMENT_ISOLANT[[#Headers],[TYPE DE DOCUMENT DE REFERENCE]]))))))</f>
        <v/>
      </c>
      <c r="H534" s="3" t="str">
        <f ca="1">IF('PR-tampon'!$D497="","",IF('PR-tampon'!$D497=0,"",IF(INDIRECT(NOM_FR&amp;ADDRESS('PR-tampon'!$D497,COLUMN(REFERENCEMENT_ISOLANT[[#Headers],[REF]])))=0,"",INDIRECT(NOM_FR&amp;ADDRESS('PR-tampon'!$D497,COLUMN(REFERENCEMENT_ISOLANT[[#Headers],[REF]]))))))</f>
        <v/>
      </c>
      <c r="I534" s="80" t="str">
        <f ca="1">IF('PR-tampon'!$D497="","",IF('PR-tampon'!$D497=0,"",IF(INDIRECT(NOM_FR&amp;ADDRESS('PR-tampon'!$D497,COLUMN(REFERENCEMENT_ISOLANT[[#Headers],[AVIS LIMITE AU / VALIDITE]])))=0,"",INDIRECT(NOM_FR&amp;ADDRESS('PR-tampon'!$D497,COLUMN(REFERENCEMENT_ISOLANT[[#Headers],[AVIS LIMITE AU / VALIDITE]]))))))</f>
        <v/>
      </c>
      <c r="J534" s="3" t="str">
        <f ca="1">IF('PR-tampon'!$D497="","",IF('PR-tampon'!$D497=0,"",IF(INDIRECT(NOM_FR&amp;ADDRESS('PR-tampon'!$D497,COLUMN(REFERENCEMENT_ISOLANT[[#Headers],[TC/TNC
dans le domaine d''emploi visé]])))=0,"",INDIRECT(NOM_FR&amp;ADDRESS('PR-tampon'!$D497,COLUMN(REFERENCEMENT_ISOLANT[[#Headers],[TC/TNC
dans le domaine d''emploi visé]]))))))</f>
        <v/>
      </c>
      <c r="K534" s="110" t="str">
        <f ca="1">IF('PR-tampon'!$D497="","",IF('PR-tampon'!$D497=0,"",IF(INDIRECT(NOM_FR&amp;ADDRESS('PR-tampon'!$D497,COLUMN(REFERENCEMENT_ISOLANT[[#Headers],[SYNTHESE DES APPLICATIONS VISEES]])))=0,"",INDIRECT(NOM_FR&amp;ADDRESS('PR-tampon'!$D497,COLUMN(REFERENCEMENT_ISOLANT[[#Headers],[SYNTHESE DES APPLICATIONS VISEES]]))))))</f>
        <v/>
      </c>
      <c r="L534" s="82" t="str">
        <f ca="1">IF('PR-tampon'!$E497="","",IF('PR-tampon'!$E497=0,"",IF(INDIRECT(NOM_FR&amp;ADDRESS('PR-tampon'!$E497,COLUMN(REFERENCEMENT_ISOLANT[[#Headers],[CONCATENATION DES OBSERVATIONS]])))=0,"",INDIRECT(NOM_FR&amp;ADDRESS('PR-tampon'!$E497,COLUMN(REFERENCEMENT_ISOLANT[[#Headers],[CONCATENATION DES OBSERVATIONS]]))))))</f>
        <v/>
      </c>
      <c r="M534" s="3" t="str">
        <f ca="1">IF('PR-tampon'!$D497="","",IF('PR-tampon'!$D497=0,"",IF(INDIRECT(NOM_FR&amp;ADDRESS('PR-tampon'!$D497,COLUMN(REFERENCEMENT_ISOLANT[[#Headers],[Hygrométrie des locaux]])))=0,"",INDIRECT(NOM_FR&amp;ADDRESS('PR-tampon'!$D497,COLUMN(REFERENCEMENT_ISOLANT[[#Headers],[Hygrométrie des locaux]]))))))</f>
        <v/>
      </c>
      <c r="N534" s="3" t="str">
        <f ca="1">IF('PR-tampon'!$D497="","",IF('PR-tampon'!$D497=0,"",IF(INDIRECT(NOM_FR&amp;ADDRESS('PR-tampon'!$D497,COLUMN(REFERENCEMENT_ISOLANT[[#Headers],[classement locaux au sens 20.1 P3]])))=0,"",INDIRECT(NOM_FR&amp;ADDRESS('PR-tampon'!$D497,COLUMN(REFERENCEMENT_ISOLANT[[#Headers],[classement locaux au sens 20.1 P3]]))))))</f>
        <v/>
      </c>
      <c r="O534" s="3" t="str">
        <f ca="1">IF('PR-tampon'!$D497="","",IF('PR-tampon'!$D497=0,"",IF(INDIRECT(NOM_FR&amp;ADDRESS('PR-tampon'!$D497,COLUMN(REFERENCEMENT_ISOLANT[[#Headers],[Climat max]])))=0,"",INDIRECT(NOM_FR&amp;ADDRESS('PR-tampon'!$D497,COLUMN(REFERENCEMENT_ISOLANT[[#Headers],[Climat max]]))))))</f>
        <v/>
      </c>
      <c r="P534" s="3" t="str">
        <f ca="1">IF('PR-tampon'!$D497="","",IF('PR-tampon'!$D497=0,"",IF(INDIRECT(NOM_FR&amp;ADDRESS('PR-tampon'!$D497,COLUMN(REFERENCEMENT_ISOLANT[[#Headers],[Locaux climatisés ou raffraichis]])))=0,"",INDIRECT(NOM_FR&amp;ADDRESS('PR-tampon'!$D497,COLUMN(REFERENCEMENT_ISOLANT[[#Headers],[Locaux climatisés ou raffraichis]]))))))</f>
        <v/>
      </c>
    </row>
    <row r="535" spans="1:16" ht="130.19999999999999" customHeight="1" x14ac:dyDescent="0.3">
      <c r="A535" s="3" t="s">
        <v>191</v>
      </c>
      <c r="B535" s="86" t="str">
        <f ca="1">IF('PR-tampon'!$D498="","",IF('PR-tampon'!$D498=0,"",IF(INDIRECT(NOM_FR&amp;ADDRESS('PR-tampon'!$D498,COLUMN(REFERENCEMENT_ISOLANT[[#Headers],[DATE REFERENCEMENT]])))=0,"",INDIRECT(NOM_FR&amp;ADDRESS('PR-tampon'!$D498,COLUMN(REFERENCEMENT_ISOLANT[[#Headers],[DATE REFERENCEMENT]]))))))</f>
        <v/>
      </c>
      <c r="C535" s="86" t="str">
        <f ca="1">IF('PR-tampon'!$D498="","",IF('PR-tampon'!$D498=0,"",IF(INDIRECT(NOM_FR&amp;ADDRESS('PR-tampon'!$D498,COLUMN(REFERENCEMENT_ISOLANT[[#Headers],[TYPE DE PROCEDE]])))=0,"",INDIRECT(NOM_FR&amp;ADDRESS('PR-tampon'!$D498,COLUMN(REFERENCEMENT_ISOLANT[[#Headers],[TYPE DE PROCEDE]]))))))</f>
        <v/>
      </c>
      <c r="D535" s="86" t="str">
        <f ca="1">IF('PR-tampon'!$D498="","",IF('PR-tampon'!$D498=0,"",IF(INDIRECT(NOM_FR&amp;ADDRESS('PR-tampon'!$D498,COLUMN(REFERENCEMENT_ISOLANT[[#Headers],[MATIERE]])))=0,"",INDIRECT(NOM_FR&amp;ADDRESS('PR-tampon'!$D498,COLUMN(REFERENCEMENT_ISOLANT[[#Headers],[MATIERE]]))))))</f>
        <v/>
      </c>
      <c r="E535" s="3" t="str">
        <f ca="1">IF('PR-tampon'!$D498="","",IF('PR-tampon'!$D498=0,"",IF(INDIRECT(NOM_FR&amp;ADDRESS('PR-tampon'!$D498,COLUMN(REFERENCEMENT_ISOLANT[[#Headers],[NOM COMMERCIAL DU PROCEDE]])))=0,"",INDIRECT(NOM_FR&amp;ADDRESS('PR-tampon'!$D498,COLUMN(REFERENCEMENT_ISOLANT[[#Headers],[NOM COMMERCIAL DU PROCEDE]]))))))</f>
        <v/>
      </c>
      <c r="F535" s="3" t="str">
        <f ca="1">IF('PR-tampon'!$D498="","",IF('PR-tampon'!$D498=0,"",IF(INDIRECT(NOM_FR&amp;ADDRESS('PR-tampon'!$D498,COLUMN(REFERENCEMENT_ISOLANT[[#Headers],[FABRICANT / TITULAIRE / DISTRIBUTEUR]])))=0,"",INDIRECT(NOM_FR&amp;ADDRESS('PR-tampon'!$D498,COLUMN(REFERENCEMENT_ISOLANT[[#Headers],[FABRICANT / TITULAIRE / DISTRIBUTEUR]]))))))</f>
        <v/>
      </c>
      <c r="G535" s="3" t="str">
        <f ca="1">IF('PR-tampon'!$D498="","",IF('PR-tampon'!$D498=0,"",IF(INDIRECT(NOM_FR&amp;ADDRESS('PR-tampon'!$D498,COLUMN(REFERENCEMENT_ISOLANT[[#Headers],[TYPE DE DOCUMENT DE REFERENCE]])))=0,"",INDIRECT(NOM_FR&amp;ADDRESS('PR-tampon'!$D498,COLUMN(REFERENCEMENT_ISOLANT[[#Headers],[TYPE DE DOCUMENT DE REFERENCE]]))))))</f>
        <v/>
      </c>
      <c r="H535" s="3" t="str">
        <f ca="1">IF('PR-tampon'!$D498="","",IF('PR-tampon'!$D498=0,"",IF(INDIRECT(NOM_FR&amp;ADDRESS('PR-tampon'!$D498,COLUMN(REFERENCEMENT_ISOLANT[[#Headers],[REF]])))=0,"",INDIRECT(NOM_FR&amp;ADDRESS('PR-tampon'!$D498,COLUMN(REFERENCEMENT_ISOLANT[[#Headers],[REF]]))))))</f>
        <v/>
      </c>
      <c r="I535" s="80" t="str">
        <f ca="1">IF('PR-tampon'!$D498="","",IF('PR-tampon'!$D498=0,"",IF(INDIRECT(NOM_FR&amp;ADDRESS('PR-tampon'!$D498,COLUMN(REFERENCEMENT_ISOLANT[[#Headers],[AVIS LIMITE AU / VALIDITE]])))=0,"",INDIRECT(NOM_FR&amp;ADDRESS('PR-tampon'!$D498,COLUMN(REFERENCEMENT_ISOLANT[[#Headers],[AVIS LIMITE AU / VALIDITE]]))))))</f>
        <v/>
      </c>
      <c r="J535" s="3" t="str">
        <f ca="1">IF('PR-tampon'!$D498="","",IF('PR-tampon'!$D498=0,"",IF(INDIRECT(NOM_FR&amp;ADDRESS('PR-tampon'!$D498,COLUMN(REFERENCEMENT_ISOLANT[[#Headers],[TC/TNC
dans le domaine d''emploi visé]])))=0,"",INDIRECT(NOM_FR&amp;ADDRESS('PR-tampon'!$D498,COLUMN(REFERENCEMENT_ISOLANT[[#Headers],[TC/TNC
dans le domaine d''emploi visé]]))))))</f>
        <v/>
      </c>
      <c r="K535" s="110" t="str">
        <f ca="1">IF('PR-tampon'!$D498="","",IF('PR-tampon'!$D498=0,"",IF(INDIRECT(NOM_FR&amp;ADDRESS('PR-tampon'!$D498,COLUMN(REFERENCEMENT_ISOLANT[[#Headers],[SYNTHESE DES APPLICATIONS VISEES]])))=0,"",INDIRECT(NOM_FR&amp;ADDRESS('PR-tampon'!$D498,COLUMN(REFERENCEMENT_ISOLANT[[#Headers],[SYNTHESE DES APPLICATIONS VISEES]]))))))</f>
        <v/>
      </c>
      <c r="L535" s="82" t="str">
        <f ca="1">IF('PR-tampon'!$E498="","",IF('PR-tampon'!$E498=0,"",IF(INDIRECT(NOM_FR&amp;ADDRESS('PR-tampon'!$E498,COLUMN(REFERENCEMENT_ISOLANT[[#Headers],[CONCATENATION DES OBSERVATIONS]])))=0,"",INDIRECT(NOM_FR&amp;ADDRESS('PR-tampon'!$E498,COLUMN(REFERENCEMENT_ISOLANT[[#Headers],[CONCATENATION DES OBSERVATIONS]]))))))</f>
        <v/>
      </c>
      <c r="M535" s="3" t="str">
        <f ca="1">IF('PR-tampon'!$D498="","",IF('PR-tampon'!$D498=0,"",IF(INDIRECT(NOM_FR&amp;ADDRESS('PR-tampon'!$D498,COLUMN(REFERENCEMENT_ISOLANT[[#Headers],[Hygrométrie des locaux]])))=0,"",INDIRECT(NOM_FR&amp;ADDRESS('PR-tampon'!$D498,COLUMN(REFERENCEMENT_ISOLANT[[#Headers],[Hygrométrie des locaux]]))))))</f>
        <v/>
      </c>
      <c r="N535" s="3" t="str">
        <f ca="1">IF('PR-tampon'!$D498="","",IF('PR-tampon'!$D498=0,"",IF(INDIRECT(NOM_FR&amp;ADDRESS('PR-tampon'!$D498,COLUMN(REFERENCEMENT_ISOLANT[[#Headers],[classement locaux au sens 20.1 P3]])))=0,"",INDIRECT(NOM_FR&amp;ADDRESS('PR-tampon'!$D498,COLUMN(REFERENCEMENT_ISOLANT[[#Headers],[classement locaux au sens 20.1 P3]]))))))</f>
        <v/>
      </c>
      <c r="O535" s="3" t="str">
        <f ca="1">IF('PR-tampon'!$D498="","",IF('PR-tampon'!$D498=0,"",IF(INDIRECT(NOM_FR&amp;ADDRESS('PR-tampon'!$D498,COLUMN(REFERENCEMENT_ISOLANT[[#Headers],[Climat max]])))=0,"",INDIRECT(NOM_FR&amp;ADDRESS('PR-tampon'!$D498,COLUMN(REFERENCEMENT_ISOLANT[[#Headers],[Climat max]]))))))</f>
        <v/>
      </c>
      <c r="P535" s="3" t="str">
        <f ca="1">IF('PR-tampon'!$D498="","",IF('PR-tampon'!$D498=0,"",IF(INDIRECT(NOM_FR&amp;ADDRESS('PR-tampon'!$D498,COLUMN(REFERENCEMENT_ISOLANT[[#Headers],[Locaux climatisés ou raffraichis]])))=0,"",INDIRECT(NOM_FR&amp;ADDRESS('PR-tampon'!$D498,COLUMN(REFERENCEMENT_ISOLANT[[#Headers],[Locaux climatisés ou raffraichis]]))))))</f>
        <v/>
      </c>
    </row>
    <row r="536" spans="1:16" ht="130.19999999999999" customHeight="1" x14ac:dyDescent="0.3">
      <c r="A536" s="3" t="s">
        <v>191</v>
      </c>
      <c r="B536" s="86" t="str">
        <f ca="1">IF('PR-tampon'!$D499="","",IF('PR-tampon'!$D499=0,"",IF(INDIRECT(NOM_FR&amp;ADDRESS('PR-tampon'!$D499,COLUMN(REFERENCEMENT_ISOLANT[[#Headers],[DATE REFERENCEMENT]])))=0,"",INDIRECT(NOM_FR&amp;ADDRESS('PR-tampon'!$D499,COLUMN(REFERENCEMENT_ISOLANT[[#Headers],[DATE REFERENCEMENT]]))))))</f>
        <v/>
      </c>
      <c r="C536" s="86" t="str">
        <f ca="1">IF('PR-tampon'!$D499="","",IF('PR-tampon'!$D499=0,"",IF(INDIRECT(NOM_FR&amp;ADDRESS('PR-tampon'!$D499,COLUMN(REFERENCEMENT_ISOLANT[[#Headers],[TYPE DE PROCEDE]])))=0,"",INDIRECT(NOM_FR&amp;ADDRESS('PR-tampon'!$D499,COLUMN(REFERENCEMENT_ISOLANT[[#Headers],[TYPE DE PROCEDE]]))))))</f>
        <v/>
      </c>
      <c r="D536" s="86" t="str">
        <f ca="1">IF('PR-tampon'!$D499="","",IF('PR-tampon'!$D499=0,"",IF(INDIRECT(NOM_FR&amp;ADDRESS('PR-tampon'!$D499,COLUMN(REFERENCEMENT_ISOLANT[[#Headers],[MATIERE]])))=0,"",INDIRECT(NOM_FR&amp;ADDRESS('PR-tampon'!$D499,COLUMN(REFERENCEMENT_ISOLANT[[#Headers],[MATIERE]]))))))</f>
        <v/>
      </c>
      <c r="E536" s="3" t="str">
        <f ca="1">IF('PR-tampon'!$D499="","",IF('PR-tampon'!$D499=0,"",IF(INDIRECT(NOM_FR&amp;ADDRESS('PR-tampon'!$D499,COLUMN(REFERENCEMENT_ISOLANT[[#Headers],[NOM COMMERCIAL DU PROCEDE]])))=0,"",INDIRECT(NOM_FR&amp;ADDRESS('PR-tampon'!$D499,COLUMN(REFERENCEMENT_ISOLANT[[#Headers],[NOM COMMERCIAL DU PROCEDE]]))))))</f>
        <v/>
      </c>
      <c r="F536" s="3" t="str">
        <f ca="1">IF('PR-tampon'!$D499="","",IF('PR-tampon'!$D499=0,"",IF(INDIRECT(NOM_FR&amp;ADDRESS('PR-tampon'!$D499,COLUMN(REFERENCEMENT_ISOLANT[[#Headers],[FABRICANT / TITULAIRE / DISTRIBUTEUR]])))=0,"",INDIRECT(NOM_FR&amp;ADDRESS('PR-tampon'!$D499,COLUMN(REFERENCEMENT_ISOLANT[[#Headers],[FABRICANT / TITULAIRE / DISTRIBUTEUR]]))))))</f>
        <v/>
      </c>
      <c r="G536" s="3" t="str">
        <f ca="1">IF('PR-tampon'!$D499="","",IF('PR-tampon'!$D499=0,"",IF(INDIRECT(NOM_FR&amp;ADDRESS('PR-tampon'!$D499,COLUMN(REFERENCEMENT_ISOLANT[[#Headers],[TYPE DE DOCUMENT DE REFERENCE]])))=0,"",INDIRECT(NOM_FR&amp;ADDRESS('PR-tampon'!$D499,COLUMN(REFERENCEMENT_ISOLANT[[#Headers],[TYPE DE DOCUMENT DE REFERENCE]]))))))</f>
        <v/>
      </c>
      <c r="H536" s="3" t="str">
        <f ca="1">IF('PR-tampon'!$D499="","",IF('PR-tampon'!$D499=0,"",IF(INDIRECT(NOM_FR&amp;ADDRESS('PR-tampon'!$D499,COLUMN(REFERENCEMENT_ISOLANT[[#Headers],[REF]])))=0,"",INDIRECT(NOM_FR&amp;ADDRESS('PR-tampon'!$D499,COLUMN(REFERENCEMENT_ISOLANT[[#Headers],[REF]]))))))</f>
        <v/>
      </c>
      <c r="I536" s="80" t="str">
        <f ca="1">IF('PR-tampon'!$D499="","",IF('PR-tampon'!$D499=0,"",IF(INDIRECT(NOM_FR&amp;ADDRESS('PR-tampon'!$D499,COLUMN(REFERENCEMENT_ISOLANT[[#Headers],[AVIS LIMITE AU / VALIDITE]])))=0,"",INDIRECT(NOM_FR&amp;ADDRESS('PR-tampon'!$D499,COLUMN(REFERENCEMENT_ISOLANT[[#Headers],[AVIS LIMITE AU / VALIDITE]]))))))</f>
        <v/>
      </c>
      <c r="J536" s="3" t="str">
        <f ca="1">IF('PR-tampon'!$D499="","",IF('PR-tampon'!$D499=0,"",IF(INDIRECT(NOM_FR&amp;ADDRESS('PR-tampon'!$D499,COLUMN(REFERENCEMENT_ISOLANT[[#Headers],[TC/TNC
dans le domaine d''emploi visé]])))=0,"",INDIRECT(NOM_FR&amp;ADDRESS('PR-tampon'!$D499,COLUMN(REFERENCEMENT_ISOLANT[[#Headers],[TC/TNC
dans le domaine d''emploi visé]]))))))</f>
        <v/>
      </c>
      <c r="K536" s="110" t="str">
        <f ca="1">IF('PR-tampon'!$D499="","",IF('PR-tampon'!$D499=0,"",IF(INDIRECT(NOM_FR&amp;ADDRESS('PR-tampon'!$D499,COLUMN(REFERENCEMENT_ISOLANT[[#Headers],[SYNTHESE DES APPLICATIONS VISEES]])))=0,"",INDIRECT(NOM_FR&amp;ADDRESS('PR-tampon'!$D499,COLUMN(REFERENCEMENT_ISOLANT[[#Headers],[SYNTHESE DES APPLICATIONS VISEES]]))))))</f>
        <v/>
      </c>
      <c r="L536" s="82" t="str">
        <f ca="1">IF('PR-tampon'!$E499="","",IF('PR-tampon'!$E499=0,"",IF(INDIRECT(NOM_FR&amp;ADDRESS('PR-tampon'!$E499,COLUMN(REFERENCEMENT_ISOLANT[[#Headers],[CONCATENATION DES OBSERVATIONS]])))=0,"",INDIRECT(NOM_FR&amp;ADDRESS('PR-tampon'!$E499,COLUMN(REFERENCEMENT_ISOLANT[[#Headers],[CONCATENATION DES OBSERVATIONS]]))))))</f>
        <v/>
      </c>
      <c r="M536" s="3" t="str">
        <f ca="1">IF('PR-tampon'!$D499="","",IF('PR-tampon'!$D499=0,"",IF(INDIRECT(NOM_FR&amp;ADDRESS('PR-tampon'!$D499,COLUMN(REFERENCEMENT_ISOLANT[[#Headers],[Hygrométrie des locaux]])))=0,"",INDIRECT(NOM_FR&amp;ADDRESS('PR-tampon'!$D499,COLUMN(REFERENCEMENT_ISOLANT[[#Headers],[Hygrométrie des locaux]]))))))</f>
        <v/>
      </c>
      <c r="N536" s="3" t="str">
        <f ca="1">IF('PR-tampon'!$D499="","",IF('PR-tampon'!$D499=0,"",IF(INDIRECT(NOM_FR&amp;ADDRESS('PR-tampon'!$D499,COLUMN(REFERENCEMENT_ISOLANT[[#Headers],[classement locaux au sens 20.1 P3]])))=0,"",INDIRECT(NOM_FR&amp;ADDRESS('PR-tampon'!$D499,COLUMN(REFERENCEMENT_ISOLANT[[#Headers],[classement locaux au sens 20.1 P3]]))))))</f>
        <v/>
      </c>
      <c r="O536" s="3" t="str">
        <f ca="1">IF('PR-tampon'!$D499="","",IF('PR-tampon'!$D499=0,"",IF(INDIRECT(NOM_FR&amp;ADDRESS('PR-tampon'!$D499,COLUMN(REFERENCEMENT_ISOLANT[[#Headers],[Climat max]])))=0,"",INDIRECT(NOM_FR&amp;ADDRESS('PR-tampon'!$D499,COLUMN(REFERENCEMENT_ISOLANT[[#Headers],[Climat max]]))))))</f>
        <v/>
      </c>
      <c r="P536" s="3" t="str">
        <f ca="1">IF('PR-tampon'!$D499="","",IF('PR-tampon'!$D499=0,"",IF(INDIRECT(NOM_FR&amp;ADDRESS('PR-tampon'!$D499,COLUMN(REFERENCEMENT_ISOLANT[[#Headers],[Locaux climatisés ou raffraichis]])))=0,"",INDIRECT(NOM_FR&amp;ADDRESS('PR-tampon'!$D499,COLUMN(REFERENCEMENT_ISOLANT[[#Headers],[Locaux climatisés ou raffraichis]]))))))</f>
        <v/>
      </c>
    </row>
    <row r="537" spans="1:16" ht="130.19999999999999" customHeight="1" x14ac:dyDescent="0.3">
      <c r="A537" s="3" t="s">
        <v>191</v>
      </c>
      <c r="B537" s="86" t="str">
        <f ca="1">IF('PR-tampon'!$D500="","",IF('PR-tampon'!$D500=0,"",IF(INDIRECT(NOM_FR&amp;ADDRESS('PR-tampon'!$D500,COLUMN(REFERENCEMENT_ISOLANT[[#Headers],[DATE REFERENCEMENT]])))=0,"",INDIRECT(NOM_FR&amp;ADDRESS('PR-tampon'!$D500,COLUMN(REFERENCEMENT_ISOLANT[[#Headers],[DATE REFERENCEMENT]]))))))</f>
        <v/>
      </c>
      <c r="C537" s="86" t="str">
        <f ca="1">IF('PR-tampon'!$D500="","",IF('PR-tampon'!$D500=0,"",IF(INDIRECT(NOM_FR&amp;ADDRESS('PR-tampon'!$D500,COLUMN(REFERENCEMENT_ISOLANT[[#Headers],[TYPE DE PROCEDE]])))=0,"",INDIRECT(NOM_FR&amp;ADDRESS('PR-tampon'!$D500,COLUMN(REFERENCEMENT_ISOLANT[[#Headers],[TYPE DE PROCEDE]]))))))</f>
        <v/>
      </c>
      <c r="D537" s="86" t="str">
        <f ca="1">IF('PR-tampon'!$D500="","",IF('PR-tampon'!$D500=0,"",IF(INDIRECT(NOM_FR&amp;ADDRESS('PR-tampon'!$D500,COLUMN(REFERENCEMENT_ISOLANT[[#Headers],[MATIERE]])))=0,"",INDIRECT(NOM_FR&amp;ADDRESS('PR-tampon'!$D500,COLUMN(REFERENCEMENT_ISOLANT[[#Headers],[MATIERE]]))))))</f>
        <v/>
      </c>
      <c r="E537" s="3" t="str">
        <f ca="1">IF('PR-tampon'!$D500="","",IF('PR-tampon'!$D500=0,"",IF(INDIRECT(NOM_FR&amp;ADDRESS('PR-tampon'!$D500,COLUMN(REFERENCEMENT_ISOLANT[[#Headers],[NOM COMMERCIAL DU PROCEDE]])))=0,"",INDIRECT(NOM_FR&amp;ADDRESS('PR-tampon'!$D500,COLUMN(REFERENCEMENT_ISOLANT[[#Headers],[NOM COMMERCIAL DU PROCEDE]]))))))</f>
        <v/>
      </c>
      <c r="F537" s="3" t="str">
        <f ca="1">IF('PR-tampon'!$D500="","",IF('PR-tampon'!$D500=0,"",IF(INDIRECT(NOM_FR&amp;ADDRESS('PR-tampon'!$D500,COLUMN(REFERENCEMENT_ISOLANT[[#Headers],[FABRICANT / TITULAIRE / DISTRIBUTEUR]])))=0,"",INDIRECT(NOM_FR&amp;ADDRESS('PR-tampon'!$D500,COLUMN(REFERENCEMENT_ISOLANT[[#Headers],[FABRICANT / TITULAIRE / DISTRIBUTEUR]]))))))</f>
        <v/>
      </c>
      <c r="G537" s="3" t="str">
        <f ca="1">IF('PR-tampon'!$D500="","",IF('PR-tampon'!$D500=0,"",IF(INDIRECT(NOM_FR&amp;ADDRESS('PR-tampon'!$D500,COLUMN(REFERENCEMENT_ISOLANT[[#Headers],[TYPE DE DOCUMENT DE REFERENCE]])))=0,"",INDIRECT(NOM_FR&amp;ADDRESS('PR-tampon'!$D500,COLUMN(REFERENCEMENT_ISOLANT[[#Headers],[TYPE DE DOCUMENT DE REFERENCE]]))))))</f>
        <v/>
      </c>
      <c r="H537" s="3" t="str">
        <f ca="1">IF('PR-tampon'!$D500="","",IF('PR-tampon'!$D500=0,"",IF(INDIRECT(NOM_FR&amp;ADDRESS('PR-tampon'!$D500,COLUMN(REFERENCEMENT_ISOLANT[[#Headers],[REF]])))=0,"",INDIRECT(NOM_FR&amp;ADDRESS('PR-tampon'!$D500,COLUMN(REFERENCEMENT_ISOLANT[[#Headers],[REF]]))))))</f>
        <v/>
      </c>
      <c r="I537" s="80" t="str">
        <f ca="1">IF('PR-tampon'!$D500="","",IF('PR-tampon'!$D500=0,"",IF(INDIRECT(NOM_FR&amp;ADDRESS('PR-tampon'!$D500,COLUMN(REFERENCEMENT_ISOLANT[[#Headers],[AVIS LIMITE AU / VALIDITE]])))=0,"",INDIRECT(NOM_FR&amp;ADDRESS('PR-tampon'!$D500,COLUMN(REFERENCEMENT_ISOLANT[[#Headers],[AVIS LIMITE AU / VALIDITE]]))))))</f>
        <v/>
      </c>
      <c r="J537" s="3" t="str">
        <f ca="1">IF('PR-tampon'!$D500="","",IF('PR-tampon'!$D500=0,"",IF(INDIRECT(NOM_FR&amp;ADDRESS('PR-tampon'!$D500,COLUMN(REFERENCEMENT_ISOLANT[[#Headers],[TC/TNC
dans le domaine d''emploi visé]])))=0,"",INDIRECT(NOM_FR&amp;ADDRESS('PR-tampon'!$D500,COLUMN(REFERENCEMENT_ISOLANT[[#Headers],[TC/TNC
dans le domaine d''emploi visé]]))))))</f>
        <v/>
      </c>
      <c r="K537" s="110" t="str">
        <f ca="1">IF('PR-tampon'!$D500="","",IF('PR-tampon'!$D500=0,"",IF(INDIRECT(NOM_FR&amp;ADDRESS('PR-tampon'!$D500,COLUMN(REFERENCEMENT_ISOLANT[[#Headers],[SYNTHESE DES APPLICATIONS VISEES]])))=0,"",INDIRECT(NOM_FR&amp;ADDRESS('PR-tampon'!$D500,COLUMN(REFERENCEMENT_ISOLANT[[#Headers],[SYNTHESE DES APPLICATIONS VISEES]]))))))</f>
        <v/>
      </c>
      <c r="L537" s="82" t="str">
        <f ca="1">IF('PR-tampon'!$E500="","",IF('PR-tampon'!$E500=0,"",IF(INDIRECT(NOM_FR&amp;ADDRESS('PR-tampon'!$E500,COLUMN(REFERENCEMENT_ISOLANT[[#Headers],[CONCATENATION DES OBSERVATIONS]])))=0,"",INDIRECT(NOM_FR&amp;ADDRESS('PR-tampon'!$E500,COLUMN(REFERENCEMENT_ISOLANT[[#Headers],[CONCATENATION DES OBSERVATIONS]]))))))</f>
        <v/>
      </c>
      <c r="M537" s="3" t="str">
        <f ca="1">IF('PR-tampon'!$D500="","",IF('PR-tampon'!$D500=0,"",IF(INDIRECT(NOM_FR&amp;ADDRESS('PR-tampon'!$D500,COLUMN(REFERENCEMENT_ISOLANT[[#Headers],[Hygrométrie des locaux]])))=0,"",INDIRECT(NOM_FR&amp;ADDRESS('PR-tampon'!$D500,COLUMN(REFERENCEMENT_ISOLANT[[#Headers],[Hygrométrie des locaux]]))))))</f>
        <v/>
      </c>
      <c r="N537" s="3" t="str">
        <f ca="1">IF('PR-tampon'!$D500="","",IF('PR-tampon'!$D500=0,"",IF(INDIRECT(NOM_FR&amp;ADDRESS('PR-tampon'!$D500,COLUMN(REFERENCEMENT_ISOLANT[[#Headers],[classement locaux au sens 20.1 P3]])))=0,"",INDIRECT(NOM_FR&amp;ADDRESS('PR-tampon'!$D500,COLUMN(REFERENCEMENT_ISOLANT[[#Headers],[classement locaux au sens 20.1 P3]]))))))</f>
        <v/>
      </c>
      <c r="O537" s="3" t="str">
        <f ca="1">IF('PR-tampon'!$D500="","",IF('PR-tampon'!$D500=0,"",IF(INDIRECT(NOM_FR&amp;ADDRESS('PR-tampon'!$D500,COLUMN(REFERENCEMENT_ISOLANT[[#Headers],[Climat max]])))=0,"",INDIRECT(NOM_FR&amp;ADDRESS('PR-tampon'!$D500,COLUMN(REFERENCEMENT_ISOLANT[[#Headers],[Climat max]]))))))</f>
        <v/>
      </c>
      <c r="P537" s="3" t="str">
        <f ca="1">IF('PR-tampon'!$D500="","",IF('PR-tampon'!$D500=0,"",IF(INDIRECT(NOM_FR&amp;ADDRESS('PR-tampon'!$D500,COLUMN(REFERENCEMENT_ISOLANT[[#Headers],[Locaux climatisés ou raffraichis]])))=0,"",INDIRECT(NOM_FR&amp;ADDRESS('PR-tampon'!$D500,COLUMN(REFERENCEMENT_ISOLANT[[#Headers],[Locaux climatisés ou raffraichis]]))))))</f>
        <v/>
      </c>
    </row>
    <row r="538" spans="1:16" ht="130.19999999999999" customHeight="1" x14ac:dyDescent="0.3">
      <c r="A538" s="3" t="s">
        <v>191</v>
      </c>
      <c r="B538" s="86" t="str">
        <f ca="1">IF('PR-tampon'!$D501="","",IF('PR-tampon'!$D501=0,"",IF(INDIRECT(NOM_FR&amp;ADDRESS('PR-tampon'!$D501,COLUMN(REFERENCEMENT_ISOLANT[[#Headers],[DATE REFERENCEMENT]])))=0,"",INDIRECT(NOM_FR&amp;ADDRESS('PR-tampon'!$D501,COLUMN(REFERENCEMENT_ISOLANT[[#Headers],[DATE REFERENCEMENT]]))))))</f>
        <v/>
      </c>
      <c r="C538" s="86" t="str">
        <f ca="1">IF('PR-tampon'!$D501="","",IF('PR-tampon'!$D501=0,"",IF(INDIRECT(NOM_FR&amp;ADDRESS('PR-tampon'!$D501,COLUMN(REFERENCEMENT_ISOLANT[[#Headers],[TYPE DE PROCEDE]])))=0,"",INDIRECT(NOM_FR&amp;ADDRESS('PR-tampon'!$D501,COLUMN(REFERENCEMENT_ISOLANT[[#Headers],[TYPE DE PROCEDE]]))))))</f>
        <v/>
      </c>
      <c r="D538" s="86" t="str">
        <f ca="1">IF('PR-tampon'!$D501="","",IF('PR-tampon'!$D501=0,"",IF(INDIRECT(NOM_FR&amp;ADDRESS('PR-tampon'!$D501,COLUMN(REFERENCEMENT_ISOLANT[[#Headers],[MATIERE]])))=0,"",INDIRECT(NOM_FR&amp;ADDRESS('PR-tampon'!$D501,COLUMN(REFERENCEMENT_ISOLANT[[#Headers],[MATIERE]]))))))</f>
        <v/>
      </c>
      <c r="E538" s="3" t="str">
        <f ca="1">IF('PR-tampon'!$D501="","",IF('PR-tampon'!$D501=0,"",IF(INDIRECT(NOM_FR&amp;ADDRESS('PR-tampon'!$D501,COLUMN(REFERENCEMENT_ISOLANT[[#Headers],[NOM COMMERCIAL DU PROCEDE]])))=0,"",INDIRECT(NOM_FR&amp;ADDRESS('PR-tampon'!$D501,COLUMN(REFERENCEMENT_ISOLANT[[#Headers],[NOM COMMERCIAL DU PROCEDE]]))))))</f>
        <v/>
      </c>
      <c r="F538" s="3" t="str">
        <f ca="1">IF('PR-tampon'!$D501="","",IF('PR-tampon'!$D501=0,"",IF(INDIRECT(NOM_FR&amp;ADDRESS('PR-tampon'!$D501,COLUMN(REFERENCEMENT_ISOLANT[[#Headers],[FABRICANT / TITULAIRE / DISTRIBUTEUR]])))=0,"",INDIRECT(NOM_FR&amp;ADDRESS('PR-tampon'!$D501,COLUMN(REFERENCEMENT_ISOLANT[[#Headers],[FABRICANT / TITULAIRE / DISTRIBUTEUR]]))))))</f>
        <v/>
      </c>
      <c r="G538" s="3" t="str">
        <f ca="1">IF('PR-tampon'!$D501="","",IF('PR-tampon'!$D501=0,"",IF(INDIRECT(NOM_FR&amp;ADDRESS('PR-tampon'!$D501,COLUMN(REFERENCEMENT_ISOLANT[[#Headers],[TYPE DE DOCUMENT DE REFERENCE]])))=0,"",INDIRECT(NOM_FR&amp;ADDRESS('PR-tampon'!$D501,COLUMN(REFERENCEMENT_ISOLANT[[#Headers],[TYPE DE DOCUMENT DE REFERENCE]]))))))</f>
        <v/>
      </c>
      <c r="H538" s="3" t="str">
        <f ca="1">IF('PR-tampon'!$D501="","",IF('PR-tampon'!$D501=0,"",IF(INDIRECT(NOM_FR&amp;ADDRESS('PR-tampon'!$D501,COLUMN(REFERENCEMENT_ISOLANT[[#Headers],[REF]])))=0,"",INDIRECT(NOM_FR&amp;ADDRESS('PR-tampon'!$D501,COLUMN(REFERENCEMENT_ISOLANT[[#Headers],[REF]]))))))</f>
        <v/>
      </c>
      <c r="I538" s="80" t="str">
        <f ca="1">IF('PR-tampon'!$D501="","",IF('PR-tampon'!$D501=0,"",IF(INDIRECT(NOM_FR&amp;ADDRESS('PR-tampon'!$D501,COLUMN(REFERENCEMENT_ISOLANT[[#Headers],[AVIS LIMITE AU / VALIDITE]])))=0,"",INDIRECT(NOM_FR&amp;ADDRESS('PR-tampon'!$D501,COLUMN(REFERENCEMENT_ISOLANT[[#Headers],[AVIS LIMITE AU / VALIDITE]]))))))</f>
        <v/>
      </c>
      <c r="J538" s="3" t="str">
        <f ca="1">IF('PR-tampon'!$D501="","",IF('PR-tampon'!$D501=0,"",IF(INDIRECT(NOM_FR&amp;ADDRESS('PR-tampon'!$D501,COLUMN(REFERENCEMENT_ISOLANT[[#Headers],[TC/TNC
dans le domaine d''emploi visé]])))=0,"",INDIRECT(NOM_FR&amp;ADDRESS('PR-tampon'!$D501,COLUMN(REFERENCEMENT_ISOLANT[[#Headers],[TC/TNC
dans le domaine d''emploi visé]]))))))</f>
        <v/>
      </c>
      <c r="K538" s="110" t="str">
        <f ca="1">IF('PR-tampon'!$D501="","",IF('PR-tampon'!$D501=0,"",IF(INDIRECT(NOM_FR&amp;ADDRESS('PR-tampon'!$D501,COLUMN(REFERENCEMENT_ISOLANT[[#Headers],[SYNTHESE DES APPLICATIONS VISEES]])))=0,"",INDIRECT(NOM_FR&amp;ADDRESS('PR-tampon'!$D501,COLUMN(REFERENCEMENT_ISOLANT[[#Headers],[SYNTHESE DES APPLICATIONS VISEES]]))))))</f>
        <v/>
      </c>
      <c r="L538" s="82" t="str">
        <f ca="1">IF('PR-tampon'!$E501="","",IF('PR-tampon'!$E501=0,"",IF(INDIRECT(NOM_FR&amp;ADDRESS('PR-tampon'!$E501,COLUMN(REFERENCEMENT_ISOLANT[[#Headers],[CONCATENATION DES OBSERVATIONS]])))=0,"",INDIRECT(NOM_FR&amp;ADDRESS('PR-tampon'!$E501,COLUMN(REFERENCEMENT_ISOLANT[[#Headers],[CONCATENATION DES OBSERVATIONS]]))))))</f>
        <v/>
      </c>
      <c r="M538" s="3" t="str">
        <f ca="1">IF('PR-tampon'!$D501="","",IF('PR-tampon'!$D501=0,"",IF(INDIRECT(NOM_FR&amp;ADDRESS('PR-tampon'!$D501,COLUMN(REFERENCEMENT_ISOLANT[[#Headers],[Hygrométrie des locaux]])))=0,"",INDIRECT(NOM_FR&amp;ADDRESS('PR-tampon'!$D501,COLUMN(REFERENCEMENT_ISOLANT[[#Headers],[Hygrométrie des locaux]]))))))</f>
        <v/>
      </c>
      <c r="N538" s="3" t="str">
        <f ca="1">IF('PR-tampon'!$D501="","",IF('PR-tampon'!$D501=0,"",IF(INDIRECT(NOM_FR&amp;ADDRESS('PR-tampon'!$D501,COLUMN(REFERENCEMENT_ISOLANT[[#Headers],[classement locaux au sens 20.1 P3]])))=0,"",INDIRECT(NOM_FR&amp;ADDRESS('PR-tampon'!$D501,COLUMN(REFERENCEMENT_ISOLANT[[#Headers],[classement locaux au sens 20.1 P3]]))))))</f>
        <v/>
      </c>
      <c r="O538" s="3" t="str">
        <f ca="1">IF('PR-tampon'!$D501="","",IF('PR-tampon'!$D501=0,"",IF(INDIRECT(NOM_FR&amp;ADDRESS('PR-tampon'!$D501,COLUMN(REFERENCEMENT_ISOLANT[[#Headers],[Climat max]])))=0,"",INDIRECT(NOM_FR&amp;ADDRESS('PR-tampon'!$D501,COLUMN(REFERENCEMENT_ISOLANT[[#Headers],[Climat max]]))))))</f>
        <v/>
      </c>
      <c r="P538" s="3" t="str">
        <f ca="1">IF('PR-tampon'!$D501="","",IF('PR-tampon'!$D501=0,"",IF(INDIRECT(NOM_FR&amp;ADDRESS('PR-tampon'!$D501,COLUMN(REFERENCEMENT_ISOLANT[[#Headers],[Locaux climatisés ou raffraichis]])))=0,"",INDIRECT(NOM_FR&amp;ADDRESS('PR-tampon'!$D501,COLUMN(REFERENCEMENT_ISOLANT[[#Headers],[Locaux climatisés ou raffraichis]]))))))</f>
        <v/>
      </c>
    </row>
    <row r="539" spans="1:16" ht="130.19999999999999" customHeight="1" x14ac:dyDescent="0.3">
      <c r="A539" s="3" t="s">
        <v>191</v>
      </c>
      <c r="B539" s="86" t="str">
        <f ca="1">IF('PR-tampon'!$D502="","",IF('PR-tampon'!$D502=0,"",IF(INDIRECT(NOM_FR&amp;ADDRESS('PR-tampon'!$D502,COLUMN(REFERENCEMENT_ISOLANT[[#Headers],[DATE REFERENCEMENT]])))=0,"",INDIRECT(NOM_FR&amp;ADDRESS('PR-tampon'!$D502,COLUMN(REFERENCEMENT_ISOLANT[[#Headers],[DATE REFERENCEMENT]]))))))</f>
        <v/>
      </c>
      <c r="C539" s="86" t="str">
        <f ca="1">IF('PR-tampon'!$D502="","",IF('PR-tampon'!$D502=0,"",IF(INDIRECT(NOM_FR&amp;ADDRESS('PR-tampon'!$D502,COLUMN(REFERENCEMENT_ISOLANT[[#Headers],[TYPE DE PROCEDE]])))=0,"",INDIRECT(NOM_FR&amp;ADDRESS('PR-tampon'!$D502,COLUMN(REFERENCEMENT_ISOLANT[[#Headers],[TYPE DE PROCEDE]]))))))</f>
        <v/>
      </c>
      <c r="D539" s="86" t="str">
        <f ca="1">IF('PR-tampon'!$D502="","",IF('PR-tampon'!$D502=0,"",IF(INDIRECT(NOM_FR&amp;ADDRESS('PR-tampon'!$D502,COLUMN(REFERENCEMENT_ISOLANT[[#Headers],[MATIERE]])))=0,"",INDIRECT(NOM_FR&amp;ADDRESS('PR-tampon'!$D502,COLUMN(REFERENCEMENT_ISOLANT[[#Headers],[MATIERE]]))))))</f>
        <v/>
      </c>
      <c r="E539" s="3" t="str">
        <f ca="1">IF('PR-tampon'!$D502="","",IF('PR-tampon'!$D502=0,"",IF(INDIRECT(NOM_FR&amp;ADDRESS('PR-tampon'!$D502,COLUMN(REFERENCEMENT_ISOLANT[[#Headers],[NOM COMMERCIAL DU PROCEDE]])))=0,"",INDIRECT(NOM_FR&amp;ADDRESS('PR-tampon'!$D502,COLUMN(REFERENCEMENT_ISOLANT[[#Headers],[NOM COMMERCIAL DU PROCEDE]]))))))</f>
        <v/>
      </c>
      <c r="F539" s="3" t="str">
        <f ca="1">IF('PR-tampon'!$D502="","",IF('PR-tampon'!$D502=0,"",IF(INDIRECT(NOM_FR&amp;ADDRESS('PR-tampon'!$D502,COLUMN(REFERENCEMENT_ISOLANT[[#Headers],[FABRICANT / TITULAIRE / DISTRIBUTEUR]])))=0,"",INDIRECT(NOM_FR&amp;ADDRESS('PR-tampon'!$D502,COLUMN(REFERENCEMENT_ISOLANT[[#Headers],[FABRICANT / TITULAIRE / DISTRIBUTEUR]]))))))</f>
        <v/>
      </c>
      <c r="G539" s="3" t="str">
        <f ca="1">IF('PR-tampon'!$D502="","",IF('PR-tampon'!$D502=0,"",IF(INDIRECT(NOM_FR&amp;ADDRESS('PR-tampon'!$D502,COLUMN(REFERENCEMENT_ISOLANT[[#Headers],[TYPE DE DOCUMENT DE REFERENCE]])))=0,"",INDIRECT(NOM_FR&amp;ADDRESS('PR-tampon'!$D502,COLUMN(REFERENCEMENT_ISOLANT[[#Headers],[TYPE DE DOCUMENT DE REFERENCE]]))))))</f>
        <v/>
      </c>
      <c r="H539" s="3" t="str">
        <f ca="1">IF('PR-tampon'!$D502="","",IF('PR-tampon'!$D502=0,"",IF(INDIRECT(NOM_FR&amp;ADDRESS('PR-tampon'!$D502,COLUMN(REFERENCEMENT_ISOLANT[[#Headers],[REF]])))=0,"",INDIRECT(NOM_FR&amp;ADDRESS('PR-tampon'!$D502,COLUMN(REFERENCEMENT_ISOLANT[[#Headers],[REF]]))))))</f>
        <v/>
      </c>
      <c r="I539" s="80" t="str">
        <f ca="1">IF('PR-tampon'!$D502="","",IF('PR-tampon'!$D502=0,"",IF(INDIRECT(NOM_FR&amp;ADDRESS('PR-tampon'!$D502,COLUMN(REFERENCEMENT_ISOLANT[[#Headers],[AVIS LIMITE AU / VALIDITE]])))=0,"",INDIRECT(NOM_FR&amp;ADDRESS('PR-tampon'!$D502,COLUMN(REFERENCEMENT_ISOLANT[[#Headers],[AVIS LIMITE AU / VALIDITE]]))))))</f>
        <v/>
      </c>
      <c r="J539" s="3" t="str">
        <f ca="1">IF('PR-tampon'!$D502="","",IF('PR-tampon'!$D502=0,"",IF(INDIRECT(NOM_FR&amp;ADDRESS('PR-tampon'!$D502,COLUMN(REFERENCEMENT_ISOLANT[[#Headers],[TC/TNC
dans le domaine d''emploi visé]])))=0,"",INDIRECT(NOM_FR&amp;ADDRESS('PR-tampon'!$D502,COLUMN(REFERENCEMENT_ISOLANT[[#Headers],[TC/TNC
dans le domaine d''emploi visé]]))))))</f>
        <v/>
      </c>
      <c r="K539" s="110" t="str">
        <f ca="1">IF('PR-tampon'!$D502="","",IF('PR-tampon'!$D502=0,"",IF(INDIRECT(NOM_FR&amp;ADDRESS('PR-tampon'!$D502,COLUMN(REFERENCEMENT_ISOLANT[[#Headers],[SYNTHESE DES APPLICATIONS VISEES]])))=0,"",INDIRECT(NOM_FR&amp;ADDRESS('PR-tampon'!$D502,COLUMN(REFERENCEMENT_ISOLANT[[#Headers],[SYNTHESE DES APPLICATIONS VISEES]]))))))</f>
        <v/>
      </c>
      <c r="L539" s="82" t="str">
        <f ca="1">IF('PR-tampon'!$E502="","",IF('PR-tampon'!$E502=0,"",IF(INDIRECT(NOM_FR&amp;ADDRESS('PR-tampon'!$E502,COLUMN(REFERENCEMENT_ISOLANT[[#Headers],[CONCATENATION DES OBSERVATIONS]])))=0,"",INDIRECT(NOM_FR&amp;ADDRESS('PR-tampon'!$E502,COLUMN(REFERENCEMENT_ISOLANT[[#Headers],[CONCATENATION DES OBSERVATIONS]]))))))</f>
        <v/>
      </c>
      <c r="M539" s="3" t="str">
        <f ca="1">IF('PR-tampon'!$D502="","",IF('PR-tampon'!$D502=0,"",IF(INDIRECT(NOM_FR&amp;ADDRESS('PR-tampon'!$D502,COLUMN(REFERENCEMENT_ISOLANT[[#Headers],[Hygrométrie des locaux]])))=0,"",INDIRECT(NOM_FR&amp;ADDRESS('PR-tampon'!$D502,COLUMN(REFERENCEMENT_ISOLANT[[#Headers],[Hygrométrie des locaux]]))))))</f>
        <v/>
      </c>
      <c r="N539" s="3" t="str">
        <f ca="1">IF('PR-tampon'!$D502="","",IF('PR-tampon'!$D502=0,"",IF(INDIRECT(NOM_FR&amp;ADDRESS('PR-tampon'!$D502,COLUMN(REFERENCEMENT_ISOLANT[[#Headers],[classement locaux au sens 20.1 P3]])))=0,"",INDIRECT(NOM_FR&amp;ADDRESS('PR-tampon'!$D502,COLUMN(REFERENCEMENT_ISOLANT[[#Headers],[classement locaux au sens 20.1 P3]]))))))</f>
        <v/>
      </c>
      <c r="O539" s="3" t="str">
        <f ca="1">IF('PR-tampon'!$D502="","",IF('PR-tampon'!$D502=0,"",IF(INDIRECT(NOM_FR&amp;ADDRESS('PR-tampon'!$D502,COLUMN(REFERENCEMENT_ISOLANT[[#Headers],[Climat max]])))=0,"",INDIRECT(NOM_FR&amp;ADDRESS('PR-tampon'!$D502,COLUMN(REFERENCEMENT_ISOLANT[[#Headers],[Climat max]]))))))</f>
        <v/>
      </c>
      <c r="P539" s="3" t="str">
        <f ca="1">IF('PR-tampon'!$D502="","",IF('PR-tampon'!$D502=0,"",IF(INDIRECT(NOM_FR&amp;ADDRESS('PR-tampon'!$D502,COLUMN(REFERENCEMENT_ISOLANT[[#Headers],[Locaux climatisés ou raffraichis]])))=0,"",INDIRECT(NOM_FR&amp;ADDRESS('PR-tampon'!$D502,COLUMN(REFERENCEMENT_ISOLANT[[#Headers],[Locaux climatisés ou raffraichis]]))))))</f>
        <v/>
      </c>
    </row>
    <row r="540" spans="1:16" ht="130.19999999999999" customHeight="1" x14ac:dyDescent="0.3">
      <c r="A540" s="3" t="s">
        <v>191</v>
      </c>
      <c r="B540" s="86" t="str">
        <f ca="1">IF('PR-tampon'!$D503="","",IF('PR-tampon'!$D503=0,"",IF(INDIRECT(NOM_FR&amp;ADDRESS('PR-tampon'!$D503,COLUMN(REFERENCEMENT_ISOLANT[[#Headers],[DATE REFERENCEMENT]])))=0,"",INDIRECT(NOM_FR&amp;ADDRESS('PR-tampon'!$D503,COLUMN(REFERENCEMENT_ISOLANT[[#Headers],[DATE REFERENCEMENT]]))))))</f>
        <v/>
      </c>
      <c r="C540" s="86" t="str">
        <f ca="1">IF('PR-tampon'!$D503="","",IF('PR-tampon'!$D503=0,"",IF(INDIRECT(NOM_FR&amp;ADDRESS('PR-tampon'!$D503,COLUMN(REFERENCEMENT_ISOLANT[[#Headers],[TYPE DE PROCEDE]])))=0,"",INDIRECT(NOM_FR&amp;ADDRESS('PR-tampon'!$D503,COLUMN(REFERENCEMENT_ISOLANT[[#Headers],[TYPE DE PROCEDE]]))))))</f>
        <v/>
      </c>
      <c r="D540" s="86" t="str">
        <f ca="1">IF('PR-tampon'!$D503="","",IF('PR-tampon'!$D503=0,"",IF(INDIRECT(NOM_FR&amp;ADDRESS('PR-tampon'!$D503,COLUMN(REFERENCEMENT_ISOLANT[[#Headers],[MATIERE]])))=0,"",INDIRECT(NOM_FR&amp;ADDRESS('PR-tampon'!$D503,COLUMN(REFERENCEMENT_ISOLANT[[#Headers],[MATIERE]]))))))</f>
        <v/>
      </c>
      <c r="E540" s="3" t="str">
        <f ca="1">IF('PR-tampon'!$D503="","",IF('PR-tampon'!$D503=0,"",IF(INDIRECT(NOM_FR&amp;ADDRESS('PR-tampon'!$D503,COLUMN(REFERENCEMENT_ISOLANT[[#Headers],[NOM COMMERCIAL DU PROCEDE]])))=0,"",INDIRECT(NOM_FR&amp;ADDRESS('PR-tampon'!$D503,COLUMN(REFERENCEMENT_ISOLANT[[#Headers],[NOM COMMERCIAL DU PROCEDE]]))))))</f>
        <v/>
      </c>
      <c r="F540" s="3" t="str">
        <f ca="1">IF('PR-tampon'!$D503="","",IF('PR-tampon'!$D503=0,"",IF(INDIRECT(NOM_FR&amp;ADDRESS('PR-tampon'!$D503,COLUMN(REFERENCEMENT_ISOLANT[[#Headers],[FABRICANT / TITULAIRE / DISTRIBUTEUR]])))=0,"",INDIRECT(NOM_FR&amp;ADDRESS('PR-tampon'!$D503,COLUMN(REFERENCEMENT_ISOLANT[[#Headers],[FABRICANT / TITULAIRE / DISTRIBUTEUR]]))))))</f>
        <v/>
      </c>
      <c r="G540" s="3" t="str">
        <f ca="1">IF('PR-tampon'!$D503="","",IF('PR-tampon'!$D503=0,"",IF(INDIRECT(NOM_FR&amp;ADDRESS('PR-tampon'!$D503,COLUMN(REFERENCEMENT_ISOLANT[[#Headers],[TYPE DE DOCUMENT DE REFERENCE]])))=0,"",INDIRECT(NOM_FR&amp;ADDRESS('PR-tampon'!$D503,COLUMN(REFERENCEMENT_ISOLANT[[#Headers],[TYPE DE DOCUMENT DE REFERENCE]]))))))</f>
        <v/>
      </c>
      <c r="H540" s="3" t="str">
        <f ca="1">IF('PR-tampon'!$D503="","",IF('PR-tampon'!$D503=0,"",IF(INDIRECT(NOM_FR&amp;ADDRESS('PR-tampon'!$D503,COLUMN(REFERENCEMENT_ISOLANT[[#Headers],[REF]])))=0,"",INDIRECT(NOM_FR&amp;ADDRESS('PR-tampon'!$D503,COLUMN(REFERENCEMENT_ISOLANT[[#Headers],[REF]]))))))</f>
        <v/>
      </c>
      <c r="I540" s="80" t="str">
        <f ca="1">IF('PR-tampon'!$D503="","",IF('PR-tampon'!$D503=0,"",IF(INDIRECT(NOM_FR&amp;ADDRESS('PR-tampon'!$D503,COLUMN(REFERENCEMENT_ISOLANT[[#Headers],[AVIS LIMITE AU / VALIDITE]])))=0,"",INDIRECT(NOM_FR&amp;ADDRESS('PR-tampon'!$D503,COLUMN(REFERENCEMENT_ISOLANT[[#Headers],[AVIS LIMITE AU / VALIDITE]]))))))</f>
        <v/>
      </c>
      <c r="J540" s="3" t="str">
        <f ca="1">IF('PR-tampon'!$D503="","",IF('PR-tampon'!$D503=0,"",IF(INDIRECT(NOM_FR&amp;ADDRESS('PR-tampon'!$D503,COLUMN(REFERENCEMENT_ISOLANT[[#Headers],[TC/TNC
dans le domaine d''emploi visé]])))=0,"",INDIRECT(NOM_FR&amp;ADDRESS('PR-tampon'!$D503,COLUMN(REFERENCEMENT_ISOLANT[[#Headers],[TC/TNC
dans le domaine d''emploi visé]]))))))</f>
        <v/>
      </c>
      <c r="K540" s="110" t="str">
        <f ca="1">IF('PR-tampon'!$D503="","",IF('PR-tampon'!$D503=0,"",IF(INDIRECT(NOM_FR&amp;ADDRESS('PR-tampon'!$D503,COLUMN(REFERENCEMENT_ISOLANT[[#Headers],[SYNTHESE DES APPLICATIONS VISEES]])))=0,"",INDIRECT(NOM_FR&amp;ADDRESS('PR-tampon'!$D503,COLUMN(REFERENCEMENT_ISOLANT[[#Headers],[SYNTHESE DES APPLICATIONS VISEES]]))))))</f>
        <v/>
      </c>
      <c r="L540" s="82" t="str">
        <f ca="1">IF('PR-tampon'!$E503="","",IF('PR-tampon'!$E503=0,"",IF(INDIRECT(NOM_FR&amp;ADDRESS('PR-tampon'!$E503,COLUMN(REFERENCEMENT_ISOLANT[[#Headers],[CONCATENATION DES OBSERVATIONS]])))=0,"",INDIRECT(NOM_FR&amp;ADDRESS('PR-tampon'!$E503,COLUMN(REFERENCEMENT_ISOLANT[[#Headers],[CONCATENATION DES OBSERVATIONS]]))))))</f>
        <v/>
      </c>
      <c r="M540" s="3" t="str">
        <f ca="1">IF('PR-tampon'!$D503="","",IF('PR-tampon'!$D503=0,"",IF(INDIRECT(NOM_FR&amp;ADDRESS('PR-tampon'!$D503,COLUMN(REFERENCEMENT_ISOLANT[[#Headers],[Hygrométrie des locaux]])))=0,"",INDIRECT(NOM_FR&amp;ADDRESS('PR-tampon'!$D503,COLUMN(REFERENCEMENT_ISOLANT[[#Headers],[Hygrométrie des locaux]]))))))</f>
        <v/>
      </c>
      <c r="N540" s="3" t="str">
        <f ca="1">IF('PR-tampon'!$D503="","",IF('PR-tampon'!$D503=0,"",IF(INDIRECT(NOM_FR&amp;ADDRESS('PR-tampon'!$D503,COLUMN(REFERENCEMENT_ISOLANT[[#Headers],[classement locaux au sens 20.1 P3]])))=0,"",INDIRECT(NOM_FR&amp;ADDRESS('PR-tampon'!$D503,COLUMN(REFERENCEMENT_ISOLANT[[#Headers],[classement locaux au sens 20.1 P3]]))))))</f>
        <v/>
      </c>
      <c r="O540" s="3" t="str">
        <f ca="1">IF('PR-tampon'!$D503="","",IF('PR-tampon'!$D503=0,"",IF(INDIRECT(NOM_FR&amp;ADDRESS('PR-tampon'!$D503,COLUMN(REFERENCEMENT_ISOLANT[[#Headers],[Climat max]])))=0,"",INDIRECT(NOM_FR&amp;ADDRESS('PR-tampon'!$D503,COLUMN(REFERENCEMENT_ISOLANT[[#Headers],[Climat max]]))))))</f>
        <v/>
      </c>
      <c r="P540" s="3" t="str">
        <f ca="1">IF('PR-tampon'!$D503="","",IF('PR-tampon'!$D503=0,"",IF(INDIRECT(NOM_FR&amp;ADDRESS('PR-tampon'!$D503,COLUMN(REFERENCEMENT_ISOLANT[[#Headers],[Locaux climatisés ou raffraichis]])))=0,"",INDIRECT(NOM_FR&amp;ADDRESS('PR-tampon'!$D503,COLUMN(REFERENCEMENT_ISOLANT[[#Headers],[Locaux climatisés ou raffraichis]]))))))</f>
        <v/>
      </c>
    </row>
    <row r="541" spans="1:16" ht="130.19999999999999" customHeight="1" x14ac:dyDescent="0.3">
      <c r="A541" s="3" t="s">
        <v>191</v>
      </c>
      <c r="B541" s="86" t="str">
        <f ca="1">IF('PR-tampon'!$D504="","",IF('PR-tampon'!$D504=0,"",IF(INDIRECT(NOM_FR&amp;ADDRESS('PR-tampon'!$D504,COLUMN(REFERENCEMENT_ISOLANT[[#Headers],[DATE REFERENCEMENT]])))=0,"",INDIRECT(NOM_FR&amp;ADDRESS('PR-tampon'!$D504,COLUMN(REFERENCEMENT_ISOLANT[[#Headers],[DATE REFERENCEMENT]]))))))</f>
        <v/>
      </c>
      <c r="C541" s="86" t="str">
        <f ca="1">IF('PR-tampon'!$D504="","",IF('PR-tampon'!$D504=0,"",IF(INDIRECT(NOM_FR&amp;ADDRESS('PR-tampon'!$D504,COLUMN(REFERENCEMENT_ISOLANT[[#Headers],[TYPE DE PROCEDE]])))=0,"",INDIRECT(NOM_FR&amp;ADDRESS('PR-tampon'!$D504,COLUMN(REFERENCEMENT_ISOLANT[[#Headers],[TYPE DE PROCEDE]]))))))</f>
        <v/>
      </c>
      <c r="D541" s="86" t="str">
        <f ca="1">IF('PR-tampon'!$D504="","",IF('PR-tampon'!$D504=0,"",IF(INDIRECT(NOM_FR&amp;ADDRESS('PR-tampon'!$D504,COLUMN(REFERENCEMENT_ISOLANT[[#Headers],[MATIERE]])))=0,"",INDIRECT(NOM_FR&amp;ADDRESS('PR-tampon'!$D504,COLUMN(REFERENCEMENT_ISOLANT[[#Headers],[MATIERE]]))))))</f>
        <v/>
      </c>
      <c r="E541" s="3" t="str">
        <f ca="1">IF('PR-tampon'!$D504="","",IF('PR-tampon'!$D504=0,"",IF(INDIRECT(NOM_FR&amp;ADDRESS('PR-tampon'!$D504,COLUMN(REFERENCEMENT_ISOLANT[[#Headers],[NOM COMMERCIAL DU PROCEDE]])))=0,"",INDIRECT(NOM_FR&amp;ADDRESS('PR-tampon'!$D504,COLUMN(REFERENCEMENT_ISOLANT[[#Headers],[NOM COMMERCIAL DU PROCEDE]]))))))</f>
        <v/>
      </c>
      <c r="F541" s="3" t="str">
        <f ca="1">IF('PR-tampon'!$D504="","",IF('PR-tampon'!$D504=0,"",IF(INDIRECT(NOM_FR&amp;ADDRESS('PR-tampon'!$D504,COLUMN(REFERENCEMENT_ISOLANT[[#Headers],[FABRICANT / TITULAIRE / DISTRIBUTEUR]])))=0,"",INDIRECT(NOM_FR&amp;ADDRESS('PR-tampon'!$D504,COLUMN(REFERENCEMENT_ISOLANT[[#Headers],[FABRICANT / TITULAIRE / DISTRIBUTEUR]]))))))</f>
        <v/>
      </c>
      <c r="G541" s="3" t="str">
        <f ca="1">IF('PR-tampon'!$D504="","",IF('PR-tampon'!$D504=0,"",IF(INDIRECT(NOM_FR&amp;ADDRESS('PR-tampon'!$D504,COLUMN(REFERENCEMENT_ISOLANT[[#Headers],[TYPE DE DOCUMENT DE REFERENCE]])))=0,"",INDIRECT(NOM_FR&amp;ADDRESS('PR-tampon'!$D504,COLUMN(REFERENCEMENT_ISOLANT[[#Headers],[TYPE DE DOCUMENT DE REFERENCE]]))))))</f>
        <v/>
      </c>
      <c r="H541" s="3" t="str">
        <f ca="1">IF('PR-tampon'!$D504="","",IF('PR-tampon'!$D504=0,"",IF(INDIRECT(NOM_FR&amp;ADDRESS('PR-tampon'!$D504,COLUMN(REFERENCEMENT_ISOLANT[[#Headers],[REF]])))=0,"",INDIRECT(NOM_FR&amp;ADDRESS('PR-tampon'!$D504,COLUMN(REFERENCEMENT_ISOLANT[[#Headers],[REF]]))))))</f>
        <v/>
      </c>
      <c r="I541" s="80" t="str">
        <f ca="1">IF('PR-tampon'!$D504="","",IF('PR-tampon'!$D504=0,"",IF(INDIRECT(NOM_FR&amp;ADDRESS('PR-tampon'!$D504,COLUMN(REFERENCEMENT_ISOLANT[[#Headers],[AVIS LIMITE AU / VALIDITE]])))=0,"",INDIRECT(NOM_FR&amp;ADDRESS('PR-tampon'!$D504,COLUMN(REFERENCEMENT_ISOLANT[[#Headers],[AVIS LIMITE AU / VALIDITE]]))))))</f>
        <v/>
      </c>
      <c r="J541" s="3" t="str">
        <f ca="1">IF('PR-tampon'!$D504="","",IF('PR-tampon'!$D504=0,"",IF(INDIRECT(NOM_FR&amp;ADDRESS('PR-tampon'!$D504,COLUMN(REFERENCEMENT_ISOLANT[[#Headers],[TC/TNC
dans le domaine d''emploi visé]])))=0,"",INDIRECT(NOM_FR&amp;ADDRESS('PR-tampon'!$D504,COLUMN(REFERENCEMENT_ISOLANT[[#Headers],[TC/TNC
dans le domaine d''emploi visé]]))))))</f>
        <v/>
      </c>
      <c r="K541" s="110" t="str">
        <f ca="1">IF('PR-tampon'!$D504="","",IF('PR-tampon'!$D504=0,"",IF(INDIRECT(NOM_FR&amp;ADDRESS('PR-tampon'!$D504,COLUMN(REFERENCEMENT_ISOLANT[[#Headers],[SYNTHESE DES APPLICATIONS VISEES]])))=0,"",INDIRECT(NOM_FR&amp;ADDRESS('PR-tampon'!$D504,COLUMN(REFERENCEMENT_ISOLANT[[#Headers],[SYNTHESE DES APPLICATIONS VISEES]]))))))</f>
        <v/>
      </c>
      <c r="L541" s="82" t="str">
        <f ca="1">IF('PR-tampon'!$E504="","",IF('PR-tampon'!$E504=0,"",IF(INDIRECT(NOM_FR&amp;ADDRESS('PR-tampon'!$E504,COLUMN(REFERENCEMENT_ISOLANT[[#Headers],[CONCATENATION DES OBSERVATIONS]])))=0,"",INDIRECT(NOM_FR&amp;ADDRESS('PR-tampon'!$E504,COLUMN(REFERENCEMENT_ISOLANT[[#Headers],[CONCATENATION DES OBSERVATIONS]]))))))</f>
        <v/>
      </c>
      <c r="M541" s="3" t="str">
        <f ca="1">IF('PR-tampon'!$D504="","",IF('PR-tampon'!$D504=0,"",IF(INDIRECT(NOM_FR&amp;ADDRESS('PR-tampon'!$D504,COLUMN(REFERENCEMENT_ISOLANT[[#Headers],[Hygrométrie des locaux]])))=0,"",INDIRECT(NOM_FR&amp;ADDRESS('PR-tampon'!$D504,COLUMN(REFERENCEMENT_ISOLANT[[#Headers],[Hygrométrie des locaux]]))))))</f>
        <v/>
      </c>
      <c r="N541" s="3" t="str">
        <f ca="1">IF('PR-tampon'!$D504="","",IF('PR-tampon'!$D504=0,"",IF(INDIRECT(NOM_FR&amp;ADDRESS('PR-tampon'!$D504,COLUMN(REFERENCEMENT_ISOLANT[[#Headers],[classement locaux au sens 20.1 P3]])))=0,"",INDIRECT(NOM_FR&amp;ADDRESS('PR-tampon'!$D504,COLUMN(REFERENCEMENT_ISOLANT[[#Headers],[classement locaux au sens 20.1 P3]]))))))</f>
        <v/>
      </c>
      <c r="O541" s="3" t="str">
        <f ca="1">IF('PR-tampon'!$D504="","",IF('PR-tampon'!$D504=0,"",IF(INDIRECT(NOM_FR&amp;ADDRESS('PR-tampon'!$D504,COLUMN(REFERENCEMENT_ISOLANT[[#Headers],[Climat max]])))=0,"",INDIRECT(NOM_FR&amp;ADDRESS('PR-tampon'!$D504,COLUMN(REFERENCEMENT_ISOLANT[[#Headers],[Climat max]]))))))</f>
        <v/>
      </c>
      <c r="P541" s="3" t="str">
        <f ca="1">IF('PR-tampon'!$D504="","",IF('PR-tampon'!$D504=0,"",IF(INDIRECT(NOM_FR&amp;ADDRESS('PR-tampon'!$D504,COLUMN(REFERENCEMENT_ISOLANT[[#Headers],[Locaux climatisés ou raffraichis]])))=0,"",INDIRECT(NOM_FR&amp;ADDRESS('PR-tampon'!$D504,COLUMN(REFERENCEMENT_ISOLANT[[#Headers],[Locaux climatisés ou raffraichis]]))))))</f>
        <v/>
      </c>
    </row>
    <row r="542" spans="1:16" ht="130.19999999999999" customHeight="1" x14ac:dyDescent="0.3">
      <c r="A542" s="3" t="s">
        <v>191</v>
      </c>
      <c r="B542" s="86" t="str">
        <f ca="1">IF('PR-tampon'!$D505="","",IF('PR-tampon'!$D505=0,"",IF(INDIRECT(NOM_FR&amp;ADDRESS('PR-tampon'!$D505,COLUMN(REFERENCEMENT_ISOLANT[[#Headers],[DATE REFERENCEMENT]])))=0,"",INDIRECT(NOM_FR&amp;ADDRESS('PR-tampon'!$D505,COLUMN(REFERENCEMENT_ISOLANT[[#Headers],[DATE REFERENCEMENT]]))))))</f>
        <v/>
      </c>
      <c r="C542" s="86" t="str">
        <f ca="1">IF('PR-tampon'!$D505="","",IF('PR-tampon'!$D505=0,"",IF(INDIRECT(NOM_FR&amp;ADDRESS('PR-tampon'!$D505,COLUMN(REFERENCEMENT_ISOLANT[[#Headers],[TYPE DE PROCEDE]])))=0,"",INDIRECT(NOM_FR&amp;ADDRESS('PR-tampon'!$D505,COLUMN(REFERENCEMENT_ISOLANT[[#Headers],[TYPE DE PROCEDE]]))))))</f>
        <v/>
      </c>
      <c r="D542" s="86" t="str">
        <f ca="1">IF('PR-tampon'!$D505="","",IF('PR-tampon'!$D505=0,"",IF(INDIRECT(NOM_FR&amp;ADDRESS('PR-tampon'!$D505,COLUMN(REFERENCEMENT_ISOLANT[[#Headers],[MATIERE]])))=0,"",INDIRECT(NOM_FR&amp;ADDRESS('PR-tampon'!$D505,COLUMN(REFERENCEMENT_ISOLANT[[#Headers],[MATIERE]]))))))</f>
        <v/>
      </c>
      <c r="E542" s="3" t="str">
        <f ca="1">IF('PR-tampon'!$D505="","",IF('PR-tampon'!$D505=0,"",IF(INDIRECT(NOM_FR&amp;ADDRESS('PR-tampon'!$D505,COLUMN(REFERENCEMENT_ISOLANT[[#Headers],[NOM COMMERCIAL DU PROCEDE]])))=0,"",INDIRECT(NOM_FR&amp;ADDRESS('PR-tampon'!$D505,COLUMN(REFERENCEMENT_ISOLANT[[#Headers],[NOM COMMERCIAL DU PROCEDE]]))))))</f>
        <v/>
      </c>
      <c r="F542" s="3" t="str">
        <f ca="1">IF('PR-tampon'!$D505="","",IF('PR-tampon'!$D505=0,"",IF(INDIRECT(NOM_FR&amp;ADDRESS('PR-tampon'!$D505,COLUMN(REFERENCEMENT_ISOLANT[[#Headers],[FABRICANT / TITULAIRE / DISTRIBUTEUR]])))=0,"",INDIRECT(NOM_FR&amp;ADDRESS('PR-tampon'!$D505,COLUMN(REFERENCEMENT_ISOLANT[[#Headers],[FABRICANT / TITULAIRE / DISTRIBUTEUR]]))))))</f>
        <v/>
      </c>
      <c r="G542" s="3" t="str">
        <f ca="1">IF('PR-tampon'!$D505="","",IF('PR-tampon'!$D505=0,"",IF(INDIRECT(NOM_FR&amp;ADDRESS('PR-tampon'!$D505,COLUMN(REFERENCEMENT_ISOLANT[[#Headers],[TYPE DE DOCUMENT DE REFERENCE]])))=0,"",INDIRECT(NOM_FR&amp;ADDRESS('PR-tampon'!$D505,COLUMN(REFERENCEMENT_ISOLANT[[#Headers],[TYPE DE DOCUMENT DE REFERENCE]]))))))</f>
        <v/>
      </c>
      <c r="H542" s="3" t="str">
        <f ca="1">IF('PR-tampon'!$D505="","",IF('PR-tampon'!$D505=0,"",IF(INDIRECT(NOM_FR&amp;ADDRESS('PR-tampon'!$D505,COLUMN(REFERENCEMENT_ISOLANT[[#Headers],[REF]])))=0,"",INDIRECT(NOM_FR&amp;ADDRESS('PR-tampon'!$D505,COLUMN(REFERENCEMENT_ISOLANT[[#Headers],[REF]]))))))</f>
        <v/>
      </c>
      <c r="I542" s="80" t="str">
        <f ca="1">IF('PR-tampon'!$D505="","",IF('PR-tampon'!$D505=0,"",IF(INDIRECT(NOM_FR&amp;ADDRESS('PR-tampon'!$D505,COLUMN(REFERENCEMENT_ISOLANT[[#Headers],[AVIS LIMITE AU / VALIDITE]])))=0,"",INDIRECT(NOM_FR&amp;ADDRESS('PR-tampon'!$D505,COLUMN(REFERENCEMENT_ISOLANT[[#Headers],[AVIS LIMITE AU / VALIDITE]]))))))</f>
        <v/>
      </c>
      <c r="J542" s="3" t="str">
        <f ca="1">IF('PR-tampon'!$D505="","",IF('PR-tampon'!$D505=0,"",IF(INDIRECT(NOM_FR&amp;ADDRESS('PR-tampon'!$D505,COLUMN(REFERENCEMENT_ISOLANT[[#Headers],[TC/TNC
dans le domaine d''emploi visé]])))=0,"",INDIRECT(NOM_FR&amp;ADDRESS('PR-tampon'!$D505,COLUMN(REFERENCEMENT_ISOLANT[[#Headers],[TC/TNC
dans le domaine d''emploi visé]]))))))</f>
        <v/>
      </c>
      <c r="K542" s="110" t="str">
        <f ca="1">IF('PR-tampon'!$D505="","",IF('PR-tampon'!$D505=0,"",IF(INDIRECT(NOM_FR&amp;ADDRESS('PR-tampon'!$D505,COLUMN(REFERENCEMENT_ISOLANT[[#Headers],[SYNTHESE DES APPLICATIONS VISEES]])))=0,"",INDIRECT(NOM_FR&amp;ADDRESS('PR-tampon'!$D505,COLUMN(REFERENCEMENT_ISOLANT[[#Headers],[SYNTHESE DES APPLICATIONS VISEES]]))))))</f>
        <v/>
      </c>
      <c r="L542" s="82" t="str">
        <f ca="1">IF('PR-tampon'!$E505="","",IF('PR-tampon'!$E505=0,"",IF(INDIRECT(NOM_FR&amp;ADDRESS('PR-tampon'!$E505,COLUMN(REFERENCEMENT_ISOLANT[[#Headers],[CONCATENATION DES OBSERVATIONS]])))=0,"",INDIRECT(NOM_FR&amp;ADDRESS('PR-tampon'!$E505,COLUMN(REFERENCEMENT_ISOLANT[[#Headers],[CONCATENATION DES OBSERVATIONS]]))))))</f>
        <v/>
      </c>
      <c r="M542" s="3" t="str">
        <f ca="1">IF('PR-tampon'!$D505="","",IF('PR-tampon'!$D505=0,"",IF(INDIRECT(NOM_FR&amp;ADDRESS('PR-tampon'!$D505,COLUMN(REFERENCEMENT_ISOLANT[[#Headers],[Hygrométrie des locaux]])))=0,"",INDIRECT(NOM_FR&amp;ADDRESS('PR-tampon'!$D505,COLUMN(REFERENCEMENT_ISOLANT[[#Headers],[Hygrométrie des locaux]]))))))</f>
        <v/>
      </c>
      <c r="N542" s="3" t="str">
        <f ca="1">IF('PR-tampon'!$D505="","",IF('PR-tampon'!$D505=0,"",IF(INDIRECT(NOM_FR&amp;ADDRESS('PR-tampon'!$D505,COLUMN(REFERENCEMENT_ISOLANT[[#Headers],[classement locaux au sens 20.1 P3]])))=0,"",INDIRECT(NOM_FR&amp;ADDRESS('PR-tampon'!$D505,COLUMN(REFERENCEMENT_ISOLANT[[#Headers],[classement locaux au sens 20.1 P3]]))))))</f>
        <v/>
      </c>
      <c r="O542" s="3" t="str">
        <f ca="1">IF('PR-tampon'!$D505="","",IF('PR-tampon'!$D505=0,"",IF(INDIRECT(NOM_FR&amp;ADDRESS('PR-tampon'!$D505,COLUMN(REFERENCEMENT_ISOLANT[[#Headers],[Climat max]])))=0,"",INDIRECT(NOM_FR&amp;ADDRESS('PR-tampon'!$D505,COLUMN(REFERENCEMENT_ISOLANT[[#Headers],[Climat max]]))))))</f>
        <v/>
      </c>
      <c r="P542" s="3" t="str">
        <f ca="1">IF('PR-tampon'!$D505="","",IF('PR-tampon'!$D505=0,"",IF(INDIRECT(NOM_FR&amp;ADDRESS('PR-tampon'!$D505,COLUMN(REFERENCEMENT_ISOLANT[[#Headers],[Locaux climatisés ou raffraichis]])))=0,"",INDIRECT(NOM_FR&amp;ADDRESS('PR-tampon'!$D505,COLUMN(REFERENCEMENT_ISOLANT[[#Headers],[Locaux climatisés ou raffraichis]]))))))</f>
        <v/>
      </c>
    </row>
    <row r="543" spans="1:16" ht="130.19999999999999" customHeight="1" x14ac:dyDescent="0.3">
      <c r="A543" s="3" t="s">
        <v>191</v>
      </c>
      <c r="B543" s="86" t="str">
        <f ca="1">IF('PR-tampon'!$D506="","",IF('PR-tampon'!$D506=0,"",IF(INDIRECT(NOM_FR&amp;ADDRESS('PR-tampon'!$D506,COLUMN(REFERENCEMENT_ISOLANT[[#Headers],[DATE REFERENCEMENT]])))=0,"",INDIRECT(NOM_FR&amp;ADDRESS('PR-tampon'!$D506,COLUMN(REFERENCEMENT_ISOLANT[[#Headers],[DATE REFERENCEMENT]]))))))</f>
        <v/>
      </c>
      <c r="C543" s="86" t="str">
        <f ca="1">IF('PR-tampon'!$D506="","",IF('PR-tampon'!$D506=0,"",IF(INDIRECT(NOM_FR&amp;ADDRESS('PR-tampon'!$D506,COLUMN(REFERENCEMENT_ISOLANT[[#Headers],[TYPE DE PROCEDE]])))=0,"",INDIRECT(NOM_FR&amp;ADDRESS('PR-tampon'!$D506,COLUMN(REFERENCEMENT_ISOLANT[[#Headers],[TYPE DE PROCEDE]]))))))</f>
        <v/>
      </c>
      <c r="D543" s="86" t="str">
        <f ca="1">IF('PR-tampon'!$D506="","",IF('PR-tampon'!$D506=0,"",IF(INDIRECT(NOM_FR&amp;ADDRESS('PR-tampon'!$D506,COLUMN(REFERENCEMENT_ISOLANT[[#Headers],[MATIERE]])))=0,"",INDIRECT(NOM_FR&amp;ADDRESS('PR-tampon'!$D506,COLUMN(REFERENCEMENT_ISOLANT[[#Headers],[MATIERE]]))))))</f>
        <v/>
      </c>
      <c r="E543" s="3" t="str">
        <f ca="1">IF('PR-tampon'!$D506="","",IF('PR-tampon'!$D506=0,"",IF(INDIRECT(NOM_FR&amp;ADDRESS('PR-tampon'!$D506,COLUMN(REFERENCEMENT_ISOLANT[[#Headers],[NOM COMMERCIAL DU PROCEDE]])))=0,"",INDIRECT(NOM_FR&amp;ADDRESS('PR-tampon'!$D506,COLUMN(REFERENCEMENT_ISOLANT[[#Headers],[NOM COMMERCIAL DU PROCEDE]]))))))</f>
        <v/>
      </c>
      <c r="F543" s="3" t="str">
        <f ca="1">IF('PR-tampon'!$D506="","",IF('PR-tampon'!$D506=0,"",IF(INDIRECT(NOM_FR&amp;ADDRESS('PR-tampon'!$D506,COLUMN(REFERENCEMENT_ISOLANT[[#Headers],[FABRICANT / TITULAIRE / DISTRIBUTEUR]])))=0,"",INDIRECT(NOM_FR&amp;ADDRESS('PR-tampon'!$D506,COLUMN(REFERENCEMENT_ISOLANT[[#Headers],[FABRICANT / TITULAIRE / DISTRIBUTEUR]]))))))</f>
        <v/>
      </c>
      <c r="G543" s="3" t="str">
        <f ca="1">IF('PR-tampon'!$D506="","",IF('PR-tampon'!$D506=0,"",IF(INDIRECT(NOM_FR&amp;ADDRESS('PR-tampon'!$D506,COLUMN(REFERENCEMENT_ISOLANT[[#Headers],[TYPE DE DOCUMENT DE REFERENCE]])))=0,"",INDIRECT(NOM_FR&amp;ADDRESS('PR-tampon'!$D506,COLUMN(REFERENCEMENT_ISOLANT[[#Headers],[TYPE DE DOCUMENT DE REFERENCE]]))))))</f>
        <v/>
      </c>
      <c r="H543" s="3" t="str">
        <f ca="1">IF('PR-tampon'!$D506="","",IF('PR-tampon'!$D506=0,"",IF(INDIRECT(NOM_FR&amp;ADDRESS('PR-tampon'!$D506,COLUMN(REFERENCEMENT_ISOLANT[[#Headers],[REF]])))=0,"",INDIRECT(NOM_FR&amp;ADDRESS('PR-tampon'!$D506,COLUMN(REFERENCEMENT_ISOLANT[[#Headers],[REF]]))))))</f>
        <v/>
      </c>
      <c r="I543" s="80" t="str">
        <f ca="1">IF('PR-tampon'!$D506="","",IF('PR-tampon'!$D506=0,"",IF(INDIRECT(NOM_FR&amp;ADDRESS('PR-tampon'!$D506,COLUMN(REFERENCEMENT_ISOLANT[[#Headers],[AVIS LIMITE AU / VALIDITE]])))=0,"",INDIRECT(NOM_FR&amp;ADDRESS('PR-tampon'!$D506,COLUMN(REFERENCEMENT_ISOLANT[[#Headers],[AVIS LIMITE AU / VALIDITE]]))))))</f>
        <v/>
      </c>
      <c r="J543" s="3" t="str">
        <f ca="1">IF('PR-tampon'!$D506="","",IF('PR-tampon'!$D506=0,"",IF(INDIRECT(NOM_FR&amp;ADDRESS('PR-tampon'!$D506,COLUMN(REFERENCEMENT_ISOLANT[[#Headers],[TC/TNC
dans le domaine d''emploi visé]])))=0,"",INDIRECT(NOM_FR&amp;ADDRESS('PR-tampon'!$D506,COLUMN(REFERENCEMENT_ISOLANT[[#Headers],[TC/TNC
dans le domaine d''emploi visé]]))))))</f>
        <v/>
      </c>
      <c r="K543" s="110" t="str">
        <f ca="1">IF('PR-tampon'!$D506="","",IF('PR-tampon'!$D506=0,"",IF(INDIRECT(NOM_FR&amp;ADDRESS('PR-tampon'!$D506,COLUMN(REFERENCEMENT_ISOLANT[[#Headers],[SYNTHESE DES APPLICATIONS VISEES]])))=0,"",INDIRECT(NOM_FR&amp;ADDRESS('PR-tampon'!$D506,COLUMN(REFERENCEMENT_ISOLANT[[#Headers],[SYNTHESE DES APPLICATIONS VISEES]]))))))</f>
        <v/>
      </c>
      <c r="L543" s="82" t="str">
        <f ca="1">IF('PR-tampon'!$E506="","",IF('PR-tampon'!$E506=0,"",IF(INDIRECT(NOM_FR&amp;ADDRESS('PR-tampon'!$E506,COLUMN(REFERENCEMENT_ISOLANT[[#Headers],[CONCATENATION DES OBSERVATIONS]])))=0,"",INDIRECT(NOM_FR&amp;ADDRESS('PR-tampon'!$E506,COLUMN(REFERENCEMENT_ISOLANT[[#Headers],[CONCATENATION DES OBSERVATIONS]]))))))</f>
        <v/>
      </c>
      <c r="M543" s="3" t="str">
        <f ca="1">IF('PR-tampon'!$D506="","",IF('PR-tampon'!$D506=0,"",IF(INDIRECT(NOM_FR&amp;ADDRESS('PR-tampon'!$D506,COLUMN(REFERENCEMENT_ISOLANT[[#Headers],[Hygrométrie des locaux]])))=0,"",INDIRECT(NOM_FR&amp;ADDRESS('PR-tampon'!$D506,COLUMN(REFERENCEMENT_ISOLANT[[#Headers],[Hygrométrie des locaux]]))))))</f>
        <v/>
      </c>
      <c r="N543" s="3" t="str">
        <f ca="1">IF('PR-tampon'!$D506="","",IF('PR-tampon'!$D506=0,"",IF(INDIRECT(NOM_FR&amp;ADDRESS('PR-tampon'!$D506,COLUMN(REFERENCEMENT_ISOLANT[[#Headers],[classement locaux au sens 20.1 P3]])))=0,"",INDIRECT(NOM_FR&amp;ADDRESS('PR-tampon'!$D506,COLUMN(REFERENCEMENT_ISOLANT[[#Headers],[classement locaux au sens 20.1 P3]]))))))</f>
        <v/>
      </c>
      <c r="O543" s="3" t="str">
        <f ca="1">IF('PR-tampon'!$D506="","",IF('PR-tampon'!$D506=0,"",IF(INDIRECT(NOM_FR&amp;ADDRESS('PR-tampon'!$D506,COLUMN(REFERENCEMENT_ISOLANT[[#Headers],[Climat max]])))=0,"",INDIRECT(NOM_FR&amp;ADDRESS('PR-tampon'!$D506,COLUMN(REFERENCEMENT_ISOLANT[[#Headers],[Climat max]]))))))</f>
        <v/>
      </c>
      <c r="P543" s="3" t="str">
        <f ca="1">IF('PR-tampon'!$D506="","",IF('PR-tampon'!$D506=0,"",IF(INDIRECT(NOM_FR&amp;ADDRESS('PR-tampon'!$D506,COLUMN(REFERENCEMENT_ISOLANT[[#Headers],[Locaux climatisés ou raffraichis]])))=0,"",INDIRECT(NOM_FR&amp;ADDRESS('PR-tampon'!$D506,COLUMN(REFERENCEMENT_ISOLANT[[#Headers],[Locaux climatisés ou raffraichis]]))))))</f>
        <v/>
      </c>
    </row>
    <row r="544" spans="1:16" ht="130.19999999999999" customHeight="1" x14ac:dyDescent="0.3">
      <c r="A544" s="3" t="s">
        <v>191</v>
      </c>
      <c r="B544" s="86" t="str">
        <f ca="1">IF('PR-tampon'!$D507="","",IF('PR-tampon'!$D507=0,"",IF(INDIRECT(NOM_FR&amp;ADDRESS('PR-tampon'!$D507,COLUMN(REFERENCEMENT_ISOLANT[[#Headers],[DATE REFERENCEMENT]])))=0,"",INDIRECT(NOM_FR&amp;ADDRESS('PR-tampon'!$D507,COLUMN(REFERENCEMENT_ISOLANT[[#Headers],[DATE REFERENCEMENT]]))))))</f>
        <v/>
      </c>
      <c r="C544" s="86" t="str">
        <f ca="1">IF('PR-tampon'!$D507="","",IF('PR-tampon'!$D507=0,"",IF(INDIRECT(NOM_FR&amp;ADDRESS('PR-tampon'!$D507,COLUMN(REFERENCEMENT_ISOLANT[[#Headers],[TYPE DE PROCEDE]])))=0,"",INDIRECT(NOM_FR&amp;ADDRESS('PR-tampon'!$D507,COLUMN(REFERENCEMENT_ISOLANT[[#Headers],[TYPE DE PROCEDE]]))))))</f>
        <v/>
      </c>
      <c r="D544" s="86" t="str">
        <f ca="1">IF('PR-tampon'!$D507="","",IF('PR-tampon'!$D507=0,"",IF(INDIRECT(NOM_FR&amp;ADDRESS('PR-tampon'!$D507,COLUMN(REFERENCEMENT_ISOLANT[[#Headers],[MATIERE]])))=0,"",INDIRECT(NOM_FR&amp;ADDRESS('PR-tampon'!$D507,COLUMN(REFERENCEMENT_ISOLANT[[#Headers],[MATIERE]]))))))</f>
        <v/>
      </c>
      <c r="E544" s="3" t="str">
        <f ca="1">IF('PR-tampon'!$D507="","",IF('PR-tampon'!$D507=0,"",IF(INDIRECT(NOM_FR&amp;ADDRESS('PR-tampon'!$D507,COLUMN(REFERENCEMENT_ISOLANT[[#Headers],[NOM COMMERCIAL DU PROCEDE]])))=0,"",INDIRECT(NOM_FR&amp;ADDRESS('PR-tampon'!$D507,COLUMN(REFERENCEMENT_ISOLANT[[#Headers],[NOM COMMERCIAL DU PROCEDE]]))))))</f>
        <v/>
      </c>
      <c r="F544" s="3" t="str">
        <f ca="1">IF('PR-tampon'!$D507="","",IF('PR-tampon'!$D507=0,"",IF(INDIRECT(NOM_FR&amp;ADDRESS('PR-tampon'!$D507,COLUMN(REFERENCEMENT_ISOLANT[[#Headers],[FABRICANT / TITULAIRE / DISTRIBUTEUR]])))=0,"",INDIRECT(NOM_FR&amp;ADDRESS('PR-tampon'!$D507,COLUMN(REFERENCEMENT_ISOLANT[[#Headers],[FABRICANT / TITULAIRE / DISTRIBUTEUR]]))))))</f>
        <v/>
      </c>
      <c r="G544" s="3" t="str">
        <f ca="1">IF('PR-tampon'!$D507="","",IF('PR-tampon'!$D507=0,"",IF(INDIRECT(NOM_FR&amp;ADDRESS('PR-tampon'!$D507,COLUMN(REFERENCEMENT_ISOLANT[[#Headers],[TYPE DE DOCUMENT DE REFERENCE]])))=0,"",INDIRECT(NOM_FR&amp;ADDRESS('PR-tampon'!$D507,COLUMN(REFERENCEMENT_ISOLANT[[#Headers],[TYPE DE DOCUMENT DE REFERENCE]]))))))</f>
        <v/>
      </c>
      <c r="H544" s="3" t="str">
        <f ca="1">IF('PR-tampon'!$D507="","",IF('PR-tampon'!$D507=0,"",IF(INDIRECT(NOM_FR&amp;ADDRESS('PR-tampon'!$D507,COLUMN(REFERENCEMENT_ISOLANT[[#Headers],[REF]])))=0,"",INDIRECT(NOM_FR&amp;ADDRESS('PR-tampon'!$D507,COLUMN(REFERENCEMENT_ISOLANT[[#Headers],[REF]]))))))</f>
        <v/>
      </c>
      <c r="I544" s="80" t="str">
        <f ca="1">IF('PR-tampon'!$D507="","",IF('PR-tampon'!$D507=0,"",IF(INDIRECT(NOM_FR&amp;ADDRESS('PR-tampon'!$D507,COLUMN(REFERENCEMENT_ISOLANT[[#Headers],[AVIS LIMITE AU / VALIDITE]])))=0,"",INDIRECT(NOM_FR&amp;ADDRESS('PR-tampon'!$D507,COLUMN(REFERENCEMENT_ISOLANT[[#Headers],[AVIS LIMITE AU / VALIDITE]]))))))</f>
        <v/>
      </c>
      <c r="J544" s="3" t="str">
        <f ca="1">IF('PR-tampon'!$D507="","",IF('PR-tampon'!$D507=0,"",IF(INDIRECT(NOM_FR&amp;ADDRESS('PR-tampon'!$D507,COLUMN(REFERENCEMENT_ISOLANT[[#Headers],[TC/TNC
dans le domaine d''emploi visé]])))=0,"",INDIRECT(NOM_FR&amp;ADDRESS('PR-tampon'!$D507,COLUMN(REFERENCEMENT_ISOLANT[[#Headers],[TC/TNC
dans le domaine d''emploi visé]]))))))</f>
        <v/>
      </c>
      <c r="K544" s="110" t="str">
        <f ca="1">IF('PR-tampon'!$D507="","",IF('PR-tampon'!$D507=0,"",IF(INDIRECT(NOM_FR&amp;ADDRESS('PR-tampon'!$D507,COLUMN(REFERENCEMENT_ISOLANT[[#Headers],[SYNTHESE DES APPLICATIONS VISEES]])))=0,"",INDIRECT(NOM_FR&amp;ADDRESS('PR-tampon'!$D507,COLUMN(REFERENCEMENT_ISOLANT[[#Headers],[SYNTHESE DES APPLICATIONS VISEES]]))))))</f>
        <v/>
      </c>
      <c r="L544" s="82" t="str">
        <f ca="1">IF('PR-tampon'!$E507="","",IF('PR-tampon'!$E507=0,"",IF(INDIRECT(NOM_FR&amp;ADDRESS('PR-tampon'!$E507,COLUMN(REFERENCEMENT_ISOLANT[[#Headers],[CONCATENATION DES OBSERVATIONS]])))=0,"",INDIRECT(NOM_FR&amp;ADDRESS('PR-tampon'!$E507,COLUMN(REFERENCEMENT_ISOLANT[[#Headers],[CONCATENATION DES OBSERVATIONS]]))))))</f>
        <v/>
      </c>
      <c r="M544" s="3" t="str">
        <f ca="1">IF('PR-tampon'!$D507="","",IF('PR-tampon'!$D507=0,"",IF(INDIRECT(NOM_FR&amp;ADDRESS('PR-tampon'!$D507,COLUMN(REFERENCEMENT_ISOLANT[[#Headers],[Hygrométrie des locaux]])))=0,"",INDIRECT(NOM_FR&amp;ADDRESS('PR-tampon'!$D507,COLUMN(REFERENCEMENT_ISOLANT[[#Headers],[Hygrométrie des locaux]]))))))</f>
        <v/>
      </c>
      <c r="N544" s="3" t="str">
        <f ca="1">IF('PR-tampon'!$D507="","",IF('PR-tampon'!$D507=0,"",IF(INDIRECT(NOM_FR&amp;ADDRESS('PR-tampon'!$D507,COLUMN(REFERENCEMENT_ISOLANT[[#Headers],[classement locaux au sens 20.1 P3]])))=0,"",INDIRECT(NOM_FR&amp;ADDRESS('PR-tampon'!$D507,COLUMN(REFERENCEMENT_ISOLANT[[#Headers],[classement locaux au sens 20.1 P3]]))))))</f>
        <v/>
      </c>
      <c r="O544" s="3" t="str">
        <f ca="1">IF('PR-tampon'!$D507="","",IF('PR-tampon'!$D507=0,"",IF(INDIRECT(NOM_FR&amp;ADDRESS('PR-tampon'!$D507,COLUMN(REFERENCEMENT_ISOLANT[[#Headers],[Climat max]])))=0,"",INDIRECT(NOM_FR&amp;ADDRESS('PR-tampon'!$D507,COLUMN(REFERENCEMENT_ISOLANT[[#Headers],[Climat max]]))))))</f>
        <v/>
      </c>
      <c r="P544" s="3" t="str">
        <f ca="1">IF('PR-tampon'!$D507="","",IF('PR-tampon'!$D507=0,"",IF(INDIRECT(NOM_FR&amp;ADDRESS('PR-tampon'!$D507,COLUMN(REFERENCEMENT_ISOLANT[[#Headers],[Locaux climatisés ou raffraichis]])))=0,"",INDIRECT(NOM_FR&amp;ADDRESS('PR-tampon'!$D507,COLUMN(REFERENCEMENT_ISOLANT[[#Headers],[Locaux climatisés ou raffraichis]]))))))</f>
        <v/>
      </c>
    </row>
    <row r="545" spans="1:16" ht="130.19999999999999" customHeight="1" x14ac:dyDescent="0.3">
      <c r="A545" s="3" t="s">
        <v>191</v>
      </c>
      <c r="B545" s="86" t="str">
        <f ca="1">IF('PR-tampon'!$D508="","",IF('PR-tampon'!$D508=0,"",IF(INDIRECT(NOM_FR&amp;ADDRESS('PR-tampon'!$D508,COLUMN(REFERENCEMENT_ISOLANT[[#Headers],[DATE REFERENCEMENT]])))=0,"",INDIRECT(NOM_FR&amp;ADDRESS('PR-tampon'!$D508,COLUMN(REFERENCEMENT_ISOLANT[[#Headers],[DATE REFERENCEMENT]]))))))</f>
        <v/>
      </c>
      <c r="C545" s="86" t="str">
        <f ca="1">IF('PR-tampon'!$D508="","",IF('PR-tampon'!$D508=0,"",IF(INDIRECT(NOM_FR&amp;ADDRESS('PR-tampon'!$D508,COLUMN(REFERENCEMENT_ISOLANT[[#Headers],[TYPE DE PROCEDE]])))=0,"",INDIRECT(NOM_FR&amp;ADDRESS('PR-tampon'!$D508,COLUMN(REFERENCEMENT_ISOLANT[[#Headers],[TYPE DE PROCEDE]]))))))</f>
        <v/>
      </c>
      <c r="D545" s="86" t="str">
        <f ca="1">IF('PR-tampon'!$D508="","",IF('PR-tampon'!$D508=0,"",IF(INDIRECT(NOM_FR&amp;ADDRESS('PR-tampon'!$D508,COLUMN(REFERENCEMENT_ISOLANT[[#Headers],[MATIERE]])))=0,"",INDIRECT(NOM_FR&amp;ADDRESS('PR-tampon'!$D508,COLUMN(REFERENCEMENT_ISOLANT[[#Headers],[MATIERE]]))))))</f>
        <v/>
      </c>
      <c r="E545" s="3" t="str">
        <f ca="1">IF('PR-tampon'!$D508="","",IF('PR-tampon'!$D508=0,"",IF(INDIRECT(NOM_FR&amp;ADDRESS('PR-tampon'!$D508,COLUMN(REFERENCEMENT_ISOLANT[[#Headers],[NOM COMMERCIAL DU PROCEDE]])))=0,"",INDIRECT(NOM_FR&amp;ADDRESS('PR-tampon'!$D508,COLUMN(REFERENCEMENT_ISOLANT[[#Headers],[NOM COMMERCIAL DU PROCEDE]]))))))</f>
        <v/>
      </c>
      <c r="F545" s="3" t="str">
        <f ca="1">IF('PR-tampon'!$D508="","",IF('PR-tampon'!$D508=0,"",IF(INDIRECT(NOM_FR&amp;ADDRESS('PR-tampon'!$D508,COLUMN(REFERENCEMENT_ISOLANT[[#Headers],[FABRICANT / TITULAIRE / DISTRIBUTEUR]])))=0,"",INDIRECT(NOM_FR&amp;ADDRESS('PR-tampon'!$D508,COLUMN(REFERENCEMENT_ISOLANT[[#Headers],[FABRICANT / TITULAIRE / DISTRIBUTEUR]]))))))</f>
        <v/>
      </c>
      <c r="G545" s="3" t="str">
        <f ca="1">IF('PR-tampon'!$D508="","",IF('PR-tampon'!$D508=0,"",IF(INDIRECT(NOM_FR&amp;ADDRESS('PR-tampon'!$D508,COLUMN(REFERENCEMENT_ISOLANT[[#Headers],[TYPE DE DOCUMENT DE REFERENCE]])))=0,"",INDIRECT(NOM_FR&amp;ADDRESS('PR-tampon'!$D508,COLUMN(REFERENCEMENT_ISOLANT[[#Headers],[TYPE DE DOCUMENT DE REFERENCE]]))))))</f>
        <v/>
      </c>
      <c r="H545" s="3" t="str">
        <f ca="1">IF('PR-tampon'!$D508="","",IF('PR-tampon'!$D508=0,"",IF(INDIRECT(NOM_FR&amp;ADDRESS('PR-tampon'!$D508,COLUMN(REFERENCEMENT_ISOLANT[[#Headers],[REF]])))=0,"",INDIRECT(NOM_FR&amp;ADDRESS('PR-tampon'!$D508,COLUMN(REFERENCEMENT_ISOLANT[[#Headers],[REF]]))))))</f>
        <v/>
      </c>
      <c r="I545" s="80" t="str">
        <f ca="1">IF('PR-tampon'!$D508="","",IF('PR-tampon'!$D508=0,"",IF(INDIRECT(NOM_FR&amp;ADDRESS('PR-tampon'!$D508,COLUMN(REFERENCEMENT_ISOLANT[[#Headers],[AVIS LIMITE AU / VALIDITE]])))=0,"",INDIRECT(NOM_FR&amp;ADDRESS('PR-tampon'!$D508,COLUMN(REFERENCEMENT_ISOLANT[[#Headers],[AVIS LIMITE AU / VALIDITE]]))))))</f>
        <v/>
      </c>
      <c r="J545" s="3" t="str">
        <f ca="1">IF('PR-tampon'!$D508="","",IF('PR-tampon'!$D508=0,"",IF(INDIRECT(NOM_FR&amp;ADDRESS('PR-tampon'!$D508,COLUMN(REFERENCEMENT_ISOLANT[[#Headers],[TC/TNC
dans le domaine d''emploi visé]])))=0,"",INDIRECT(NOM_FR&amp;ADDRESS('PR-tampon'!$D508,COLUMN(REFERENCEMENT_ISOLANT[[#Headers],[TC/TNC
dans le domaine d''emploi visé]]))))))</f>
        <v/>
      </c>
      <c r="K545" s="110" t="str">
        <f ca="1">IF('PR-tampon'!$D508="","",IF('PR-tampon'!$D508=0,"",IF(INDIRECT(NOM_FR&amp;ADDRESS('PR-tampon'!$D508,COLUMN(REFERENCEMENT_ISOLANT[[#Headers],[SYNTHESE DES APPLICATIONS VISEES]])))=0,"",INDIRECT(NOM_FR&amp;ADDRESS('PR-tampon'!$D508,COLUMN(REFERENCEMENT_ISOLANT[[#Headers],[SYNTHESE DES APPLICATIONS VISEES]]))))))</f>
        <v/>
      </c>
      <c r="L545" s="82" t="str">
        <f ca="1">IF('PR-tampon'!$E508="","",IF('PR-tampon'!$E508=0,"",IF(INDIRECT(NOM_FR&amp;ADDRESS('PR-tampon'!$E508,COLUMN(REFERENCEMENT_ISOLANT[[#Headers],[CONCATENATION DES OBSERVATIONS]])))=0,"",INDIRECT(NOM_FR&amp;ADDRESS('PR-tampon'!$E508,COLUMN(REFERENCEMENT_ISOLANT[[#Headers],[CONCATENATION DES OBSERVATIONS]]))))))</f>
        <v/>
      </c>
      <c r="M545" s="3" t="str">
        <f ca="1">IF('PR-tampon'!$D508="","",IF('PR-tampon'!$D508=0,"",IF(INDIRECT(NOM_FR&amp;ADDRESS('PR-tampon'!$D508,COLUMN(REFERENCEMENT_ISOLANT[[#Headers],[Hygrométrie des locaux]])))=0,"",INDIRECT(NOM_FR&amp;ADDRESS('PR-tampon'!$D508,COLUMN(REFERENCEMENT_ISOLANT[[#Headers],[Hygrométrie des locaux]]))))))</f>
        <v/>
      </c>
      <c r="N545" s="3" t="str">
        <f ca="1">IF('PR-tampon'!$D508="","",IF('PR-tampon'!$D508=0,"",IF(INDIRECT(NOM_FR&amp;ADDRESS('PR-tampon'!$D508,COLUMN(REFERENCEMENT_ISOLANT[[#Headers],[classement locaux au sens 20.1 P3]])))=0,"",INDIRECT(NOM_FR&amp;ADDRESS('PR-tampon'!$D508,COLUMN(REFERENCEMENT_ISOLANT[[#Headers],[classement locaux au sens 20.1 P3]]))))))</f>
        <v/>
      </c>
      <c r="O545" s="3" t="str">
        <f ca="1">IF('PR-tampon'!$D508="","",IF('PR-tampon'!$D508=0,"",IF(INDIRECT(NOM_FR&amp;ADDRESS('PR-tampon'!$D508,COLUMN(REFERENCEMENT_ISOLANT[[#Headers],[Climat max]])))=0,"",INDIRECT(NOM_FR&amp;ADDRESS('PR-tampon'!$D508,COLUMN(REFERENCEMENT_ISOLANT[[#Headers],[Climat max]]))))))</f>
        <v/>
      </c>
      <c r="P545" s="3" t="str">
        <f ca="1">IF('PR-tampon'!$D508="","",IF('PR-tampon'!$D508=0,"",IF(INDIRECT(NOM_FR&amp;ADDRESS('PR-tampon'!$D508,COLUMN(REFERENCEMENT_ISOLANT[[#Headers],[Locaux climatisés ou raffraichis]])))=0,"",INDIRECT(NOM_FR&amp;ADDRESS('PR-tampon'!$D508,COLUMN(REFERENCEMENT_ISOLANT[[#Headers],[Locaux climatisés ou raffraichis]]))))))</f>
        <v/>
      </c>
    </row>
    <row r="546" spans="1:16" ht="130.19999999999999" customHeight="1" x14ac:dyDescent="0.3">
      <c r="A546" s="3" t="s">
        <v>191</v>
      </c>
      <c r="B546" s="86" t="str">
        <f ca="1">IF('PR-tampon'!$D509="","",IF('PR-tampon'!$D509=0,"",IF(INDIRECT(NOM_FR&amp;ADDRESS('PR-tampon'!$D509,COLUMN(REFERENCEMENT_ISOLANT[[#Headers],[DATE REFERENCEMENT]])))=0,"",INDIRECT(NOM_FR&amp;ADDRESS('PR-tampon'!$D509,COLUMN(REFERENCEMENT_ISOLANT[[#Headers],[DATE REFERENCEMENT]]))))))</f>
        <v/>
      </c>
      <c r="C546" s="86" t="str">
        <f ca="1">IF('PR-tampon'!$D509="","",IF('PR-tampon'!$D509=0,"",IF(INDIRECT(NOM_FR&amp;ADDRESS('PR-tampon'!$D509,COLUMN(REFERENCEMENT_ISOLANT[[#Headers],[TYPE DE PROCEDE]])))=0,"",INDIRECT(NOM_FR&amp;ADDRESS('PR-tampon'!$D509,COLUMN(REFERENCEMENT_ISOLANT[[#Headers],[TYPE DE PROCEDE]]))))))</f>
        <v/>
      </c>
      <c r="D546" s="86" t="str">
        <f ca="1">IF('PR-tampon'!$D509="","",IF('PR-tampon'!$D509=0,"",IF(INDIRECT(NOM_FR&amp;ADDRESS('PR-tampon'!$D509,COLUMN(REFERENCEMENT_ISOLANT[[#Headers],[MATIERE]])))=0,"",INDIRECT(NOM_FR&amp;ADDRESS('PR-tampon'!$D509,COLUMN(REFERENCEMENT_ISOLANT[[#Headers],[MATIERE]]))))))</f>
        <v/>
      </c>
      <c r="E546" s="3" t="str">
        <f ca="1">IF('PR-tampon'!$D509="","",IF('PR-tampon'!$D509=0,"",IF(INDIRECT(NOM_FR&amp;ADDRESS('PR-tampon'!$D509,COLUMN(REFERENCEMENT_ISOLANT[[#Headers],[NOM COMMERCIAL DU PROCEDE]])))=0,"",INDIRECT(NOM_FR&amp;ADDRESS('PR-tampon'!$D509,COLUMN(REFERENCEMENT_ISOLANT[[#Headers],[NOM COMMERCIAL DU PROCEDE]]))))))</f>
        <v/>
      </c>
      <c r="F546" s="3" t="str">
        <f ca="1">IF('PR-tampon'!$D509="","",IF('PR-tampon'!$D509=0,"",IF(INDIRECT(NOM_FR&amp;ADDRESS('PR-tampon'!$D509,COLUMN(REFERENCEMENT_ISOLANT[[#Headers],[FABRICANT / TITULAIRE / DISTRIBUTEUR]])))=0,"",INDIRECT(NOM_FR&amp;ADDRESS('PR-tampon'!$D509,COLUMN(REFERENCEMENT_ISOLANT[[#Headers],[FABRICANT / TITULAIRE / DISTRIBUTEUR]]))))))</f>
        <v/>
      </c>
      <c r="G546" s="3" t="str">
        <f ca="1">IF('PR-tampon'!$D509="","",IF('PR-tampon'!$D509=0,"",IF(INDIRECT(NOM_FR&amp;ADDRESS('PR-tampon'!$D509,COLUMN(REFERENCEMENT_ISOLANT[[#Headers],[TYPE DE DOCUMENT DE REFERENCE]])))=0,"",INDIRECT(NOM_FR&amp;ADDRESS('PR-tampon'!$D509,COLUMN(REFERENCEMENT_ISOLANT[[#Headers],[TYPE DE DOCUMENT DE REFERENCE]]))))))</f>
        <v/>
      </c>
      <c r="H546" s="3" t="str">
        <f ca="1">IF('PR-tampon'!$D509="","",IF('PR-tampon'!$D509=0,"",IF(INDIRECT(NOM_FR&amp;ADDRESS('PR-tampon'!$D509,COLUMN(REFERENCEMENT_ISOLANT[[#Headers],[REF]])))=0,"",INDIRECT(NOM_FR&amp;ADDRESS('PR-tampon'!$D509,COLUMN(REFERENCEMENT_ISOLANT[[#Headers],[REF]]))))))</f>
        <v/>
      </c>
      <c r="I546" s="80" t="str">
        <f ca="1">IF('PR-tampon'!$D509="","",IF('PR-tampon'!$D509=0,"",IF(INDIRECT(NOM_FR&amp;ADDRESS('PR-tampon'!$D509,COLUMN(REFERENCEMENT_ISOLANT[[#Headers],[AVIS LIMITE AU / VALIDITE]])))=0,"",INDIRECT(NOM_FR&amp;ADDRESS('PR-tampon'!$D509,COLUMN(REFERENCEMENT_ISOLANT[[#Headers],[AVIS LIMITE AU / VALIDITE]]))))))</f>
        <v/>
      </c>
      <c r="J546" s="3" t="str">
        <f ca="1">IF('PR-tampon'!$D509="","",IF('PR-tampon'!$D509=0,"",IF(INDIRECT(NOM_FR&amp;ADDRESS('PR-tampon'!$D509,COLUMN(REFERENCEMENT_ISOLANT[[#Headers],[TC/TNC
dans le domaine d''emploi visé]])))=0,"",INDIRECT(NOM_FR&amp;ADDRESS('PR-tampon'!$D509,COLUMN(REFERENCEMENT_ISOLANT[[#Headers],[TC/TNC
dans le domaine d''emploi visé]]))))))</f>
        <v/>
      </c>
      <c r="K546" s="110" t="str">
        <f ca="1">IF('PR-tampon'!$D509="","",IF('PR-tampon'!$D509=0,"",IF(INDIRECT(NOM_FR&amp;ADDRESS('PR-tampon'!$D509,COLUMN(REFERENCEMENT_ISOLANT[[#Headers],[SYNTHESE DES APPLICATIONS VISEES]])))=0,"",INDIRECT(NOM_FR&amp;ADDRESS('PR-tampon'!$D509,COLUMN(REFERENCEMENT_ISOLANT[[#Headers],[SYNTHESE DES APPLICATIONS VISEES]]))))))</f>
        <v/>
      </c>
      <c r="L546" s="82" t="str">
        <f ca="1">IF('PR-tampon'!$E509="","",IF('PR-tampon'!$E509=0,"",IF(INDIRECT(NOM_FR&amp;ADDRESS('PR-tampon'!$E509,COLUMN(REFERENCEMENT_ISOLANT[[#Headers],[CONCATENATION DES OBSERVATIONS]])))=0,"",INDIRECT(NOM_FR&amp;ADDRESS('PR-tampon'!$E509,COLUMN(REFERENCEMENT_ISOLANT[[#Headers],[CONCATENATION DES OBSERVATIONS]]))))))</f>
        <v/>
      </c>
      <c r="M546" s="3" t="str">
        <f ca="1">IF('PR-tampon'!$D509="","",IF('PR-tampon'!$D509=0,"",IF(INDIRECT(NOM_FR&amp;ADDRESS('PR-tampon'!$D509,COLUMN(REFERENCEMENT_ISOLANT[[#Headers],[Hygrométrie des locaux]])))=0,"",INDIRECT(NOM_FR&amp;ADDRESS('PR-tampon'!$D509,COLUMN(REFERENCEMENT_ISOLANT[[#Headers],[Hygrométrie des locaux]]))))))</f>
        <v/>
      </c>
      <c r="N546" s="3" t="str">
        <f ca="1">IF('PR-tampon'!$D509="","",IF('PR-tampon'!$D509=0,"",IF(INDIRECT(NOM_FR&amp;ADDRESS('PR-tampon'!$D509,COLUMN(REFERENCEMENT_ISOLANT[[#Headers],[classement locaux au sens 20.1 P3]])))=0,"",INDIRECT(NOM_FR&amp;ADDRESS('PR-tampon'!$D509,COLUMN(REFERENCEMENT_ISOLANT[[#Headers],[classement locaux au sens 20.1 P3]]))))))</f>
        <v/>
      </c>
      <c r="O546" s="3" t="str">
        <f ca="1">IF('PR-tampon'!$D509="","",IF('PR-tampon'!$D509=0,"",IF(INDIRECT(NOM_FR&amp;ADDRESS('PR-tampon'!$D509,COLUMN(REFERENCEMENT_ISOLANT[[#Headers],[Climat max]])))=0,"",INDIRECT(NOM_FR&amp;ADDRESS('PR-tampon'!$D509,COLUMN(REFERENCEMENT_ISOLANT[[#Headers],[Climat max]]))))))</f>
        <v/>
      </c>
      <c r="P546" s="3" t="str">
        <f ca="1">IF('PR-tampon'!$D509="","",IF('PR-tampon'!$D509=0,"",IF(INDIRECT(NOM_FR&amp;ADDRESS('PR-tampon'!$D509,COLUMN(REFERENCEMENT_ISOLANT[[#Headers],[Locaux climatisés ou raffraichis]])))=0,"",INDIRECT(NOM_FR&amp;ADDRESS('PR-tampon'!$D509,COLUMN(REFERENCEMENT_ISOLANT[[#Headers],[Locaux climatisés ou raffraichis]]))))))</f>
        <v/>
      </c>
    </row>
    <row r="547" spans="1:16" ht="130.19999999999999" customHeight="1" x14ac:dyDescent="0.3">
      <c r="A547" s="3" t="s">
        <v>191</v>
      </c>
      <c r="B547" s="86" t="str">
        <f ca="1">IF('PR-tampon'!$D510="","",IF('PR-tampon'!$D510=0,"",IF(INDIRECT(NOM_FR&amp;ADDRESS('PR-tampon'!$D510,COLUMN(REFERENCEMENT_ISOLANT[[#Headers],[DATE REFERENCEMENT]])))=0,"",INDIRECT(NOM_FR&amp;ADDRESS('PR-tampon'!$D510,COLUMN(REFERENCEMENT_ISOLANT[[#Headers],[DATE REFERENCEMENT]]))))))</f>
        <v/>
      </c>
      <c r="C547" s="86" t="str">
        <f ca="1">IF('PR-tampon'!$D510="","",IF('PR-tampon'!$D510=0,"",IF(INDIRECT(NOM_FR&amp;ADDRESS('PR-tampon'!$D510,COLUMN(REFERENCEMENT_ISOLANT[[#Headers],[TYPE DE PROCEDE]])))=0,"",INDIRECT(NOM_FR&amp;ADDRESS('PR-tampon'!$D510,COLUMN(REFERENCEMENT_ISOLANT[[#Headers],[TYPE DE PROCEDE]]))))))</f>
        <v/>
      </c>
      <c r="D547" s="86" t="str">
        <f ca="1">IF('PR-tampon'!$D510="","",IF('PR-tampon'!$D510=0,"",IF(INDIRECT(NOM_FR&amp;ADDRESS('PR-tampon'!$D510,COLUMN(REFERENCEMENT_ISOLANT[[#Headers],[MATIERE]])))=0,"",INDIRECT(NOM_FR&amp;ADDRESS('PR-tampon'!$D510,COLUMN(REFERENCEMENT_ISOLANT[[#Headers],[MATIERE]]))))))</f>
        <v/>
      </c>
      <c r="E547" s="3" t="str">
        <f ca="1">IF('PR-tampon'!$D510="","",IF('PR-tampon'!$D510=0,"",IF(INDIRECT(NOM_FR&amp;ADDRESS('PR-tampon'!$D510,COLUMN(REFERENCEMENT_ISOLANT[[#Headers],[NOM COMMERCIAL DU PROCEDE]])))=0,"",INDIRECT(NOM_FR&amp;ADDRESS('PR-tampon'!$D510,COLUMN(REFERENCEMENT_ISOLANT[[#Headers],[NOM COMMERCIAL DU PROCEDE]]))))))</f>
        <v/>
      </c>
      <c r="F547" s="3" t="str">
        <f ca="1">IF('PR-tampon'!$D510="","",IF('PR-tampon'!$D510=0,"",IF(INDIRECT(NOM_FR&amp;ADDRESS('PR-tampon'!$D510,COLUMN(REFERENCEMENT_ISOLANT[[#Headers],[FABRICANT / TITULAIRE / DISTRIBUTEUR]])))=0,"",INDIRECT(NOM_FR&amp;ADDRESS('PR-tampon'!$D510,COLUMN(REFERENCEMENT_ISOLANT[[#Headers],[FABRICANT / TITULAIRE / DISTRIBUTEUR]]))))))</f>
        <v/>
      </c>
      <c r="G547" s="3" t="str">
        <f ca="1">IF('PR-tampon'!$D510="","",IF('PR-tampon'!$D510=0,"",IF(INDIRECT(NOM_FR&amp;ADDRESS('PR-tampon'!$D510,COLUMN(REFERENCEMENT_ISOLANT[[#Headers],[TYPE DE DOCUMENT DE REFERENCE]])))=0,"",INDIRECT(NOM_FR&amp;ADDRESS('PR-tampon'!$D510,COLUMN(REFERENCEMENT_ISOLANT[[#Headers],[TYPE DE DOCUMENT DE REFERENCE]]))))))</f>
        <v/>
      </c>
      <c r="H547" s="3" t="str">
        <f ca="1">IF('PR-tampon'!$D510="","",IF('PR-tampon'!$D510=0,"",IF(INDIRECT(NOM_FR&amp;ADDRESS('PR-tampon'!$D510,COLUMN(REFERENCEMENT_ISOLANT[[#Headers],[REF]])))=0,"",INDIRECT(NOM_FR&amp;ADDRESS('PR-tampon'!$D510,COLUMN(REFERENCEMENT_ISOLANT[[#Headers],[REF]]))))))</f>
        <v/>
      </c>
      <c r="I547" s="80" t="str">
        <f ca="1">IF('PR-tampon'!$D510="","",IF('PR-tampon'!$D510=0,"",IF(INDIRECT(NOM_FR&amp;ADDRESS('PR-tampon'!$D510,COLUMN(REFERENCEMENT_ISOLANT[[#Headers],[AVIS LIMITE AU / VALIDITE]])))=0,"",INDIRECT(NOM_FR&amp;ADDRESS('PR-tampon'!$D510,COLUMN(REFERENCEMENT_ISOLANT[[#Headers],[AVIS LIMITE AU / VALIDITE]]))))))</f>
        <v/>
      </c>
      <c r="J547" s="3" t="str">
        <f ca="1">IF('PR-tampon'!$D510="","",IF('PR-tampon'!$D510=0,"",IF(INDIRECT(NOM_FR&amp;ADDRESS('PR-tampon'!$D510,COLUMN(REFERENCEMENT_ISOLANT[[#Headers],[TC/TNC
dans le domaine d''emploi visé]])))=0,"",INDIRECT(NOM_FR&amp;ADDRESS('PR-tampon'!$D510,COLUMN(REFERENCEMENT_ISOLANT[[#Headers],[TC/TNC
dans le domaine d''emploi visé]]))))))</f>
        <v/>
      </c>
      <c r="K547" s="110" t="str">
        <f ca="1">IF('PR-tampon'!$D510="","",IF('PR-tampon'!$D510=0,"",IF(INDIRECT(NOM_FR&amp;ADDRESS('PR-tampon'!$D510,COLUMN(REFERENCEMENT_ISOLANT[[#Headers],[SYNTHESE DES APPLICATIONS VISEES]])))=0,"",INDIRECT(NOM_FR&amp;ADDRESS('PR-tampon'!$D510,COLUMN(REFERENCEMENT_ISOLANT[[#Headers],[SYNTHESE DES APPLICATIONS VISEES]]))))))</f>
        <v/>
      </c>
      <c r="L547" s="82" t="str">
        <f ca="1">IF('PR-tampon'!$E510="","",IF('PR-tampon'!$E510=0,"",IF(INDIRECT(NOM_FR&amp;ADDRESS('PR-tampon'!$E510,COLUMN(REFERENCEMENT_ISOLANT[[#Headers],[CONCATENATION DES OBSERVATIONS]])))=0,"",INDIRECT(NOM_FR&amp;ADDRESS('PR-tampon'!$E510,COLUMN(REFERENCEMENT_ISOLANT[[#Headers],[CONCATENATION DES OBSERVATIONS]]))))))</f>
        <v/>
      </c>
      <c r="M547" s="3" t="str">
        <f ca="1">IF('PR-tampon'!$D510="","",IF('PR-tampon'!$D510=0,"",IF(INDIRECT(NOM_FR&amp;ADDRESS('PR-tampon'!$D510,COLUMN(REFERENCEMENT_ISOLANT[[#Headers],[Hygrométrie des locaux]])))=0,"",INDIRECT(NOM_FR&amp;ADDRESS('PR-tampon'!$D510,COLUMN(REFERENCEMENT_ISOLANT[[#Headers],[Hygrométrie des locaux]]))))))</f>
        <v/>
      </c>
      <c r="N547" s="3" t="str">
        <f ca="1">IF('PR-tampon'!$D510="","",IF('PR-tampon'!$D510=0,"",IF(INDIRECT(NOM_FR&amp;ADDRESS('PR-tampon'!$D510,COLUMN(REFERENCEMENT_ISOLANT[[#Headers],[classement locaux au sens 20.1 P3]])))=0,"",INDIRECT(NOM_FR&amp;ADDRESS('PR-tampon'!$D510,COLUMN(REFERENCEMENT_ISOLANT[[#Headers],[classement locaux au sens 20.1 P3]]))))))</f>
        <v/>
      </c>
      <c r="O547" s="3" t="str">
        <f ca="1">IF('PR-tampon'!$D510="","",IF('PR-tampon'!$D510=0,"",IF(INDIRECT(NOM_FR&amp;ADDRESS('PR-tampon'!$D510,COLUMN(REFERENCEMENT_ISOLANT[[#Headers],[Climat max]])))=0,"",INDIRECT(NOM_FR&amp;ADDRESS('PR-tampon'!$D510,COLUMN(REFERENCEMENT_ISOLANT[[#Headers],[Climat max]]))))))</f>
        <v/>
      </c>
      <c r="P547" s="3" t="str">
        <f ca="1">IF('PR-tampon'!$D510="","",IF('PR-tampon'!$D510=0,"",IF(INDIRECT(NOM_FR&amp;ADDRESS('PR-tampon'!$D510,COLUMN(REFERENCEMENT_ISOLANT[[#Headers],[Locaux climatisés ou raffraichis]])))=0,"",INDIRECT(NOM_FR&amp;ADDRESS('PR-tampon'!$D510,COLUMN(REFERENCEMENT_ISOLANT[[#Headers],[Locaux climatisés ou raffraichis]]))))))</f>
        <v/>
      </c>
    </row>
    <row r="548" spans="1:16" ht="130.19999999999999" customHeight="1" x14ac:dyDescent="0.3">
      <c r="A548" s="3" t="s">
        <v>191</v>
      </c>
      <c r="B548" s="86" t="str">
        <f ca="1">IF('PR-tampon'!$D511="","",IF('PR-tampon'!$D511=0,"",IF(INDIRECT(NOM_FR&amp;ADDRESS('PR-tampon'!$D511,COLUMN(REFERENCEMENT_ISOLANT[[#Headers],[DATE REFERENCEMENT]])))=0,"",INDIRECT(NOM_FR&amp;ADDRESS('PR-tampon'!$D511,COLUMN(REFERENCEMENT_ISOLANT[[#Headers],[DATE REFERENCEMENT]]))))))</f>
        <v/>
      </c>
      <c r="C548" s="86" t="str">
        <f ca="1">IF('PR-tampon'!$D511="","",IF('PR-tampon'!$D511=0,"",IF(INDIRECT(NOM_FR&amp;ADDRESS('PR-tampon'!$D511,COLUMN(REFERENCEMENT_ISOLANT[[#Headers],[TYPE DE PROCEDE]])))=0,"",INDIRECT(NOM_FR&amp;ADDRESS('PR-tampon'!$D511,COLUMN(REFERENCEMENT_ISOLANT[[#Headers],[TYPE DE PROCEDE]]))))))</f>
        <v/>
      </c>
      <c r="D548" s="86" t="str">
        <f ca="1">IF('PR-tampon'!$D511="","",IF('PR-tampon'!$D511=0,"",IF(INDIRECT(NOM_FR&amp;ADDRESS('PR-tampon'!$D511,COLUMN(REFERENCEMENT_ISOLANT[[#Headers],[MATIERE]])))=0,"",INDIRECT(NOM_FR&amp;ADDRESS('PR-tampon'!$D511,COLUMN(REFERENCEMENT_ISOLANT[[#Headers],[MATIERE]]))))))</f>
        <v/>
      </c>
      <c r="E548" s="3" t="str">
        <f ca="1">IF('PR-tampon'!$D511="","",IF('PR-tampon'!$D511=0,"",IF(INDIRECT(NOM_FR&amp;ADDRESS('PR-tampon'!$D511,COLUMN(REFERENCEMENT_ISOLANT[[#Headers],[NOM COMMERCIAL DU PROCEDE]])))=0,"",INDIRECT(NOM_FR&amp;ADDRESS('PR-tampon'!$D511,COLUMN(REFERENCEMENT_ISOLANT[[#Headers],[NOM COMMERCIAL DU PROCEDE]]))))))</f>
        <v/>
      </c>
      <c r="F548" s="3" t="str">
        <f ca="1">IF('PR-tampon'!$D511="","",IF('PR-tampon'!$D511=0,"",IF(INDIRECT(NOM_FR&amp;ADDRESS('PR-tampon'!$D511,COLUMN(REFERENCEMENT_ISOLANT[[#Headers],[FABRICANT / TITULAIRE / DISTRIBUTEUR]])))=0,"",INDIRECT(NOM_FR&amp;ADDRESS('PR-tampon'!$D511,COLUMN(REFERENCEMENT_ISOLANT[[#Headers],[FABRICANT / TITULAIRE / DISTRIBUTEUR]]))))))</f>
        <v/>
      </c>
      <c r="G548" s="3" t="str">
        <f ca="1">IF('PR-tampon'!$D511="","",IF('PR-tampon'!$D511=0,"",IF(INDIRECT(NOM_FR&amp;ADDRESS('PR-tampon'!$D511,COLUMN(REFERENCEMENT_ISOLANT[[#Headers],[TYPE DE DOCUMENT DE REFERENCE]])))=0,"",INDIRECT(NOM_FR&amp;ADDRESS('PR-tampon'!$D511,COLUMN(REFERENCEMENT_ISOLANT[[#Headers],[TYPE DE DOCUMENT DE REFERENCE]]))))))</f>
        <v/>
      </c>
      <c r="H548" s="3" t="str">
        <f ca="1">IF('PR-tampon'!$D511="","",IF('PR-tampon'!$D511=0,"",IF(INDIRECT(NOM_FR&amp;ADDRESS('PR-tampon'!$D511,COLUMN(REFERENCEMENT_ISOLANT[[#Headers],[REF]])))=0,"",INDIRECT(NOM_FR&amp;ADDRESS('PR-tampon'!$D511,COLUMN(REFERENCEMENT_ISOLANT[[#Headers],[REF]]))))))</f>
        <v/>
      </c>
      <c r="I548" s="80" t="str">
        <f ca="1">IF('PR-tampon'!$D511="","",IF('PR-tampon'!$D511=0,"",IF(INDIRECT(NOM_FR&amp;ADDRESS('PR-tampon'!$D511,COLUMN(REFERENCEMENT_ISOLANT[[#Headers],[AVIS LIMITE AU / VALIDITE]])))=0,"",INDIRECT(NOM_FR&amp;ADDRESS('PR-tampon'!$D511,COLUMN(REFERENCEMENT_ISOLANT[[#Headers],[AVIS LIMITE AU / VALIDITE]]))))))</f>
        <v/>
      </c>
      <c r="J548" s="3" t="str">
        <f ca="1">IF('PR-tampon'!$D511="","",IF('PR-tampon'!$D511=0,"",IF(INDIRECT(NOM_FR&amp;ADDRESS('PR-tampon'!$D511,COLUMN(REFERENCEMENT_ISOLANT[[#Headers],[TC/TNC
dans le domaine d''emploi visé]])))=0,"",INDIRECT(NOM_FR&amp;ADDRESS('PR-tampon'!$D511,COLUMN(REFERENCEMENT_ISOLANT[[#Headers],[TC/TNC
dans le domaine d''emploi visé]]))))))</f>
        <v/>
      </c>
      <c r="K548" s="110" t="str">
        <f ca="1">IF('PR-tampon'!$D511="","",IF('PR-tampon'!$D511=0,"",IF(INDIRECT(NOM_FR&amp;ADDRESS('PR-tampon'!$D511,COLUMN(REFERENCEMENT_ISOLANT[[#Headers],[SYNTHESE DES APPLICATIONS VISEES]])))=0,"",INDIRECT(NOM_FR&amp;ADDRESS('PR-tampon'!$D511,COLUMN(REFERENCEMENT_ISOLANT[[#Headers],[SYNTHESE DES APPLICATIONS VISEES]]))))))</f>
        <v/>
      </c>
      <c r="L548" s="82" t="str">
        <f ca="1">IF('PR-tampon'!$E511="","",IF('PR-tampon'!$E511=0,"",IF(INDIRECT(NOM_FR&amp;ADDRESS('PR-tampon'!$E511,COLUMN(REFERENCEMENT_ISOLANT[[#Headers],[CONCATENATION DES OBSERVATIONS]])))=0,"",INDIRECT(NOM_FR&amp;ADDRESS('PR-tampon'!$E511,COLUMN(REFERENCEMENT_ISOLANT[[#Headers],[CONCATENATION DES OBSERVATIONS]]))))))</f>
        <v/>
      </c>
      <c r="M548" s="3" t="str">
        <f ca="1">IF('PR-tampon'!$D511="","",IF('PR-tampon'!$D511=0,"",IF(INDIRECT(NOM_FR&amp;ADDRESS('PR-tampon'!$D511,COLUMN(REFERENCEMENT_ISOLANT[[#Headers],[Hygrométrie des locaux]])))=0,"",INDIRECT(NOM_FR&amp;ADDRESS('PR-tampon'!$D511,COLUMN(REFERENCEMENT_ISOLANT[[#Headers],[Hygrométrie des locaux]]))))))</f>
        <v/>
      </c>
      <c r="N548" s="3" t="str">
        <f ca="1">IF('PR-tampon'!$D511="","",IF('PR-tampon'!$D511=0,"",IF(INDIRECT(NOM_FR&amp;ADDRESS('PR-tampon'!$D511,COLUMN(REFERENCEMENT_ISOLANT[[#Headers],[classement locaux au sens 20.1 P3]])))=0,"",INDIRECT(NOM_FR&amp;ADDRESS('PR-tampon'!$D511,COLUMN(REFERENCEMENT_ISOLANT[[#Headers],[classement locaux au sens 20.1 P3]]))))))</f>
        <v/>
      </c>
      <c r="O548" s="3" t="str">
        <f ca="1">IF('PR-tampon'!$D511="","",IF('PR-tampon'!$D511=0,"",IF(INDIRECT(NOM_FR&amp;ADDRESS('PR-tampon'!$D511,COLUMN(REFERENCEMENT_ISOLANT[[#Headers],[Climat max]])))=0,"",INDIRECT(NOM_FR&amp;ADDRESS('PR-tampon'!$D511,COLUMN(REFERENCEMENT_ISOLANT[[#Headers],[Climat max]]))))))</f>
        <v/>
      </c>
      <c r="P548" s="3" t="str">
        <f ca="1">IF('PR-tampon'!$D511="","",IF('PR-tampon'!$D511=0,"",IF(INDIRECT(NOM_FR&amp;ADDRESS('PR-tampon'!$D511,COLUMN(REFERENCEMENT_ISOLANT[[#Headers],[Locaux climatisés ou raffraichis]])))=0,"",INDIRECT(NOM_FR&amp;ADDRESS('PR-tampon'!$D511,COLUMN(REFERENCEMENT_ISOLANT[[#Headers],[Locaux climatisés ou raffraichis]]))))))</f>
        <v/>
      </c>
    </row>
    <row r="549" spans="1:16" ht="130.19999999999999" customHeight="1" x14ac:dyDescent="0.3">
      <c r="A549" s="3" t="s">
        <v>191</v>
      </c>
      <c r="B549" s="86" t="str">
        <f ca="1">IF('PR-tampon'!$D512="","",IF('PR-tampon'!$D512=0,"",IF(INDIRECT(NOM_FR&amp;ADDRESS('PR-tampon'!$D512,COLUMN(REFERENCEMENT_ISOLANT[[#Headers],[DATE REFERENCEMENT]])))=0,"",INDIRECT(NOM_FR&amp;ADDRESS('PR-tampon'!$D512,COLUMN(REFERENCEMENT_ISOLANT[[#Headers],[DATE REFERENCEMENT]]))))))</f>
        <v/>
      </c>
      <c r="C549" s="86" t="str">
        <f ca="1">IF('PR-tampon'!$D512="","",IF('PR-tampon'!$D512=0,"",IF(INDIRECT(NOM_FR&amp;ADDRESS('PR-tampon'!$D512,COLUMN(REFERENCEMENT_ISOLANT[[#Headers],[TYPE DE PROCEDE]])))=0,"",INDIRECT(NOM_FR&amp;ADDRESS('PR-tampon'!$D512,COLUMN(REFERENCEMENT_ISOLANT[[#Headers],[TYPE DE PROCEDE]]))))))</f>
        <v/>
      </c>
      <c r="D549" s="86" t="str">
        <f ca="1">IF('PR-tampon'!$D512="","",IF('PR-tampon'!$D512=0,"",IF(INDIRECT(NOM_FR&amp;ADDRESS('PR-tampon'!$D512,COLUMN(REFERENCEMENT_ISOLANT[[#Headers],[MATIERE]])))=0,"",INDIRECT(NOM_FR&amp;ADDRESS('PR-tampon'!$D512,COLUMN(REFERENCEMENT_ISOLANT[[#Headers],[MATIERE]]))))))</f>
        <v/>
      </c>
      <c r="E549" s="3" t="str">
        <f ca="1">IF('PR-tampon'!$D512="","",IF('PR-tampon'!$D512=0,"",IF(INDIRECT(NOM_FR&amp;ADDRESS('PR-tampon'!$D512,COLUMN(REFERENCEMENT_ISOLANT[[#Headers],[NOM COMMERCIAL DU PROCEDE]])))=0,"",INDIRECT(NOM_FR&amp;ADDRESS('PR-tampon'!$D512,COLUMN(REFERENCEMENT_ISOLANT[[#Headers],[NOM COMMERCIAL DU PROCEDE]]))))))</f>
        <v/>
      </c>
      <c r="F549" s="3" t="str">
        <f ca="1">IF('PR-tampon'!$D512="","",IF('PR-tampon'!$D512=0,"",IF(INDIRECT(NOM_FR&amp;ADDRESS('PR-tampon'!$D512,COLUMN(REFERENCEMENT_ISOLANT[[#Headers],[FABRICANT / TITULAIRE / DISTRIBUTEUR]])))=0,"",INDIRECT(NOM_FR&amp;ADDRESS('PR-tampon'!$D512,COLUMN(REFERENCEMENT_ISOLANT[[#Headers],[FABRICANT / TITULAIRE / DISTRIBUTEUR]]))))))</f>
        <v/>
      </c>
      <c r="G549" s="3" t="str">
        <f ca="1">IF('PR-tampon'!$D512="","",IF('PR-tampon'!$D512=0,"",IF(INDIRECT(NOM_FR&amp;ADDRESS('PR-tampon'!$D512,COLUMN(REFERENCEMENT_ISOLANT[[#Headers],[TYPE DE DOCUMENT DE REFERENCE]])))=0,"",INDIRECT(NOM_FR&amp;ADDRESS('PR-tampon'!$D512,COLUMN(REFERENCEMENT_ISOLANT[[#Headers],[TYPE DE DOCUMENT DE REFERENCE]]))))))</f>
        <v/>
      </c>
      <c r="H549" s="3" t="str">
        <f ca="1">IF('PR-tampon'!$D512="","",IF('PR-tampon'!$D512=0,"",IF(INDIRECT(NOM_FR&amp;ADDRESS('PR-tampon'!$D512,COLUMN(REFERENCEMENT_ISOLANT[[#Headers],[REF]])))=0,"",INDIRECT(NOM_FR&amp;ADDRESS('PR-tampon'!$D512,COLUMN(REFERENCEMENT_ISOLANT[[#Headers],[REF]]))))))</f>
        <v/>
      </c>
      <c r="I549" s="80" t="str">
        <f ca="1">IF('PR-tampon'!$D512="","",IF('PR-tampon'!$D512=0,"",IF(INDIRECT(NOM_FR&amp;ADDRESS('PR-tampon'!$D512,COLUMN(REFERENCEMENT_ISOLANT[[#Headers],[AVIS LIMITE AU / VALIDITE]])))=0,"",INDIRECT(NOM_FR&amp;ADDRESS('PR-tampon'!$D512,COLUMN(REFERENCEMENT_ISOLANT[[#Headers],[AVIS LIMITE AU / VALIDITE]]))))))</f>
        <v/>
      </c>
      <c r="J549" s="3" t="str">
        <f ca="1">IF('PR-tampon'!$D512="","",IF('PR-tampon'!$D512=0,"",IF(INDIRECT(NOM_FR&amp;ADDRESS('PR-tampon'!$D512,COLUMN(REFERENCEMENT_ISOLANT[[#Headers],[TC/TNC
dans le domaine d''emploi visé]])))=0,"",INDIRECT(NOM_FR&amp;ADDRESS('PR-tampon'!$D512,COLUMN(REFERENCEMENT_ISOLANT[[#Headers],[TC/TNC
dans le domaine d''emploi visé]]))))))</f>
        <v/>
      </c>
      <c r="K549" s="110" t="str">
        <f ca="1">IF('PR-tampon'!$D512="","",IF('PR-tampon'!$D512=0,"",IF(INDIRECT(NOM_FR&amp;ADDRESS('PR-tampon'!$D512,COLUMN(REFERENCEMENT_ISOLANT[[#Headers],[SYNTHESE DES APPLICATIONS VISEES]])))=0,"",INDIRECT(NOM_FR&amp;ADDRESS('PR-tampon'!$D512,COLUMN(REFERENCEMENT_ISOLANT[[#Headers],[SYNTHESE DES APPLICATIONS VISEES]]))))))</f>
        <v/>
      </c>
      <c r="L549" s="82" t="str">
        <f ca="1">IF('PR-tampon'!$E512="","",IF('PR-tampon'!$E512=0,"",IF(INDIRECT(NOM_FR&amp;ADDRESS('PR-tampon'!$E512,COLUMN(REFERENCEMENT_ISOLANT[[#Headers],[CONCATENATION DES OBSERVATIONS]])))=0,"",INDIRECT(NOM_FR&amp;ADDRESS('PR-tampon'!$E512,COLUMN(REFERENCEMENT_ISOLANT[[#Headers],[CONCATENATION DES OBSERVATIONS]]))))))</f>
        <v/>
      </c>
      <c r="M549" s="3" t="str">
        <f ca="1">IF('PR-tampon'!$D512="","",IF('PR-tampon'!$D512=0,"",IF(INDIRECT(NOM_FR&amp;ADDRESS('PR-tampon'!$D512,COLUMN(REFERENCEMENT_ISOLANT[[#Headers],[Hygrométrie des locaux]])))=0,"",INDIRECT(NOM_FR&amp;ADDRESS('PR-tampon'!$D512,COLUMN(REFERENCEMENT_ISOLANT[[#Headers],[Hygrométrie des locaux]]))))))</f>
        <v/>
      </c>
      <c r="N549" s="3" t="str">
        <f ca="1">IF('PR-tampon'!$D512="","",IF('PR-tampon'!$D512=0,"",IF(INDIRECT(NOM_FR&amp;ADDRESS('PR-tampon'!$D512,COLUMN(REFERENCEMENT_ISOLANT[[#Headers],[classement locaux au sens 20.1 P3]])))=0,"",INDIRECT(NOM_FR&amp;ADDRESS('PR-tampon'!$D512,COLUMN(REFERENCEMENT_ISOLANT[[#Headers],[classement locaux au sens 20.1 P3]]))))))</f>
        <v/>
      </c>
      <c r="O549" s="3" t="str">
        <f ca="1">IF('PR-tampon'!$D512="","",IF('PR-tampon'!$D512=0,"",IF(INDIRECT(NOM_FR&amp;ADDRESS('PR-tampon'!$D512,COLUMN(REFERENCEMENT_ISOLANT[[#Headers],[Climat max]])))=0,"",INDIRECT(NOM_FR&amp;ADDRESS('PR-tampon'!$D512,COLUMN(REFERENCEMENT_ISOLANT[[#Headers],[Climat max]]))))))</f>
        <v/>
      </c>
      <c r="P549" s="3" t="str">
        <f ca="1">IF('PR-tampon'!$D512="","",IF('PR-tampon'!$D512=0,"",IF(INDIRECT(NOM_FR&amp;ADDRESS('PR-tampon'!$D512,COLUMN(REFERENCEMENT_ISOLANT[[#Headers],[Locaux climatisés ou raffraichis]])))=0,"",INDIRECT(NOM_FR&amp;ADDRESS('PR-tampon'!$D512,COLUMN(REFERENCEMENT_ISOLANT[[#Headers],[Locaux climatisés ou raffraichis]]))))))</f>
        <v/>
      </c>
    </row>
    <row r="550" spans="1:16" ht="130.19999999999999" customHeight="1" x14ac:dyDescent="0.3">
      <c r="A550" s="3" t="s">
        <v>191</v>
      </c>
      <c r="B550" s="86" t="str">
        <f ca="1">IF('PR-tampon'!$D513="","",IF('PR-tampon'!$D513=0,"",IF(INDIRECT(NOM_FR&amp;ADDRESS('PR-tampon'!$D513,COLUMN(REFERENCEMENT_ISOLANT[[#Headers],[DATE REFERENCEMENT]])))=0,"",INDIRECT(NOM_FR&amp;ADDRESS('PR-tampon'!$D513,COLUMN(REFERENCEMENT_ISOLANT[[#Headers],[DATE REFERENCEMENT]]))))))</f>
        <v/>
      </c>
      <c r="C550" s="86" t="str">
        <f ca="1">IF('PR-tampon'!$D513="","",IF('PR-tampon'!$D513=0,"",IF(INDIRECT(NOM_FR&amp;ADDRESS('PR-tampon'!$D513,COLUMN(REFERENCEMENT_ISOLANT[[#Headers],[TYPE DE PROCEDE]])))=0,"",INDIRECT(NOM_FR&amp;ADDRESS('PR-tampon'!$D513,COLUMN(REFERENCEMENT_ISOLANT[[#Headers],[TYPE DE PROCEDE]]))))))</f>
        <v/>
      </c>
      <c r="D550" s="86" t="str">
        <f ca="1">IF('PR-tampon'!$D513="","",IF('PR-tampon'!$D513=0,"",IF(INDIRECT(NOM_FR&amp;ADDRESS('PR-tampon'!$D513,COLUMN(REFERENCEMENT_ISOLANT[[#Headers],[MATIERE]])))=0,"",INDIRECT(NOM_FR&amp;ADDRESS('PR-tampon'!$D513,COLUMN(REFERENCEMENT_ISOLANT[[#Headers],[MATIERE]]))))))</f>
        <v/>
      </c>
      <c r="E550" s="3" t="str">
        <f ca="1">IF('PR-tampon'!$D513="","",IF('PR-tampon'!$D513=0,"",IF(INDIRECT(NOM_FR&amp;ADDRESS('PR-tampon'!$D513,COLUMN(REFERENCEMENT_ISOLANT[[#Headers],[NOM COMMERCIAL DU PROCEDE]])))=0,"",INDIRECT(NOM_FR&amp;ADDRESS('PR-tampon'!$D513,COLUMN(REFERENCEMENT_ISOLANT[[#Headers],[NOM COMMERCIAL DU PROCEDE]]))))))</f>
        <v/>
      </c>
      <c r="F550" s="3" t="str">
        <f ca="1">IF('PR-tampon'!$D513="","",IF('PR-tampon'!$D513=0,"",IF(INDIRECT(NOM_FR&amp;ADDRESS('PR-tampon'!$D513,COLUMN(REFERENCEMENT_ISOLANT[[#Headers],[FABRICANT / TITULAIRE / DISTRIBUTEUR]])))=0,"",INDIRECT(NOM_FR&amp;ADDRESS('PR-tampon'!$D513,COLUMN(REFERENCEMENT_ISOLANT[[#Headers],[FABRICANT / TITULAIRE / DISTRIBUTEUR]]))))))</f>
        <v/>
      </c>
      <c r="G550" s="3" t="str">
        <f ca="1">IF('PR-tampon'!$D513="","",IF('PR-tampon'!$D513=0,"",IF(INDIRECT(NOM_FR&amp;ADDRESS('PR-tampon'!$D513,COLUMN(REFERENCEMENT_ISOLANT[[#Headers],[TYPE DE DOCUMENT DE REFERENCE]])))=0,"",INDIRECT(NOM_FR&amp;ADDRESS('PR-tampon'!$D513,COLUMN(REFERENCEMENT_ISOLANT[[#Headers],[TYPE DE DOCUMENT DE REFERENCE]]))))))</f>
        <v/>
      </c>
      <c r="H550" s="3" t="str">
        <f ca="1">IF('PR-tampon'!$D513="","",IF('PR-tampon'!$D513=0,"",IF(INDIRECT(NOM_FR&amp;ADDRESS('PR-tampon'!$D513,COLUMN(REFERENCEMENT_ISOLANT[[#Headers],[REF]])))=0,"",INDIRECT(NOM_FR&amp;ADDRESS('PR-tampon'!$D513,COLUMN(REFERENCEMENT_ISOLANT[[#Headers],[REF]]))))))</f>
        <v/>
      </c>
      <c r="I550" s="80" t="str">
        <f ca="1">IF('PR-tampon'!$D513="","",IF('PR-tampon'!$D513=0,"",IF(INDIRECT(NOM_FR&amp;ADDRESS('PR-tampon'!$D513,COLUMN(REFERENCEMENT_ISOLANT[[#Headers],[AVIS LIMITE AU / VALIDITE]])))=0,"",INDIRECT(NOM_FR&amp;ADDRESS('PR-tampon'!$D513,COLUMN(REFERENCEMENT_ISOLANT[[#Headers],[AVIS LIMITE AU / VALIDITE]]))))))</f>
        <v/>
      </c>
      <c r="J550" s="3" t="str">
        <f ca="1">IF('PR-tampon'!$D513="","",IF('PR-tampon'!$D513=0,"",IF(INDIRECT(NOM_FR&amp;ADDRESS('PR-tampon'!$D513,COLUMN(REFERENCEMENT_ISOLANT[[#Headers],[TC/TNC
dans le domaine d''emploi visé]])))=0,"",INDIRECT(NOM_FR&amp;ADDRESS('PR-tampon'!$D513,COLUMN(REFERENCEMENT_ISOLANT[[#Headers],[TC/TNC
dans le domaine d''emploi visé]]))))))</f>
        <v/>
      </c>
      <c r="K550" s="110" t="str">
        <f ca="1">IF('PR-tampon'!$D513="","",IF('PR-tampon'!$D513=0,"",IF(INDIRECT(NOM_FR&amp;ADDRESS('PR-tampon'!$D513,COLUMN(REFERENCEMENT_ISOLANT[[#Headers],[SYNTHESE DES APPLICATIONS VISEES]])))=0,"",INDIRECT(NOM_FR&amp;ADDRESS('PR-tampon'!$D513,COLUMN(REFERENCEMENT_ISOLANT[[#Headers],[SYNTHESE DES APPLICATIONS VISEES]]))))))</f>
        <v/>
      </c>
      <c r="L550" s="82" t="str">
        <f ca="1">IF('PR-tampon'!$E513="","",IF('PR-tampon'!$E513=0,"",IF(INDIRECT(NOM_FR&amp;ADDRESS('PR-tampon'!$E513,COLUMN(REFERENCEMENT_ISOLANT[[#Headers],[CONCATENATION DES OBSERVATIONS]])))=0,"",INDIRECT(NOM_FR&amp;ADDRESS('PR-tampon'!$E513,COLUMN(REFERENCEMENT_ISOLANT[[#Headers],[CONCATENATION DES OBSERVATIONS]]))))))</f>
        <v/>
      </c>
      <c r="M550" s="3" t="str">
        <f ca="1">IF('PR-tampon'!$D513="","",IF('PR-tampon'!$D513=0,"",IF(INDIRECT(NOM_FR&amp;ADDRESS('PR-tampon'!$D513,COLUMN(REFERENCEMENT_ISOLANT[[#Headers],[Hygrométrie des locaux]])))=0,"",INDIRECT(NOM_FR&amp;ADDRESS('PR-tampon'!$D513,COLUMN(REFERENCEMENT_ISOLANT[[#Headers],[Hygrométrie des locaux]]))))))</f>
        <v/>
      </c>
      <c r="N550" s="3" t="str">
        <f ca="1">IF('PR-tampon'!$D513="","",IF('PR-tampon'!$D513=0,"",IF(INDIRECT(NOM_FR&amp;ADDRESS('PR-tampon'!$D513,COLUMN(REFERENCEMENT_ISOLANT[[#Headers],[classement locaux au sens 20.1 P3]])))=0,"",INDIRECT(NOM_FR&amp;ADDRESS('PR-tampon'!$D513,COLUMN(REFERENCEMENT_ISOLANT[[#Headers],[classement locaux au sens 20.1 P3]]))))))</f>
        <v/>
      </c>
      <c r="O550" s="3" t="str">
        <f ca="1">IF('PR-tampon'!$D513="","",IF('PR-tampon'!$D513=0,"",IF(INDIRECT(NOM_FR&amp;ADDRESS('PR-tampon'!$D513,COLUMN(REFERENCEMENT_ISOLANT[[#Headers],[Climat max]])))=0,"",INDIRECT(NOM_FR&amp;ADDRESS('PR-tampon'!$D513,COLUMN(REFERENCEMENT_ISOLANT[[#Headers],[Climat max]]))))))</f>
        <v/>
      </c>
      <c r="P550" s="3" t="str">
        <f ca="1">IF('PR-tampon'!$D513="","",IF('PR-tampon'!$D513=0,"",IF(INDIRECT(NOM_FR&amp;ADDRESS('PR-tampon'!$D513,COLUMN(REFERENCEMENT_ISOLANT[[#Headers],[Locaux climatisés ou raffraichis]])))=0,"",INDIRECT(NOM_FR&amp;ADDRESS('PR-tampon'!$D513,COLUMN(REFERENCEMENT_ISOLANT[[#Headers],[Locaux climatisés ou raffraichis]]))))))</f>
        <v/>
      </c>
    </row>
    <row r="551" spans="1:16" ht="130.19999999999999" customHeight="1" x14ac:dyDescent="0.3">
      <c r="A551" s="3" t="s">
        <v>191</v>
      </c>
      <c r="B551" s="86" t="str">
        <f ca="1">IF('PR-tampon'!$D514="","",IF('PR-tampon'!$D514=0,"",IF(INDIRECT(NOM_FR&amp;ADDRESS('PR-tampon'!$D514,COLUMN(REFERENCEMENT_ISOLANT[[#Headers],[DATE REFERENCEMENT]])))=0,"",INDIRECT(NOM_FR&amp;ADDRESS('PR-tampon'!$D514,COLUMN(REFERENCEMENT_ISOLANT[[#Headers],[DATE REFERENCEMENT]]))))))</f>
        <v/>
      </c>
      <c r="C551" s="86" t="str">
        <f ca="1">IF('PR-tampon'!$D514="","",IF('PR-tampon'!$D514=0,"",IF(INDIRECT(NOM_FR&amp;ADDRESS('PR-tampon'!$D514,COLUMN(REFERENCEMENT_ISOLANT[[#Headers],[TYPE DE PROCEDE]])))=0,"",INDIRECT(NOM_FR&amp;ADDRESS('PR-tampon'!$D514,COLUMN(REFERENCEMENT_ISOLANT[[#Headers],[TYPE DE PROCEDE]]))))))</f>
        <v/>
      </c>
      <c r="D551" s="86" t="str">
        <f ca="1">IF('PR-tampon'!$D514="","",IF('PR-tampon'!$D514=0,"",IF(INDIRECT(NOM_FR&amp;ADDRESS('PR-tampon'!$D514,COLUMN(REFERENCEMENT_ISOLANT[[#Headers],[MATIERE]])))=0,"",INDIRECT(NOM_FR&amp;ADDRESS('PR-tampon'!$D514,COLUMN(REFERENCEMENT_ISOLANT[[#Headers],[MATIERE]]))))))</f>
        <v/>
      </c>
      <c r="E551" s="3" t="str">
        <f ca="1">IF('PR-tampon'!$D514="","",IF('PR-tampon'!$D514=0,"",IF(INDIRECT(NOM_FR&amp;ADDRESS('PR-tampon'!$D514,COLUMN(REFERENCEMENT_ISOLANT[[#Headers],[NOM COMMERCIAL DU PROCEDE]])))=0,"",INDIRECT(NOM_FR&amp;ADDRESS('PR-tampon'!$D514,COLUMN(REFERENCEMENT_ISOLANT[[#Headers],[NOM COMMERCIAL DU PROCEDE]]))))))</f>
        <v/>
      </c>
      <c r="F551" s="3" t="str">
        <f ca="1">IF('PR-tampon'!$D514="","",IF('PR-tampon'!$D514=0,"",IF(INDIRECT(NOM_FR&amp;ADDRESS('PR-tampon'!$D514,COLUMN(REFERENCEMENT_ISOLANT[[#Headers],[FABRICANT / TITULAIRE / DISTRIBUTEUR]])))=0,"",INDIRECT(NOM_FR&amp;ADDRESS('PR-tampon'!$D514,COLUMN(REFERENCEMENT_ISOLANT[[#Headers],[FABRICANT / TITULAIRE / DISTRIBUTEUR]]))))))</f>
        <v/>
      </c>
      <c r="G551" s="3" t="str">
        <f ca="1">IF('PR-tampon'!$D514="","",IF('PR-tampon'!$D514=0,"",IF(INDIRECT(NOM_FR&amp;ADDRESS('PR-tampon'!$D514,COLUMN(REFERENCEMENT_ISOLANT[[#Headers],[TYPE DE DOCUMENT DE REFERENCE]])))=0,"",INDIRECT(NOM_FR&amp;ADDRESS('PR-tampon'!$D514,COLUMN(REFERENCEMENT_ISOLANT[[#Headers],[TYPE DE DOCUMENT DE REFERENCE]]))))))</f>
        <v/>
      </c>
      <c r="H551" s="3" t="str">
        <f ca="1">IF('PR-tampon'!$D514="","",IF('PR-tampon'!$D514=0,"",IF(INDIRECT(NOM_FR&amp;ADDRESS('PR-tampon'!$D514,COLUMN(REFERENCEMENT_ISOLANT[[#Headers],[REF]])))=0,"",INDIRECT(NOM_FR&amp;ADDRESS('PR-tampon'!$D514,COLUMN(REFERENCEMENT_ISOLANT[[#Headers],[REF]]))))))</f>
        <v/>
      </c>
      <c r="I551" s="80" t="str">
        <f ca="1">IF('PR-tampon'!$D514="","",IF('PR-tampon'!$D514=0,"",IF(INDIRECT(NOM_FR&amp;ADDRESS('PR-tampon'!$D514,COLUMN(REFERENCEMENT_ISOLANT[[#Headers],[AVIS LIMITE AU / VALIDITE]])))=0,"",INDIRECT(NOM_FR&amp;ADDRESS('PR-tampon'!$D514,COLUMN(REFERENCEMENT_ISOLANT[[#Headers],[AVIS LIMITE AU / VALIDITE]]))))))</f>
        <v/>
      </c>
      <c r="J551" s="3" t="str">
        <f ca="1">IF('PR-tampon'!$D514="","",IF('PR-tampon'!$D514=0,"",IF(INDIRECT(NOM_FR&amp;ADDRESS('PR-tampon'!$D514,COLUMN(REFERENCEMENT_ISOLANT[[#Headers],[TC/TNC
dans le domaine d''emploi visé]])))=0,"",INDIRECT(NOM_FR&amp;ADDRESS('PR-tampon'!$D514,COLUMN(REFERENCEMENT_ISOLANT[[#Headers],[TC/TNC
dans le domaine d''emploi visé]]))))))</f>
        <v/>
      </c>
      <c r="K551" s="110" t="str">
        <f ca="1">IF('PR-tampon'!$D514="","",IF('PR-tampon'!$D514=0,"",IF(INDIRECT(NOM_FR&amp;ADDRESS('PR-tampon'!$D514,COLUMN(REFERENCEMENT_ISOLANT[[#Headers],[SYNTHESE DES APPLICATIONS VISEES]])))=0,"",INDIRECT(NOM_FR&amp;ADDRESS('PR-tampon'!$D514,COLUMN(REFERENCEMENT_ISOLANT[[#Headers],[SYNTHESE DES APPLICATIONS VISEES]]))))))</f>
        <v/>
      </c>
      <c r="L551" s="82" t="str">
        <f ca="1">IF('PR-tampon'!$E514="","",IF('PR-tampon'!$E514=0,"",IF(INDIRECT(NOM_FR&amp;ADDRESS('PR-tampon'!$E514,COLUMN(REFERENCEMENT_ISOLANT[[#Headers],[CONCATENATION DES OBSERVATIONS]])))=0,"",INDIRECT(NOM_FR&amp;ADDRESS('PR-tampon'!$E514,COLUMN(REFERENCEMENT_ISOLANT[[#Headers],[CONCATENATION DES OBSERVATIONS]]))))))</f>
        <v/>
      </c>
      <c r="M551" s="3" t="str">
        <f ca="1">IF('PR-tampon'!$D514="","",IF('PR-tampon'!$D514=0,"",IF(INDIRECT(NOM_FR&amp;ADDRESS('PR-tampon'!$D514,COLUMN(REFERENCEMENT_ISOLANT[[#Headers],[Hygrométrie des locaux]])))=0,"",INDIRECT(NOM_FR&amp;ADDRESS('PR-tampon'!$D514,COLUMN(REFERENCEMENT_ISOLANT[[#Headers],[Hygrométrie des locaux]]))))))</f>
        <v/>
      </c>
      <c r="N551" s="3" t="str">
        <f ca="1">IF('PR-tampon'!$D514="","",IF('PR-tampon'!$D514=0,"",IF(INDIRECT(NOM_FR&amp;ADDRESS('PR-tampon'!$D514,COLUMN(REFERENCEMENT_ISOLANT[[#Headers],[classement locaux au sens 20.1 P3]])))=0,"",INDIRECT(NOM_FR&amp;ADDRESS('PR-tampon'!$D514,COLUMN(REFERENCEMENT_ISOLANT[[#Headers],[classement locaux au sens 20.1 P3]]))))))</f>
        <v/>
      </c>
      <c r="O551" s="3" t="str">
        <f ca="1">IF('PR-tampon'!$D514="","",IF('PR-tampon'!$D514=0,"",IF(INDIRECT(NOM_FR&amp;ADDRESS('PR-tampon'!$D514,COLUMN(REFERENCEMENT_ISOLANT[[#Headers],[Climat max]])))=0,"",INDIRECT(NOM_FR&amp;ADDRESS('PR-tampon'!$D514,COLUMN(REFERENCEMENT_ISOLANT[[#Headers],[Climat max]]))))))</f>
        <v/>
      </c>
      <c r="P551" s="3" t="str">
        <f ca="1">IF('PR-tampon'!$D514="","",IF('PR-tampon'!$D514=0,"",IF(INDIRECT(NOM_FR&amp;ADDRESS('PR-tampon'!$D514,COLUMN(REFERENCEMENT_ISOLANT[[#Headers],[Locaux climatisés ou raffraichis]])))=0,"",INDIRECT(NOM_FR&amp;ADDRESS('PR-tampon'!$D514,COLUMN(REFERENCEMENT_ISOLANT[[#Headers],[Locaux climatisés ou raffraichis]]))))))</f>
        <v/>
      </c>
    </row>
    <row r="552" spans="1:16" ht="130.19999999999999" customHeight="1" x14ac:dyDescent="0.3">
      <c r="A552" s="3" t="s">
        <v>191</v>
      </c>
      <c r="B552" s="86" t="str">
        <f ca="1">IF('PR-tampon'!$D515="","",IF('PR-tampon'!$D515=0,"",IF(INDIRECT(NOM_FR&amp;ADDRESS('PR-tampon'!$D515,COLUMN(REFERENCEMENT_ISOLANT[[#Headers],[DATE REFERENCEMENT]])))=0,"",INDIRECT(NOM_FR&amp;ADDRESS('PR-tampon'!$D515,COLUMN(REFERENCEMENT_ISOLANT[[#Headers],[DATE REFERENCEMENT]]))))))</f>
        <v/>
      </c>
      <c r="C552" s="86" t="str">
        <f ca="1">IF('PR-tampon'!$D515="","",IF('PR-tampon'!$D515=0,"",IF(INDIRECT(NOM_FR&amp;ADDRESS('PR-tampon'!$D515,COLUMN(REFERENCEMENT_ISOLANT[[#Headers],[TYPE DE PROCEDE]])))=0,"",INDIRECT(NOM_FR&amp;ADDRESS('PR-tampon'!$D515,COLUMN(REFERENCEMENT_ISOLANT[[#Headers],[TYPE DE PROCEDE]]))))))</f>
        <v/>
      </c>
      <c r="D552" s="86" t="str">
        <f ca="1">IF('PR-tampon'!$D515="","",IF('PR-tampon'!$D515=0,"",IF(INDIRECT(NOM_FR&amp;ADDRESS('PR-tampon'!$D515,COLUMN(REFERENCEMENT_ISOLANT[[#Headers],[MATIERE]])))=0,"",INDIRECT(NOM_FR&amp;ADDRESS('PR-tampon'!$D515,COLUMN(REFERENCEMENT_ISOLANT[[#Headers],[MATIERE]]))))))</f>
        <v/>
      </c>
      <c r="E552" s="3" t="str">
        <f ca="1">IF('PR-tampon'!$D515="","",IF('PR-tampon'!$D515=0,"",IF(INDIRECT(NOM_FR&amp;ADDRESS('PR-tampon'!$D515,COLUMN(REFERENCEMENT_ISOLANT[[#Headers],[NOM COMMERCIAL DU PROCEDE]])))=0,"",INDIRECT(NOM_FR&amp;ADDRESS('PR-tampon'!$D515,COLUMN(REFERENCEMENT_ISOLANT[[#Headers],[NOM COMMERCIAL DU PROCEDE]]))))))</f>
        <v/>
      </c>
      <c r="F552" s="3" t="str">
        <f ca="1">IF('PR-tampon'!$D515="","",IF('PR-tampon'!$D515=0,"",IF(INDIRECT(NOM_FR&amp;ADDRESS('PR-tampon'!$D515,COLUMN(REFERENCEMENT_ISOLANT[[#Headers],[FABRICANT / TITULAIRE / DISTRIBUTEUR]])))=0,"",INDIRECT(NOM_FR&amp;ADDRESS('PR-tampon'!$D515,COLUMN(REFERENCEMENT_ISOLANT[[#Headers],[FABRICANT / TITULAIRE / DISTRIBUTEUR]]))))))</f>
        <v/>
      </c>
      <c r="G552" s="3" t="str">
        <f ca="1">IF('PR-tampon'!$D515="","",IF('PR-tampon'!$D515=0,"",IF(INDIRECT(NOM_FR&amp;ADDRESS('PR-tampon'!$D515,COLUMN(REFERENCEMENT_ISOLANT[[#Headers],[TYPE DE DOCUMENT DE REFERENCE]])))=0,"",INDIRECT(NOM_FR&amp;ADDRESS('PR-tampon'!$D515,COLUMN(REFERENCEMENT_ISOLANT[[#Headers],[TYPE DE DOCUMENT DE REFERENCE]]))))))</f>
        <v/>
      </c>
      <c r="H552" s="3" t="str">
        <f ca="1">IF('PR-tampon'!$D515="","",IF('PR-tampon'!$D515=0,"",IF(INDIRECT(NOM_FR&amp;ADDRESS('PR-tampon'!$D515,COLUMN(REFERENCEMENT_ISOLANT[[#Headers],[REF]])))=0,"",INDIRECT(NOM_FR&amp;ADDRESS('PR-tampon'!$D515,COLUMN(REFERENCEMENT_ISOLANT[[#Headers],[REF]]))))))</f>
        <v/>
      </c>
      <c r="I552" s="80" t="str">
        <f ca="1">IF('PR-tampon'!$D515="","",IF('PR-tampon'!$D515=0,"",IF(INDIRECT(NOM_FR&amp;ADDRESS('PR-tampon'!$D515,COLUMN(REFERENCEMENT_ISOLANT[[#Headers],[AVIS LIMITE AU / VALIDITE]])))=0,"",INDIRECT(NOM_FR&amp;ADDRESS('PR-tampon'!$D515,COLUMN(REFERENCEMENT_ISOLANT[[#Headers],[AVIS LIMITE AU / VALIDITE]]))))))</f>
        <v/>
      </c>
      <c r="J552" s="3" t="str">
        <f ca="1">IF('PR-tampon'!$D515="","",IF('PR-tampon'!$D515=0,"",IF(INDIRECT(NOM_FR&amp;ADDRESS('PR-tampon'!$D515,COLUMN(REFERENCEMENT_ISOLANT[[#Headers],[TC/TNC
dans le domaine d''emploi visé]])))=0,"",INDIRECT(NOM_FR&amp;ADDRESS('PR-tampon'!$D515,COLUMN(REFERENCEMENT_ISOLANT[[#Headers],[TC/TNC
dans le domaine d''emploi visé]]))))))</f>
        <v/>
      </c>
      <c r="K552" s="110" t="str">
        <f ca="1">IF('PR-tampon'!$D515="","",IF('PR-tampon'!$D515=0,"",IF(INDIRECT(NOM_FR&amp;ADDRESS('PR-tampon'!$D515,COLUMN(REFERENCEMENT_ISOLANT[[#Headers],[SYNTHESE DES APPLICATIONS VISEES]])))=0,"",INDIRECT(NOM_FR&amp;ADDRESS('PR-tampon'!$D515,COLUMN(REFERENCEMENT_ISOLANT[[#Headers],[SYNTHESE DES APPLICATIONS VISEES]]))))))</f>
        <v/>
      </c>
      <c r="L552" s="82" t="str">
        <f ca="1">IF('PR-tampon'!$E515="","",IF('PR-tampon'!$E515=0,"",IF(INDIRECT(NOM_FR&amp;ADDRESS('PR-tampon'!$E515,COLUMN(REFERENCEMENT_ISOLANT[[#Headers],[CONCATENATION DES OBSERVATIONS]])))=0,"",INDIRECT(NOM_FR&amp;ADDRESS('PR-tampon'!$E515,COLUMN(REFERENCEMENT_ISOLANT[[#Headers],[CONCATENATION DES OBSERVATIONS]]))))))</f>
        <v/>
      </c>
      <c r="M552" s="3" t="str">
        <f ca="1">IF('PR-tampon'!$D515="","",IF('PR-tampon'!$D515=0,"",IF(INDIRECT(NOM_FR&amp;ADDRESS('PR-tampon'!$D515,COLUMN(REFERENCEMENT_ISOLANT[[#Headers],[Hygrométrie des locaux]])))=0,"",INDIRECT(NOM_FR&amp;ADDRESS('PR-tampon'!$D515,COLUMN(REFERENCEMENT_ISOLANT[[#Headers],[Hygrométrie des locaux]]))))))</f>
        <v/>
      </c>
      <c r="N552" s="3" t="str">
        <f ca="1">IF('PR-tampon'!$D515="","",IF('PR-tampon'!$D515=0,"",IF(INDIRECT(NOM_FR&amp;ADDRESS('PR-tampon'!$D515,COLUMN(REFERENCEMENT_ISOLANT[[#Headers],[classement locaux au sens 20.1 P3]])))=0,"",INDIRECT(NOM_FR&amp;ADDRESS('PR-tampon'!$D515,COLUMN(REFERENCEMENT_ISOLANT[[#Headers],[classement locaux au sens 20.1 P3]]))))))</f>
        <v/>
      </c>
      <c r="O552" s="3" t="str">
        <f ca="1">IF('PR-tampon'!$D515="","",IF('PR-tampon'!$D515=0,"",IF(INDIRECT(NOM_FR&amp;ADDRESS('PR-tampon'!$D515,COLUMN(REFERENCEMENT_ISOLANT[[#Headers],[Climat max]])))=0,"",INDIRECT(NOM_FR&amp;ADDRESS('PR-tampon'!$D515,COLUMN(REFERENCEMENT_ISOLANT[[#Headers],[Climat max]]))))))</f>
        <v/>
      </c>
      <c r="P552" s="3" t="str">
        <f ca="1">IF('PR-tampon'!$D515="","",IF('PR-tampon'!$D515=0,"",IF(INDIRECT(NOM_FR&amp;ADDRESS('PR-tampon'!$D515,COLUMN(REFERENCEMENT_ISOLANT[[#Headers],[Locaux climatisés ou raffraichis]])))=0,"",INDIRECT(NOM_FR&amp;ADDRESS('PR-tampon'!$D515,COLUMN(REFERENCEMENT_ISOLANT[[#Headers],[Locaux climatisés ou raffraichis]]))))))</f>
        <v/>
      </c>
    </row>
    <row r="553" spans="1:16" ht="130.19999999999999" customHeight="1" x14ac:dyDescent="0.3">
      <c r="A553" s="3" t="s">
        <v>191</v>
      </c>
      <c r="B553" s="86" t="str">
        <f ca="1">IF('PR-tampon'!$D516="","",IF('PR-tampon'!$D516=0,"",IF(INDIRECT(NOM_FR&amp;ADDRESS('PR-tampon'!$D516,COLUMN(REFERENCEMENT_ISOLANT[[#Headers],[DATE REFERENCEMENT]])))=0,"",INDIRECT(NOM_FR&amp;ADDRESS('PR-tampon'!$D516,COLUMN(REFERENCEMENT_ISOLANT[[#Headers],[DATE REFERENCEMENT]]))))))</f>
        <v/>
      </c>
      <c r="C553" s="86" t="str">
        <f ca="1">IF('PR-tampon'!$D516="","",IF('PR-tampon'!$D516=0,"",IF(INDIRECT(NOM_FR&amp;ADDRESS('PR-tampon'!$D516,COLUMN(REFERENCEMENT_ISOLANT[[#Headers],[TYPE DE PROCEDE]])))=0,"",INDIRECT(NOM_FR&amp;ADDRESS('PR-tampon'!$D516,COLUMN(REFERENCEMENT_ISOLANT[[#Headers],[TYPE DE PROCEDE]]))))))</f>
        <v/>
      </c>
      <c r="D553" s="86" t="str">
        <f ca="1">IF('PR-tampon'!$D516="","",IF('PR-tampon'!$D516=0,"",IF(INDIRECT(NOM_FR&amp;ADDRESS('PR-tampon'!$D516,COLUMN(REFERENCEMENT_ISOLANT[[#Headers],[MATIERE]])))=0,"",INDIRECT(NOM_FR&amp;ADDRESS('PR-tampon'!$D516,COLUMN(REFERENCEMENT_ISOLANT[[#Headers],[MATIERE]]))))))</f>
        <v/>
      </c>
      <c r="E553" s="3" t="str">
        <f ca="1">IF('PR-tampon'!$D516="","",IF('PR-tampon'!$D516=0,"",IF(INDIRECT(NOM_FR&amp;ADDRESS('PR-tampon'!$D516,COLUMN(REFERENCEMENT_ISOLANT[[#Headers],[NOM COMMERCIAL DU PROCEDE]])))=0,"",INDIRECT(NOM_FR&amp;ADDRESS('PR-tampon'!$D516,COLUMN(REFERENCEMENT_ISOLANT[[#Headers],[NOM COMMERCIAL DU PROCEDE]]))))))</f>
        <v/>
      </c>
      <c r="F553" s="3" t="str">
        <f ca="1">IF('PR-tampon'!$D516="","",IF('PR-tampon'!$D516=0,"",IF(INDIRECT(NOM_FR&amp;ADDRESS('PR-tampon'!$D516,COLUMN(REFERENCEMENT_ISOLANT[[#Headers],[FABRICANT / TITULAIRE / DISTRIBUTEUR]])))=0,"",INDIRECT(NOM_FR&amp;ADDRESS('PR-tampon'!$D516,COLUMN(REFERENCEMENT_ISOLANT[[#Headers],[FABRICANT / TITULAIRE / DISTRIBUTEUR]]))))))</f>
        <v/>
      </c>
      <c r="G553" s="3" t="str">
        <f ca="1">IF('PR-tampon'!$D516="","",IF('PR-tampon'!$D516=0,"",IF(INDIRECT(NOM_FR&amp;ADDRESS('PR-tampon'!$D516,COLUMN(REFERENCEMENT_ISOLANT[[#Headers],[TYPE DE DOCUMENT DE REFERENCE]])))=0,"",INDIRECT(NOM_FR&amp;ADDRESS('PR-tampon'!$D516,COLUMN(REFERENCEMENT_ISOLANT[[#Headers],[TYPE DE DOCUMENT DE REFERENCE]]))))))</f>
        <v/>
      </c>
      <c r="H553" s="3" t="str">
        <f ca="1">IF('PR-tampon'!$D516="","",IF('PR-tampon'!$D516=0,"",IF(INDIRECT(NOM_FR&amp;ADDRESS('PR-tampon'!$D516,COLUMN(REFERENCEMENT_ISOLANT[[#Headers],[REF]])))=0,"",INDIRECT(NOM_FR&amp;ADDRESS('PR-tampon'!$D516,COLUMN(REFERENCEMENT_ISOLANT[[#Headers],[REF]]))))))</f>
        <v/>
      </c>
      <c r="I553" s="80" t="str">
        <f ca="1">IF('PR-tampon'!$D516="","",IF('PR-tampon'!$D516=0,"",IF(INDIRECT(NOM_FR&amp;ADDRESS('PR-tampon'!$D516,COLUMN(REFERENCEMENT_ISOLANT[[#Headers],[AVIS LIMITE AU / VALIDITE]])))=0,"",INDIRECT(NOM_FR&amp;ADDRESS('PR-tampon'!$D516,COLUMN(REFERENCEMENT_ISOLANT[[#Headers],[AVIS LIMITE AU / VALIDITE]]))))))</f>
        <v/>
      </c>
      <c r="J553" s="3" t="str">
        <f ca="1">IF('PR-tampon'!$D516="","",IF('PR-tampon'!$D516=0,"",IF(INDIRECT(NOM_FR&amp;ADDRESS('PR-tampon'!$D516,COLUMN(REFERENCEMENT_ISOLANT[[#Headers],[TC/TNC
dans le domaine d''emploi visé]])))=0,"",INDIRECT(NOM_FR&amp;ADDRESS('PR-tampon'!$D516,COLUMN(REFERENCEMENT_ISOLANT[[#Headers],[TC/TNC
dans le domaine d''emploi visé]]))))))</f>
        <v/>
      </c>
      <c r="K553" s="110" t="str">
        <f ca="1">IF('PR-tampon'!$D516="","",IF('PR-tampon'!$D516=0,"",IF(INDIRECT(NOM_FR&amp;ADDRESS('PR-tampon'!$D516,COLUMN(REFERENCEMENT_ISOLANT[[#Headers],[SYNTHESE DES APPLICATIONS VISEES]])))=0,"",INDIRECT(NOM_FR&amp;ADDRESS('PR-tampon'!$D516,COLUMN(REFERENCEMENT_ISOLANT[[#Headers],[SYNTHESE DES APPLICATIONS VISEES]]))))))</f>
        <v/>
      </c>
      <c r="L553" s="82" t="str">
        <f ca="1">IF('PR-tampon'!$E516="","",IF('PR-tampon'!$E516=0,"",IF(INDIRECT(NOM_FR&amp;ADDRESS('PR-tampon'!$E516,COLUMN(REFERENCEMENT_ISOLANT[[#Headers],[CONCATENATION DES OBSERVATIONS]])))=0,"",INDIRECT(NOM_FR&amp;ADDRESS('PR-tampon'!$E516,COLUMN(REFERENCEMENT_ISOLANT[[#Headers],[CONCATENATION DES OBSERVATIONS]]))))))</f>
        <v/>
      </c>
      <c r="M553" s="3" t="str">
        <f ca="1">IF('PR-tampon'!$D516="","",IF('PR-tampon'!$D516=0,"",IF(INDIRECT(NOM_FR&amp;ADDRESS('PR-tampon'!$D516,COLUMN(REFERENCEMENT_ISOLANT[[#Headers],[Hygrométrie des locaux]])))=0,"",INDIRECT(NOM_FR&amp;ADDRESS('PR-tampon'!$D516,COLUMN(REFERENCEMENT_ISOLANT[[#Headers],[Hygrométrie des locaux]]))))))</f>
        <v/>
      </c>
      <c r="N553" s="3" t="str">
        <f ca="1">IF('PR-tampon'!$D516="","",IF('PR-tampon'!$D516=0,"",IF(INDIRECT(NOM_FR&amp;ADDRESS('PR-tampon'!$D516,COLUMN(REFERENCEMENT_ISOLANT[[#Headers],[classement locaux au sens 20.1 P3]])))=0,"",INDIRECT(NOM_FR&amp;ADDRESS('PR-tampon'!$D516,COLUMN(REFERENCEMENT_ISOLANT[[#Headers],[classement locaux au sens 20.1 P3]]))))))</f>
        <v/>
      </c>
      <c r="O553" s="3" t="str">
        <f ca="1">IF('PR-tampon'!$D516="","",IF('PR-tampon'!$D516=0,"",IF(INDIRECT(NOM_FR&amp;ADDRESS('PR-tampon'!$D516,COLUMN(REFERENCEMENT_ISOLANT[[#Headers],[Climat max]])))=0,"",INDIRECT(NOM_FR&amp;ADDRESS('PR-tampon'!$D516,COLUMN(REFERENCEMENT_ISOLANT[[#Headers],[Climat max]]))))))</f>
        <v/>
      </c>
      <c r="P553" s="3" t="str">
        <f ca="1">IF('PR-tampon'!$D516="","",IF('PR-tampon'!$D516=0,"",IF(INDIRECT(NOM_FR&amp;ADDRESS('PR-tampon'!$D516,COLUMN(REFERENCEMENT_ISOLANT[[#Headers],[Locaux climatisés ou raffraichis]])))=0,"",INDIRECT(NOM_FR&amp;ADDRESS('PR-tampon'!$D516,COLUMN(REFERENCEMENT_ISOLANT[[#Headers],[Locaux climatisés ou raffraichis]]))))))</f>
        <v/>
      </c>
    </row>
    <row r="554" spans="1:16" ht="130.19999999999999" customHeight="1" x14ac:dyDescent="0.3">
      <c r="A554" s="3" t="s">
        <v>191</v>
      </c>
      <c r="B554" s="86" t="str">
        <f ca="1">IF('PR-tampon'!$D517="","",IF('PR-tampon'!$D517=0,"",IF(INDIRECT(NOM_FR&amp;ADDRESS('PR-tampon'!$D517,COLUMN(REFERENCEMENT_ISOLANT[[#Headers],[DATE REFERENCEMENT]])))=0,"",INDIRECT(NOM_FR&amp;ADDRESS('PR-tampon'!$D517,COLUMN(REFERENCEMENT_ISOLANT[[#Headers],[DATE REFERENCEMENT]]))))))</f>
        <v/>
      </c>
      <c r="C554" s="86" t="str">
        <f ca="1">IF('PR-tampon'!$D517="","",IF('PR-tampon'!$D517=0,"",IF(INDIRECT(NOM_FR&amp;ADDRESS('PR-tampon'!$D517,COLUMN(REFERENCEMENT_ISOLANT[[#Headers],[TYPE DE PROCEDE]])))=0,"",INDIRECT(NOM_FR&amp;ADDRESS('PR-tampon'!$D517,COLUMN(REFERENCEMENT_ISOLANT[[#Headers],[TYPE DE PROCEDE]]))))))</f>
        <v/>
      </c>
      <c r="D554" s="86" t="str">
        <f ca="1">IF('PR-tampon'!$D517="","",IF('PR-tampon'!$D517=0,"",IF(INDIRECT(NOM_FR&amp;ADDRESS('PR-tampon'!$D517,COLUMN(REFERENCEMENT_ISOLANT[[#Headers],[MATIERE]])))=0,"",INDIRECT(NOM_FR&amp;ADDRESS('PR-tampon'!$D517,COLUMN(REFERENCEMENT_ISOLANT[[#Headers],[MATIERE]]))))))</f>
        <v/>
      </c>
      <c r="E554" s="3" t="str">
        <f ca="1">IF('PR-tampon'!$D517="","",IF('PR-tampon'!$D517=0,"",IF(INDIRECT(NOM_FR&amp;ADDRESS('PR-tampon'!$D517,COLUMN(REFERENCEMENT_ISOLANT[[#Headers],[NOM COMMERCIAL DU PROCEDE]])))=0,"",INDIRECT(NOM_FR&amp;ADDRESS('PR-tampon'!$D517,COLUMN(REFERENCEMENT_ISOLANT[[#Headers],[NOM COMMERCIAL DU PROCEDE]]))))))</f>
        <v/>
      </c>
      <c r="F554" s="3" t="str">
        <f ca="1">IF('PR-tampon'!$D517="","",IF('PR-tampon'!$D517=0,"",IF(INDIRECT(NOM_FR&amp;ADDRESS('PR-tampon'!$D517,COLUMN(REFERENCEMENT_ISOLANT[[#Headers],[FABRICANT / TITULAIRE / DISTRIBUTEUR]])))=0,"",INDIRECT(NOM_FR&amp;ADDRESS('PR-tampon'!$D517,COLUMN(REFERENCEMENT_ISOLANT[[#Headers],[FABRICANT / TITULAIRE / DISTRIBUTEUR]]))))))</f>
        <v/>
      </c>
      <c r="G554" s="3" t="str">
        <f ca="1">IF('PR-tampon'!$D517="","",IF('PR-tampon'!$D517=0,"",IF(INDIRECT(NOM_FR&amp;ADDRESS('PR-tampon'!$D517,COLUMN(REFERENCEMENT_ISOLANT[[#Headers],[TYPE DE DOCUMENT DE REFERENCE]])))=0,"",INDIRECT(NOM_FR&amp;ADDRESS('PR-tampon'!$D517,COLUMN(REFERENCEMENT_ISOLANT[[#Headers],[TYPE DE DOCUMENT DE REFERENCE]]))))))</f>
        <v/>
      </c>
      <c r="H554" s="3" t="str">
        <f ca="1">IF('PR-tampon'!$D517="","",IF('PR-tampon'!$D517=0,"",IF(INDIRECT(NOM_FR&amp;ADDRESS('PR-tampon'!$D517,COLUMN(REFERENCEMENT_ISOLANT[[#Headers],[REF]])))=0,"",INDIRECT(NOM_FR&amp;ADDRESS('PR-tampon'!$D517,COLUMN(REFERENCEMENT_ISOLANT[[#Headers],[REF]]))))))</f>
        <v/>
      </c>
      <c r="I554" s="80" t="str">
        <f ca="1">IF('PR-tampon'!$D517="","",IF('PR-tampon'!$D517=0,"",IF(INDIRECT(NOM_FR&amp;ADDRESS('PR-tampon'!$D517,COLUMN(REFERENCEMENT_ISOLANT[[#Headers],[AVIS LIMITE AU / VALIDITE]])))=0,"",INDIRECT(NOM_FR&amp;ADDRESS('PR-tampon'!$D517,COLUMN(REFERENCEMENT_ISOLANT[[#Headers],[AVIS LIMITE AU / VALIDITE]]))))))</f>
        <v/>
      </c>
      <c r="J554" s="3" t="str">
        <f ca="1">IF('PR-tampon'!$D517="","",IF('PR-tampon'!$D517=0,"",IF(INDIRECT(NOM_FR&amp;ADDRESS('PR-tampon'!$D517,COLUMN(REFERENCEMENT_ISOLANT[[#Headers],[TC/TNC
dans le domaine d''emploi visé]])))=0,"",INDIRECT(NOM_FR&amp;ADDRESS('PR-tampon'!$D517,COLUMN(REFERENCEMENT_ISOLANT[[#Headers],[TC/TNC
dans le domaine d''emploi visé]]))))))</f>
        <v/>
      </c>
      <c r="K554" s="110" t="str">
        <f ca="1">IF('PR-tampon'!$D517="","",IF('PR-tampon'!$D517=0,"",IF(INDIRECT(NOM_FR&amp;ADDRESS('PR-tampon'!$D517,COLUMN(REFERENCEMENT_ISOLANT[[#Headers],[SYNTHESE DES APPLICATIONS VISEES]])))=0,"",INDIRECT(NOM_FR&amp;ADDRESS('PR-tampon'!$D517,COLUMN(REFERENCEMENT_ISOLANT[[#Headers],[SYNTHESE DES APPLICATIONS VISEES]]))))))</f>
        <v/>
      </c>
      <c r="L554" s="82" t="str">
        <f ca="1">IF('PR-tampon'!$E517="","",IF('PR-tampon'!$E517=0,"",IF(INDIRECT(NOM_FR&amp;ADDRESS('PR-tampon'!$E517,COLUMN(REFERENCEMENT_ISOLANT[[#Headers],[CONCATENATION DES OBSERVATIONS]])))=0,"",INDIRECT(NOM_FR&amp;ADDRESS('PR-tampon'!$E517,COLUMN(REFERENCEMENT_ISOLANT[[#Headers],[CONCATENATION DES OBSERVATIONS]]))))))</f>
        <v/>
      </c>
      <c r="M554" s="3" t="str">
        <f ca="1">IF('PR-tampon'!$D517="","",IF('PR-tampon'!$D517=0,"",IF(INDIRECT(NOM_FR&amp;ADDRESS('PR-tampon'!$D517,COLUMN(REFERENCEMENT_ISOLANT[[#Headers],[Hygrométrie des locaux]])))=0,"",INDIRECT(NOM_FR&amp;ADDRESS('PR-tampon'!$D517,COLUMN(REFERENCEMENT_ISOLANT[[#Headers],[Hygrométrie des locaux]]))))))</f>
        <v/>
      </c>
      <c r="N554" s="3" t="str">
        <f ca="1">IF('PR-tampon'!$D517="","",IF('PR-tampon'!$D517=0,"",IF(INDIRECT(NOM_FR&amp;ADDRESS('PR-tampon'!$D517,COLUMN(REFERENCEMENT_ISOLANT[[#Headers],[classement locaux au sens 20.1 P3]])))=0,"",INDIRECT(NOM_FR&amp;ADDRESS('PR-tampon'!$D517,COLUMN(REFERENCEMENT_ISOLANT[[#Headers],[classement locaux au sens 20.1 P3]]))))))</f>
        <v/>
      </c>
      <c r="O554" s="3" t="str">
        <f ca="1">IF('PR-tampon'!$D517="","",IF('PR-tampon'!$D517=0,"",IF(INDIRECT(NOM_FR&amp;ADDRESS('PR-tampon'!$D517,COLUMN(REFERENCEMENT_ISOLANT[[#Headers],[Climat max]])))=0,"",INDIRECT(NOM_FR&amp;ADDRESS('PR-tampon'!$D517,COLUMN(REFERENCEMENT_ISOLANT[[#Headers],[Climat max]]))))))</f>
        <v/>
      </c>
      <c r="P554" s="3" t="str">
        <f ca="1">IF('PR-tampon'!$D517="","",IF('PR-tampon'!$D517=0,"",IF(INDIRECT(NOM_FR&amp;ADDRESS('PR-tampon'!$D517,COLUMN(REFERENCEMENT_ISOLANT[[#Headers],[Locaux climatisés ou raffraichis]])))=0,"",INDIRECT(NOM_FR&amp;ADDRESS('PR-tampon'!$D517,COLUMN(REFERENCEMENT_ISOLANT[[#Headers],[Locaux climatisés ou raffraichis]]))))))</f>
        <v/>
      </c>
    </row>
    <row r="555" spans="1:16" ht="130.19999999999999" customHeight="1" x14ac:dyDescent="0.3">
      <c r="A555" s="3" t="s">
        <v>191</v>
      </c>
      <c r="B555" s="86" t="str">
        <f ca="1">IF('PR-tampon'!$D518="","",IF('PR-tampon'!$D518=0,"",IF(INDIRECT(NOM_FR&amp;ADDRESS('PR-tampon'!$D518,COLUMN(REFERENCEMENT_ISOLANT[[#Headers],[DATE REFERENCEMENT]])))=0,"",INDIRECT(NOM_FR&amp;ADDRESS('PR-tampon'!$D518,COLUMN(REFERENCEMENT_ISOLANT[[#Headers],[DATE REFERENCEMENT]]))))))</f>
        <v/>
      </c>
      <c r="C555" s="86" t="str">
        <f ca="1">IF('PR-tampon'!$D518="","",IF('PR-tampon'!$D518=0,"",IF(INDIRECT(NOM_FR&amp;ADDRESS('PR-tampon'!$D518,COLUMN(REFERENCEMENT_ISOLANT[[#Headers],[TYPE DE PROCEDE]])))=0,"",INDIRECT(NOM_FR&amp;ADDRESS('PR-tampon'!$D518,COLUMN(REFERENCEMENT_ISOLANT[[#Headers],[TYPE DE PROCEDE]]))))))</f>
        <v/>
      </c>
      <c r="D555" s="86" t="str">
        <f ca="1">IF('PR-tampon'!$D518="","",IF('PR-tampon'!$D518=0,"",IF(INDIRECT(NOM_FR&amp;ADDRESS('PR-tampon'!$D518,COLUMN(REFERENCEMENT_ISOLANT[[#Headers],[MATIERE]])))=0,"",INDIRECT(NOM_FR&amp;ADDRESS('PR-tampon'!$D518,COLUMN(REFERENCEMENT_ISOLANT[[#Headers],[MATIERE]]))))))</f>
        <v/>
      </c>
      <c r="E555" s="3" t="str">
        <f ca="1">IF('PR-tampon'!$D518="","",IF('PR-tampon'!$D518=0,"",IF(INDIRECT(NOM_FR&amp;ADDRESS('PR-tampon'!$D518,COLUMN(REFERENCEMENT_ISOLANT[[#Headers],[NOM COMMERCIAL DU PROCEDE]])))=0,"",INDIRECT(NOM_FR&amp;ADDRESS('PR-tampon'!$D518,COLUMN(REFERENCEMENT_ISOLANT[[#Headers],[NOM COMMERCIAL DU PROCEDE]]))))))</f>
        <v/>
      </c>
      <c r="F555" s="3" t="str">
        <f ca="1">IF('PR-tampon'!$D518="","",IF('PR-tampon'!$D518=0,"",IF(INDIRECT(NOM_FR&amp;ADDRESS('PR-tampon'!$D518,COLUMN(REFERENCEMENT_ISOLANT[[#Headers],[FABRICANT / TITULAIRE / DISTRIBUTEUR]])))=0,"",INDIRECT(NOM_FR&amp;ADDRESS('PR-tampon'!$D518,COLUMN(REFERENCEMENT_ISOLANT[[#Headers],[FABRICANT / TITULAIRE / DISTRIBUTEUR]]))))))</f>
        <v/>
      </c>
      <c r="G555" s="3" t="str">
        <f ca="1">IF('PR-tampon'!$D518="","",IF('PR-tampon'!$D518=0,"",IF(INDIRECT(NOM_FR&amp;ADDRESS('PR-tampon'!$D518,COLUMN(REFERENCEMENT_ISOLANT[[#Headers],[TYPE DE DOCUMENT DE REFERENCE]])))=0,"",INDIRECT(NOM_FR&amp;ADDRESS('PR-tampon'!$D518,COLUMN(REFERENCEMENT_ISOLANT[[#Headers],[TYPE DE DOCUMENT DE REFERENCE]]))))))</f>
        <v/>
      </c>
      <c r="H555" s="3" t="str">
        <f ca="1">IF('PR-tampon'!$D518="","",IF('PR-tampon'!$D518=0,"",IF(INDIRECT(NOM_FR&amp;ADDRESS('PR-tampon'!$D518,COLUMN(REFERENCEMENT_ISOLANT[[#Headers],[REF]])))=0,"",INDIRECT(NOM_FR&amp;ADDRESS('PR-tampon'!$D518,COLUMN(REFERENCEMENT_ISOLANT[[#Headers],[REF]]))))))</f>
        <v/>
      </c>
      <c r="I555" s="80" t="str">
        <f ca="1">IF('PR-tampon'!$D518="","",IF('PR-tampon'!$D518=0,"",IF(INDIRECT(NOM_FR&amp;ADDRESS('PR-tampon'!$D518,COLUMN(REFERENCEMENT_ISOLANT[[#Headers],[AVIS LIMITE AU / VALIDITE]])))=0,"",INDIRECT(NOM_FR&amp;ADDRESS('PR-tampon'!$D518,COLUMN(REFERENCEMENT_ISOLANT[[#Headers],[AVIS LIMITE AU / VALIDITE]]))))))</f>
        <v/>
      </c>
      <c r="J555" s="3" t="str">
        <f ca="1">IF('PR-tampon'!$D518="","",IF('PR-tampon'!$D518=0,"",IF(INDIRECT(NOM_FR&amp;ADDRESS('PR-tampon'!$D518,COLUMN(REFERENCEMENT_ISOLANT[[#Headers],[TC/TNC
dans le domaine d''emploi visé]])))=0,"",INDIRECT(NOM_FR&amp;ADDRESS('PR-tampon'!$D518,COLUMN(REFERENCEMENT_ISOLANT[[#Headers],[TC/TNC
dans le domaine d''emploi visé]]))))))</f>
        <v/>
      </c>
      <c r="K555" s="110" t="str">
        <f ca="1">IF('PR-tampon'!$D518="","",IF('PR-tampon'!$D518=0,"",IF(INDIRECT(NOM_FR&amp;ADDRESS('PR-tampon'!$D518,COLUMN(REFERENCEMENT_ISOLANT[[#Headers],[SYNTHESE DES APPLICATIONS VISEES]])))=0,"",INDIRECT(NOM_FR&amp;ADDRESS('PR-tampon'!$D518,COLUMN(REFERENCEMENT_ISOLANT[[#Headers],[SYNTHESE DES APPLICATIONS VISEES]]))))))</f>
        <v/>
      </c>
      <c r="L555" s="82" t="str">
        <f ca="1">IF('PR-tampon'!$E518="","",IF('PR-tampon'!$E518=0,"",IF(INDIRECT(NOM_FR&amp;ADDRESS('PR-tampon'!$E518,COLUMN(REFERENCEMENT_ISOLANT[[#Headers],[CONCATENATION DES OBSERVATIONS]])))=0,"",INDIRECT(NOM_FR&amp;ADDRESS('PR-tampon'!$E518,COLUMN(REFERENCEMENT_ISOLANT[[#Headers],[CONCATENATION DES OBSERVATIONS]]))))))</f>
        <v/>
      </c>
      <c r="M555" s="3" t="str">
        <f ca="1">IF('PR-tampon'!$D518="","",IF('PR-tampon'!$D518=0,"",IF(INDIRECT(NOM_FR&amp;ADDRESS('PR-tampon'!$D518,COLUMN(REFERENCEMENT_ISOLANT[[#Headers],[Hygrométrie des locaux]])))=0,"",INDIRECT(NOM_FR&amp;ADDRESS('PR-tampon'!$D518,COLUMN(REFERENCEMENT_ISOLANT[[#Headers],[Hygrométrie des locaux]]))))))</f>
        <v/>
      </c>
      <c r="N555" s="3" t="str">
        <f ca="1">IF('PR-tampon'!$D518="","",IF('PR-tampon'!$D518=0,"",IF(INDIRECT(NOM_FR&amp;ADDRESS('PR-tampon'!$D518,COLUMN(REFERENCEMENT_ISOLANT[[#Headers],[classement locaux au sens 20.1 P3]])))=0,"",INDIRECT(NOM_FR&amp;ADDRESS('PR-tampon'!$D518,COLUMN(REFERENCEMENT_ISOLANT[[#Headers],[classement locaux au sens 20.1 P3]]))))))</f>
        <v/>
      </c>
      <c r="O555" s="3" t="str">
        <f ca="1">IF('PR-tampon'!$D518="","",IF('PR-tampon'!$D518=0,"",IF(INDIRECT(NOM_FR&amp;ADDRESS('PR-tampon'!$D518,COLUMN(REFERENCEMENT_ISOLANT[[#Headers],[Climat max]])))=0,"",INDIRECT(NOM_FR&amp;ADDRESS('PR-tampon'!$D518,COLUMN(REFERENCEMENT_ISOLANT[[#Headers],[Climat max]]))))))</f>
        <v/>
      </c>
      <c r="P555" s="3" t="str">
        <f ca="1">IF('PR-tampon'!$D518="","",IF('PR-tampon'!$D518=0,"",IF(INDIRECT(NOM_FR&amp;ADDRESS('PR-tampon'!$D518,COLUMN(REFERENCEMENT_ISOLANT[[#Headers],[Locaux climatisés ou raffraichis]])))=0,"",INDIRECT(NOM_FR&amp;ADDRESS('PR-tampon'!$D518,COLUMN(REFERENCEMENT_ISOLANT[[#Headers],[Locaux climatisés ou raffraichis]]))))))</f>
        <v/>
      </c>
    </row>
    <row r="556" spans="1:16" ht="130.19999999999999" customHeight="1" x14ac:dyDescent="0.3">
      <c r="A556" s="3" t="s">
        <v>191</v>
      </c>
      <c r="B556" s="86" t="str">
        <f ca="1">IF('PR-tampon'!$D519="","",IF('PR-tampon'!$D519=0,"",IF(INDIRECT(NOM_FR&amp;ADDRESS('PR-tampon'!$D519,COLUMN(REFERENCEMENT_ISOLANT[[#Headers],[DATE REFERENCEMENT]])))=0,"",INDIRECT(NOM_FR&amp;ADDRESS('PR-tampon'!$D519,COLUMN(REFERENCEMENT_ISOLANT[[#Headers],[DATE REFERENCEMENT]]))))))</f>
        <v/>
      </c>
      <c r="C556" s="86" t="str">
        <f ca="1">IF('PR-tampon'!$D519="","",IF('PR-tampon'!$D519=0,"",IF(INDIRECT(NOM_FR&amp;ADDRESS('PR-tampon'!$D519,COLUMN(REFERENCEMENT_ISOLANT[[#Headers],[TYPE DE PROCEDE]])))=0,"",INDIRECT(NOM_FR&amp;ADDRESS('PR-tampon'!$D519,COLUMN(REFERENCEMENT_ISOLANT[[#Headers],[TYPE DE PROCEDE]]))))))</f>
        <v/>
      </c>
      <c r="D556" s="86" t="str">
        <f ca="1">IF('PR-tampon'!$D519="","",IF('PR-tampon'!$D519=0,"",IF(INDIRECT(NOM_FR&amp;ADDRESS('PR-tampon'!$D519,COLUMN(REFERENCEMENT_ISOLANT[[#Headers],[MATIERE]])))=0,"",INDIRECT(NOM_FR&amp;ADDRESS('PR-tampon'!$D519,COLUMN(REFERENCEMENT_ISOLANT[[#Headers],[MATIERE]]))))))</f>
        <v/>
      </c>
      <c r="E556" s="3" t="str">
        <f ca="1">IF('PR-tampon'!$D519="","",IF('PR-tampon'!$D519=0,"",IF(INDIRECT(NOM_FR&amp;ADDRESS('PR-tampon'!$D519,COLUMN(REFERENCEMENT_ISOLANT[[#Headers],[NOM COMMERCIAL DU PROCEDE]])))=0,"",INDIRECT(NOM_FR&amp;ADDRESS('PR-tampon'!$D519,COLUMN(REFERENCEMENT_ISOLANT[[#Headers],[NOM COMMERCIAL DU PROCEDE]]))))))</f>
        <v/>
      </c>
      <c r="F556" s="3" t="str">
        <f ca="1">IF('PR-tampon'!$D519="","",IF('PR-tampon'!$D519=0,"",IF(INDIRECT(NOM_FR&amp;ADDRESS('PR-tampon'!$D519,COLUMN(REFERENCEMENT_ISOLANT[[#Headers],[FABRICANT / TITULAIRE / DISTRIBUTEUR]])))=0,"",INDIRECT(NOM_FR&amp;ADDRESS('PR-tampon'!$D519,COLUMN(REFERENCEMENT_ISOLANT[[#Headers],[FABRICANT / TITULAIRE / DISTRIBUTEUR]]))))))</f>
        <v/>
      </c>
      <c r="G556" s="3" t="str">
        <f ca="1">IF('PR-tampon'!$D519="","",IF('PR-tampon'!$D519=0,"",IF(INDIRECT(NOM_FR&amp;ADDRESS('PR-tampon'!$D519,COLUMN(REFERENCEMENT_ISOLANT[[#Headers],[TYPE DE DOCUMENT DE REFERENCE]])))=0,"",INDIRECT(NOM_FR&amp;ADDRESS('PR-tampon'!$D519,COLUMN(REFERENCEMENT_ISOLANT[[#Headers],[TYPE DE DOCUMENT DE REFERENCE]]))))))</f>
        <v/>
      </c>
      <c r="H556" s="3" t="str">
        <f ca="1">IF('PR-tampon'!$D519="","",IF('PR-tampon'!$D519=0,"",IF(INDIRECT(NOM_FR&amp;ADDRESS('PR-tampon'!$D519,COLUMN(REFERENCEMENT_ISOLANT[[#Headers],[REF]])))=0,"",INDIRECT(NOM_FR&amp;ADDRESS('PR-tampon'!$D519,COLUMN(REFERENCEMENT_ISOLANT[[#Headers],[REF]]))))))</f>
        <v/>
      </c>
      <c r="I556" s="80" t="str">
        <f ca="1">IF('PR-tampon'!$D519="","",IF('PR-tampon'!$D519=0,"",IF(INDIRECT(NOM_FR&amp;ADDRESS('PR-tampon'!$D519,COLUMN(REFERENCEMENT_ISOLANT[[#Headers],[AVIS LIMITE AU / VALIDITE]])))=0,"",INDIRECT(NOM_FR&amp;ADDRESS('PR-tampon'!$D519,COLUMN(REFERENCEMENT_ISOLANT[[#Headers],[AVIS LIMITE AU / VALIDITE]]))))))</f>
        <v/>
      </c>
      <c r="J556" s="3" t="str">
        <f ca="1">IF('PR-tampon'!$D519="","",IF('PR-tampon'!$D519=0,"",IF(INDIRECT(NOM_FR&amp;ADDRESS('PR-tampon'!$D519,COLUMN(REFERENCEMENT_ISOLANT[[#Headers],[TC/TNC
dans le domaine d''emploi visé]])))=0,"",INDIRECT(NOM_FR&amp;ADDRESS('PR-tampon'!$D519,COLUMN(REFERENCEMENT_ISOLANT[[#Headers],[TC/TNC
dans le domaine d''emploi visé]]))))))</f>
        <v/>
      </c>
      <c r="K556" s="110" t="str">
        <f ca="1">IF('PR-tampon'!$D519="","",IF('PR-tampon'!$D519=0,"",IF(INDIRECT(NOM_FR&amp;ADDRESS('PR-tampon'!$D519,COLUMN(REFERENCEMENT_ISOLANT[[#Headers],[SYNTHESE DES APPLICATIONS VISEES]])))=0,"",INDIRECT(NOM_FR&amp;ADDRESS('PR-tampon'!$D519,COLUMN(REFERENCEMENT_ISOLANT[[#Headers],[SYNTHESE DES APPLICATIONS VISEES]]))))))</f>
        <v/>
      </c>
      <c r="L556" s="82" t="str">
        <f ca="1">IF('PR-tampon'!$E519="","",IF('PR-tampon'!$E519=0,"",IF(INDIRECT(NOM_FR&amp;ADDRESS('PR-tampon'!$E519,COLUMN(REFERENCEMENT_ISOLANT[[#Headers],[CONCATENATION DES OBSERVATIONS]])))=0,"",INDIRECT(NOM_FR&amp;ADDRESS('PR-tampon'!$E519,COLUMN(REFERENCEMENT_ISOLANT[[#Headers],[CONCATENATION DES OBSERVATIONS]]))))))</f>
        <v/>
      </c>
      <c r="M556" s="3" t="str">
        <f ca="1">IF('PR-tampon'!$D519="","",IF('PR-tampon'!$D519=0,"",IF(INDIRECT(NOM_FR&amp;ADDRESS('PR-tampon'!$D519,COLUMN(REFERENCEMENT_ISOLANT[[#Headers],[Hygrométrie des locaux]])))=0,"",INDIRECT(NOM_FR&amp;ADDRESS('PR-tampon'!$D519,COLUMN(REFERENCEMENT_ISOLANT[[#Headers],[Hygrométrie des locaux]]))))))</f>
        <v/>
      </c>
      <c r="N556" s="3" t="str">
        <f ca="1">IF('PR-tampon'!$D519="","",IF('PR-tampon'!$D519=0,"",IF(INDIRECT(NOM_FR&amp;ADDRESS('PR-tampon'!$D519,COLUMN(REFERENCEMENT_ISOLANT[[#Headers],[classement locaux au sens 20.1 P3]])))=0,"",INDIRECT(NOM_FR&amp;ADDRESS('PR-tampon'!$D519,COLUMN(REFERENCEMENT_ISOLANT[[#Headers],[classement locaux au sens 20.1 P3]]))))))</f>
        <v/>
      </c>
      <c r="O556" s="3" t="str">
        <f ca="1">IF('PR-tampon'!$D519="","",IF('PR-tampon'!$D519=0,"",IF(INDIRECT(NOM_FR&amp;ADDRESS('PR-tampon'!$D519,COLUMN(REFERENCEMENT_ISOLANT[[#Headers],[Climat max]])))=0,"",INDIRECT(NOM_FR&amp;ADDRESS('PR-tampon'!$D519,COLUMN(REFERENCEMENT_ISOLANT[[#Headers],[Climat max]]))))))</f>
        <v/>
      </c>
      <c r="P556" s="3" t="str">
        <f ca="1">IF('PR-tampon'!$D519="","",IF('PR-tampon'!$D519=0,"",IF(INDIRECT(NOM_FR&amp;ADDRESS('PR-tampon'!$D519,COLUMN(REFERENCEMENT_ISOLANT[[#Headers],[Locaux climatisés ou raffraichis]])))=0,"",INDIRECT(NOM_FR&amp;ADDRESS('PR-tampon'!$D519,COLUMN(REFERENCEMENT_ISOLANT[[#Headers],[Locaux climatisés ou raffraichis]]))))))</f>
        <v/>
      </c>
    </row>
    <row r="557" spans="1:16" ht="130.19999999999999" customHeight="1" x14ac:dyDescent="0.3">
      <c r="A557" s="3" t="s">
        <v>191</v>
      </c>
      <c r="B557" s="86" t="str">
        <f ca="1">IF('PR-tampon'!$D520="","",IF('PR-tampon'!$D520=0,"",IF(INDIRECT(NOM_FR&amp;ADDRESS('PR-tampon'!$D520,COLUMN(REFERENCEMENT_ISOLANT[[#Headers],[DATE REFERENCEMENT]])))=0,"",INDIRECT(NOM_FR&amp;ADDRESS('PR-tampon'!$D520,COLUMN(REFERENCEMENT_ISOLANT[[#Headers],[DATE REFERENCEMENT]]))))))</f>
        <v/>
      </c>
      <c r="C557" s="86" t="str">
        <f ca="1">IF('PR-tampon'!$D520="","",IF('PR-tampon'!$D520=0,"",IF(INDIRECT(NOM_FR&amp;ADDRESS('PR-tampon'!$D520,COLUMN(REFERENCEMENT_ISOLANT[[#Headers],[TYPE DE PROCEDE]])))=0,"",INDIRECT(NOM_FR&amp;ADDRESS('PR-tampon'!$D520,COLUMN(REFERENCEMENT_ISOLANT[[#Headers],[TYPE DE PROCEDE]]))))))</f>
        <v/>
      </c>
      <c r="D557" s="86" t="str">
        <f ca="1">IF('PR-tampon'!$D520="","",IF('PR-tampon'!$D520=0,"",IF(INDIRECT(NOM_FR&amp;ADDRESS('PR-tampon'!$D520,COLUMN(REFERENCEMENT_ISOLANT[[#Headers],[MATIERE]])))=0,"",INDIRECT(NOM_FR&amp;ADDRESS('PR-tampon'!$D520,COLUMN(REFERENCEMENT_ISOLANT[[#Headers],[MATIERE]]))))))</f>
        <v/>
      </c>
      <c r="E557" s="3" t="str">
        <f ca="1">IF('PR-tampon'!$D520="","",IF('PR-tampon'!$D520=0,"",IF(INDIRECT(NOM_FR&amp;ADDRESS('PR-tampon'!$D520,COLUMN(REFERENCEMENT_ISOLANT[[#Headers],[NOM COMMERCIAL DU PROCEDE]])))=0,"",INDIRECT(NOM_FR&amp;ADDRESS('PR-tampon'!$D520,COLUMN(REFERENCEMENT_ISOLANT[[#Headers],[NOM COMMERCIAL DU PROCEDE]]))))))</f>
        <v/>
      </c>
      <c r="F557" s="3" t="str">
        <f ca="1">IF('PR-tampon'!$D520="","",IF('PR-tampon'!$D520=0,"",IF(INDIRECT(NOM_FR&amp;ADDRESS('PR-tampon'!$D520,COLUMN(REFERENCEMENT_ISOLANT[[#Headers],[FABRICANT / TITULAIRE / DISTRIBUTEUR]])))=0,"",INDIRECT(NOM_FR&amp;ADDRESS('PR-tampon'!$D520,COLUMN(REFERENCEMENT_ISOLANT[[#Headers],[FABRICANT / TITULAIRE / DISTRIBUTEUR]]))))))</f>
        <v/>
      </c>
      <c r="G557" s="3" t="str">
        <f ca="1">IF('PR-tampon'!$D520="","",IF('PR-tampon'!$D520=0,"",IF(INDIRECT(NOM_FR&amp;ADDRESS('PR-tampon'!$D520,COLUMN(REFERENCEMENT_ISOLANT[[#Headers],[TYPE DE DOCUMENT DE REFERENCE]])))=0,"",INDIRECT(NOM_FR&amp;ADDRESS('PR-tampon'!$D520,COLUMN(REFERENCEMENT_ISOLANT[[#Headers],[TYPE DE DOCUMENT DE REFERENCE]]))))))</f>
        <v/>
      </c>
      <c r="H557" s="3" t="str">
        <f ca="1">IF('PR-tampon'!$D520="","",IF('PR-tampon'!$D520=0,"",IF(INDIRECT(NOM_FR&amp;ADDRESS('PR-tampon'!$D520,COLUMN(REFERENCEMENT_ISOLANT[[#Headers],[REF]])))=0,"",INDIRECT(NOM_FR&amp;ADDRESS('PR-tampon'!$D520,COLUMN(REFERENCEMENT_ISOLANT[[#Headers],[REF]]))))))</f>
        <v/>
      </c>
      <c r="I557" s="80" t="str">
        <f ca="1">IF('PR-tampon'!$D520="","",IF('PR-tampon'!$D520=0,"",IF(INDIRECT(NOM_FR&amp;ADDRESS('PR-tampon'!$D520,COLUMN(REFERENCEMENT_ISOLANT[[#Headers],[AVIS LIMITE AU / VALIDITE]])))=0,"",INDIRECT(NOM_FR&amp;ADDRESS('PR-tampon'!$D520,COLUMN(REFERENCEMENT_ISOLANT[[#Headers],[AVIS LIMITE AU / VALIDITE]]))))))</f>
        <v/>
      </c>
      <c r="J557" s="3" t="str">
        <f ca="1">IF('PR-tampon'!$D520="","",IF('PR-tampon'!$D520=0,"",IF(INDIRECT(NOM_FR&amp;ADDRESS('PR-tampon'!$D520,COLUMN(REFERENCEMENT_ISOLANT[[#Headers],[TC/TNC
dans le domaine d''emploi visé]])))=0,"",INDIRECT(NOM_FR&amp;ADDRESS('PR-tampon'!$D520,COLUMN(REFERENCEMENT_ISOLANT[[#Headers],[TC/TNC
dans le domaine d''emploi visé]]))))))</f>
        <v/>
      </c>
      <c r="K557" s="110" t="str">
        <f ca="1">IF('PR-tampon'!$D520="","",IF('PR-tampon'!$D520=0,"",IF(INDIRECT(NOM_FR&amp;ADDRESS('PR-tampon'!$D520,COLUMN(REFERENCEMENT_ISOLANT[[#Headers],[SYNTHESE DES APPLICATIONS VISEES]])))=0,"",INDIRECT(NOM_FR&amp;ADDRESS('PR-tampon'!$D520,COLUMN(REFERENCEMENT_ISOLANT[[#Headers],[SYNTHESE DES APPLICATIONS VISEES]]))))))</f>
        <v/>
      </c>
      <c r="L557" s="82" t="str">
        <f ca="1">IF('PR-tampon'!$E520="","",IF('PR-tampon'!$E520=0,"",IF(INDIRECT(NOM_FR&amp;ADDRESS('PR-tampon'!$E520,COLUMN(REFERENCEMENT_ISOLANT[[#Headers],[CONCATENATION DES OBSERVATIONS]])))=0,"",INDIRECT(NOM_FR&amp;ADDRESS('PR-tampon'!$E520,COLUMN(REFERENCEMENT_ISOLANT[[#Headers],[CONCATENATION DES OBSERVATIONS]]))))))</f>
        <v/>
      </c>
      <c r="M557" s="3" t="str">
        <f ca="1">IF('PR-tampon'!$D520="","",IF('PR-tampon'!$D520=0,"",IF(INDIRECT(NOM_FR&amp;ADDRESS('PR-tampon'!$D520,COLUMN(REFERENCEMENT_ISOLANT[[#Headers],[Hygrométrie des locaux]])))=0,"",INDIRECT(NOM_FR&amp;ADDRESS('PR-tampon'!$D520,COLUMN(REFERENCEMENT_ISOLANT[[#Headers],[Hygrométrie des locaux]]))))))</f>
        <v/>
      </c>
      <c r="N557" s="3" t="str">
        <f ca="1">IF('PR-tampon'!$D520="","",IF('PR-tampon'!$D520=0,"",IF(INDIRECT(NOM_FR&amp;ADDRESS('PR-tampon'!$D520,COLUMN(REFERENCEMENT_ISOLANT[[#Headers],[classement locaux au sens 20.1 P3]])))=0,"",INDIRECT(NOM_FR&amp;ADDRESS('PR-tampon'!$D520,COLUMN(REFERENCEMENT_ISOLANT[[#Headers],[classement locaux au sens 20.1 P3]]))))))</f>
        <v/>
      </c>
      <c r="O557" s="3" t="str">
        <f ca="1">IF('PR-tampon'!$D520="","",IF('PR-tampon'!$D520=0,"",IF(INDIRECT(NOM_FR&amp;ADDRESS('PR-tampon'!$D520,COLUMN(REFERENCEMENT_ISOLANT[[#Headers],[Climat max]])))=0,"",INDIRECT(NOM_FR&amp;ADDRESS('PR-tampon'!$D520,COLUMN(REFERENCEMENT_ISOLANT[[#Headers],[Climat max]]))))))</f>
        <v/>
      </c>
      <c r="P557" s="3" t="str">
        <f ca="1">IF('PR-tampon'!$D520="","",IF('PR-tampon'!$D520=0,"",IF(INDIRECT(NOM_FR&amp;ADDRESS('PR-tampon'!$D520,COLUMN(REFERENCEMENT_ISOLANT[[#Headers],[Locaux climatisés ou raffraichis]])))=0,"",INDIRECT(NOM_FR&amp;ADDRESS('PR-tampon'!$D520,COLUMN(REFERENCEMENT_ISOLANT[[#Headers],[Locaux climatisés ou raffraichis]]))))))</f>
        <v/>
      </c>
    </row>
    <row r="558" spans="1:16" ht="130.19999999999999" customHeight="1" x14ac:dyDescent="0.3">
      <c r="A558" s="3" t="s">
        <v>191</v>
      </c>
      <c r="B558" s="86" t="str">
        <f ca="1">IF('PR-tampon'!$D521="","",IF('PR-tampon'!$D521=0,"",IF(INDIRECT(NOM_FR&amp;ADDRESS('PR-tampon'!$D521,COLUMN(REFERENCEMENT_ISOLANT[[#Headers],[DATE REFERENCEMENT]])))=0,"",INDIRECT(NOM_FR&amp;ADDRESS('PR-tampon'!$D521,COLUMN(REFERENCEMENT_ISOLANT[[#Headers],[DATE REFERENCEMENT]]))))))</f>
        <v/>
      </c>
      <c r="C558" s="86" t="str">
        <f ca="1">IF('PR-tampon'!$D521="","",IF('PR-tampon'!$D521=0,"",IF(INDIRECT(NOM_FR&amp;ADDRESS('PR-tampon'!$D521,COLUMN(REFERENCEMENT_ISOLANT[[#Headers],[TYPE DE PROCEDE]])))=0,"",INDIRECT(NOM_FR&amp;ADDRESS('PR-tampon'!$D521,COLUMN(REFERENCEMENT_ISOLANT[[#Headers],[TYPE DE PROCEDE]]))))))</f>
        <v/>
      </c>
      <c r="D558" s="86" t="str">
        <f ca="1">IF('PR-tampon'!$D521="","",IF('PR-tampon'!$D521=0,"",IF(INDIRECT(NOM_FR&amp;ADDRESS('PR-tampon'!$D521,COLUMN(REFERENCEMENT_ISOLANT[[#Headers],[MATIERE]])))=0,"",INDIRECT(NOM_FR&amp;ADDRESS('PR-tampon'!$D521,COLUMN(REFERENCEMENT_ISOLANT[[#Headers],[MATIERE]]))))))</f>
        <v/>
      </c>
      <c r="E558" s="3" t="str">
        <f ca="1">IF('PR-tampon'!$D521="","",IF('PR-tampon'!$D521=0,"",IF(INDIRECT(NOM_FR&amp;ADDRESS('PR-tampon'!$D521,COLUMN(REFERENCEMENT_ISOLANT[[#Headers],[NOM COMMERCIAL DU PROCEDE]])))=0,"",INDIRECT(NOM_FR&amp;ADDRESS('PR-tampon'!$D521,COLUMN(REFERENCEMENT_ISOLANT[[#Headers],[NOM COMMERCIAL DU PROCEDE]]))))))</f>
        <v/>
      </c>
      <c r="F558" s="3" t="str">
        <f ca="1">IF('PR-tampon'!$D521="","",IF('PR-tampon'!$D521=0,"",IF(INDIRECT(NOM_FR&amp;ADDRESS('PR-tampon'!$D521,COLUMN(REFERENCEMENT_ISOLANT[[#Headers],[FABRICANT / TITULAIRE / DISTRIBUTEUR]])))=0,"",INDIRECT(NOM_FR&amp;ADDRESS('PR-tampon'!$D521,COLUMN(REFERENCEMENT_ISOLANT[[#Headers],[FABRICANT / TITULAIRE / DISTRIBUTEUR]]))))))</f>
        <v/>
      </c>
      <c r="G558" s="3" t="str">
        <f ca="1">IF('PR-tampon'!$D521="","",IF('PR-tampon'!$D521=0,"",IF(INDIRECT(NOM_FR&amp;ADDRESS('PR-tampon'!$D521,COLUMN(REFERENCEMENT_ISOLANT[[#Headers],[TYPE DE DOCUMENT DE REFERENCE]])))=0,"",INDIRECT(NOM_FR&amp;ADDRESS('PR-tampon'!$D521,COLUMN(REFERENCEMENT_ISOLANT[[#Headers],[TYPE DE DOCUMENT DE REFERENCE]]))))))</f>
        <v/>
      </c>
      <c r="H558" s="3" t="str">
        <f ca="1">IF('PR-tampon'!$D521="","",IF('PR-tampon'!$D521=0,"",IF(INDIRECT(NOM_FR&amp;ADDRESS('PR-tampon'!$D521,COLUMN(REFERENCEMENT_ISOLANT[[#Headers],[REF]])))=0,"",INDIRECT(NOM_FR&amp;ADDRESS('PR-tampon'!$D521,COLUMN(REFERENCEMENT_ISOLANT[[#Headers],[REF]]))))))</f>
        <v/>
      </c>
      <c r="I558" s="80" t="str">
        <f ca="1">IF('PR-tampon'!$D521="","",IF('PR-tampon'!$D521=0,"",IF(INDIRECT(NOM_FR&amp;ADDRESS('PR-tampon'!$D521,COLUMN(REFERENCEMENT_ISOLANT[[#Headers],[AVIS LIMITE AU / VALIDITE]])))=0,"",INDIRECT(NOM_FR&amp;ADDRESS('PR-tampon'!$D521,COLUMN(REFERENCEMENT_ISOLANT[[#Headers],[AVIS LIMITE AU / VALIDITE]]))))))</f>
        <v/>
      </c>
      <c r="J558" s="3" t="str">
        <f ca="1">IF('PR-tampon'!$D521="","",IF('PR-tampon'!$D521=0,"",IF(INDIRECT(NOM_FR&amp;ADDRESS('PR-tampon'!$D521,COLUMN(REFERENCEMENT_ISOLANT[[#Headers],[TC/TNC
dans le domaine d''emploi visé]])))=0,"",INDIRECT(NOM_FR&amp;ADDRESS('PR-tampon'!$D521,COLUMN(REFERENCEMENT_ISOLANT[[#Headers],[TC/TNC
dans le domaine d''emploi visé]]))))))</f>
        <v/>
      </c>
      <c r="K558" s="110" t="str">
        <f ca="1">IF('PR-tampon'!$D521="","",IF('PR-tampon'!$D521=0,"",IF(INDIRECT(NOM_FR&amp;ADDRESS('PR-tampon'!$D521,COLUMN(REFERENCEMENT_ISOLANT[[#Headers],[SYNTHESE DES APPLICATIONS VISEES]])))=0,"",INDIRECT(NOM_FR&amp;ADDRESS('PR-tampon'!$D521,COLUMN(REFERENCEMENT_ISOLANT[[#Headers],[SYNTHESE DES APPLICATIONS VISEES]]))))))</f>
        <v/>
      </c>
      <c r="L558" s="82" t="str">
        <f ca="1">IF('PR-tampon'!$E521="","",IF('PR-tampon'!$E521=0,"",IF(INDIRECT(NOM_FR&amp;ADDRESS('PR-tampon'!$E521,COLUMN(REFERENCEMENT_ISOLANT[[#Headers],[CONCATENATION DES OBSERVATIONS]])))=0,"",INDIRECT(NOM_FR&amp;ADDRESS('PR-tampon'!$E521,COLUMN(REFERENCEMENT_ISOLANT[[#Headers],[CONCATENATION DES OBSERVATIONS]]))))))</f>
        <v/>
      </c>
      <c r="M558" s="3" t="str">
        <f ca="1">IF('PR-tampon'!$D521="","",IF('PR-tampon'!$D521=0,"",IF(INDIRECT(NOM_FR&amp;ADDRESS('PR-tampon'!$D521,COLUMN(REFERENCEMENT_ISOLANT[[#Headers],[Hygrométrie des locaux]])))=0,"",INDIRECT(NOM_FR&amp;ADDRESS('PR-tampon'!$D521,COLUMN(REFERENCEMENT_ISOLANT[[#Headers],[Hygrométrie des locaux]]))))))</f>
        <v/>
      </c>
      <c r="N558" s="3" t="str">
        <f ca="1">IF('PR-tampon'!$D521="","",IF('PR-tampon'!$D521=0,"",IF(INDIRECT(NOM_FR&amp;ADDRESS('PR-tampon'!$D521,COLUMN(REFERENCEMENT_ISOLANT[[#Headers],[classement locaux au sens 20.1 P3]])))=0,"",INDIRECT(NOM_FR&amp;ADDRESS('PR-tampon'!$D521,COLUMN(REFERENCEMENT_ISOLANT[[#Headers],[classement locaux au sens 20.1 P3]]))))))</f>
        <v/>
      </c>
      <c r="O558" s="3" t="str">
        <f ca="1">IF('PR-tampon'!$D521="","",IF('PR-tampon'!$D521=0,"",IF(INDIRECT(NOM_FR&amp;ADDRESS('PR-tampon'!$D521,COLUMN(REFERENCEMENT_ISOLANT[[#Headers],[Climat max]])))=0,"",INDIRECT(NOM_FR&amp;ADDRESS('PR-tampon'!$D521,COLUMN(REFERENCEMENT_ISOLANT[[#Headers],[Climat max]]))))))</f>
        <v/>
      </c>
      <c r="P558" s="3" t="str">
        <f ca="1">IF('PR-tampon'!$D521="","",IF('PR-tampon'!$D521=0,"",IF(INDIRECT(NOM_FR&amp;ADDRESS('PR-tampon'!$D521,COLUMN(REFERENCEMENT_ISOLANT[[#Headers],[Locaux climatisés ou raffraichis]])))=0,"",INDIRECT(NOM_FR&amp;ADDRESS('PR-tampon'!$D521,COLUMN(REFERENCEMENT_ISOLANT[[#Headers],[Locaux climatisés ou raffraichis]]))))))</f>
        <v/>
      </c>
    </row>
    <row r="559" spans="1:16" ht="130.19999999999999" customHeight="1" x14ac:dyDescent="0.3">
      <c r="A559" s="3" t="s">
        <v>191</v>
      </c>
      <c r="B559" s="86" t="str">
        <f ca="1">IF('PR-tampon'!$D522="","",IF('PR-tampon'!$D522=0,"",IF(INDIRECT(NOM_FR&amp;ADDRESS('PR-tampon'!$D522,COLUMN(REFERENCEMENT_ISOLANT[[#Headers],[DATE REFERENCEMENT]])))=0,"",INDIRECT(NOM_FR&amp;ADDRESS('PR-tampon'!$D522,COLUMN(REFERENCEMENT_ISOLANT[[#Headers],[DATE REFERENCEMENT]]))))))</f>
        <v/>
      </c>
      <c r="C559" s="86" t="str">
        <f ca="1">IF('PR-tampon'!$D522="","",IF('PR-tampon'!$D522=0,"",IF(INDIRECT(NOM_FR&amp;ADDRESS('PR-tampon'!$D522,COLUMN(REFERENCEMENT_ISOLANT[[#Headers],[TYPE DE PROCEDE]])))=0,"",INDIRECT(NOM_FR&amp;ADDRESS('PR-tampon'!$D522,COLUMN(REFERENCEMENT_ISOLANT[[#Headers],[TYPE DE PROCEDE]]))))))</f>
        <v/>
      </c>
      <c r="D559" s="86" t="str">
        <f ca="1">IF('PR-tampon'!$D522="","",IF('PR-tampon'!$D522=0,"",IF(INDIRECT(NOM_FR&amp;ADDRESS('PR-tampon'!$D522,COLUMN(REFERENCEMENT_ISOLANT[[#Headers],[MATIERE]])))=0,"",INDIRECT(NOM_FR&amp;ADDRESS('PR-tampon'!$D522,COLUMN(REFERENCEMENT_ISOLANT[[#Headers],[MATIERE]]))))))</f>
        <v/>
      </c>
      <c r="E559" s="3" t="str">
        <f ca="1">IF('PR-tampon'!$D522="","",IF('PR-tampon'!$D522=0,"",IF(INDIRECT(NOM_FR&amp;ADDRESS('PR-tampon'!$D522,COLUMN(REFERENCEMENT_ISOLANT[[#Headers],[NOM COMMERCIAL DU PROCEDE]])))=0,"",INDIRECT(NOM_FR&amp;ADDRESS('PR-tampon'!$D522,COLUMN(REFERENCEMENT_ISOLANT[[#Headers],[NOM COMMERCIAL DU PROCEDE]]))))))</f>
        <v/>
      </c>
      <c r="F559" s="3" t="str">
        <f ca="1">IF('PR-tampon'!$D522="","",IF('PR-tampon'!$D522=0,"",IF(INDIRECT(NOM_FR&amp;ADDRESS('PR-tampon'!$D522,COLUMN(REFERENCEMENT_ISOLANT[[#Headers],[FABRICANT / TITULAIRE / DISTRIBUTEUR]])))=0,"",INDIRECT(NOM_FR&amp;ADDRESS('PR-tampon'!$D522,COLUMN(REFERENCEMENT_ISOLANT[[#Headers],[FABRICANT / TITULAIRE / DISTRIBUTEUR]]))))))</f>
        <v/>
      </c>
      <c r="G559" s="3" t="str">
        <f ca="1">IF('PR-tampon'!$D522="","",IF('PR-tampon'!$D522=0,"",IF(INDIRECT(NOM_FR&amp;ADDRESS('PR-tampon'!$D522,COLUMN(REFERENCEMENT_ISOLANT[[#Headers],[TYPE DE DOCUMENT DE REFERENCE]])))=0,"",INDIRECT(NOM_FR&amp;ADDRESS('PR-tampon'!$D522,COLUMN(REFERENCEMENT_ISOLANT[[#Headers],[TYPE DE DOCUMENT DE REFERENCE]]))))))</f>
        <v/>
      </c>
      <c r="H559" s="3" t="str">
        <f ca="1">IF('PR-tampon'!$D522="","",IF('PR-tampon'!$D522=0,"",IF(INDIRECT(NOM_FR&amp;ADDRESS('PR-tampon'!$D522,COLUMN(REFERENCEMENT_ISOLANT[[#Headers],[REF]])))=0,"",INDIRECT(NOM_FR&amp;ADDRESS('PR-tampon'!$D522,COLUMN(REFERENCEMENT_ISOLANT[[#Headers],[REF]]))))))</f>
        <v/>
      </c>
      <c r="I559" s="80" t="str">
        <f ca="1">IF('PR-tampon'!$D522="","",IF('PR-tampon'!$D522=0,"",IF(INDIRECT(NOM_FR&amp;ADDRESS('PR-tampon'!$D522,COLUMN(REFERENCEMENT_ISOLANT[[#Headers],[AVIS LIMITE AU / VALIDITE]])))=0,"",INDIRECT(NOM_FR&amp;ADDRESS('PR-tampon'!$D522,COLUMN(REFERENCEMENT_ISOLANT[[#Headers],[AVIS LIMITE AU / VALIDITE]]))))))</f>
        <v/>
      </c>
      <c r="J559" s="3" t="str">
        <f ca="1">IF('PR-tampon'!$D522="","",IF('PR-tampon'!$D522=0,"",IF(INDIRECT(NOM_FR&amp;ADDRESS('PR-tampon'!$D522,COLUMN(REFERENCEMENT_ISOLANT[[#Headers],[TC/TNC
dans le domaine d''emploi visé]])))=0,"",INDIRECT(NOM_FR&amp;ADDRESS('PR-tampon'!$D522,COLUMN(REFERENCEMENT_ISOLANT[[#Headers],[TC/TNC
dans le domaine d''emploi visé]]))))))</f>
        <v/>
      </c>
      <c r="K559" s="110" t="str">
        <f ca="1">IF('PR-tampon'!$D522="","",IF('PR-tampon'!$D522=0,"",IF(INDIRECT(NOM_FR&amp;ADDRESS('PR-tampon'!$D522,COLUMN(REFERENCEMENT_ISOLANT[[#Headers],[SYNTHESE DES APPLICATIONS VISEES]])))=0,"",INDIRECT(NOM_FR&amp;ADDRESS('PR-tampon'!$D522,COLUMN(REFERENCEMENT_ISOLANT[[#Headers],[SYNTHESE DES APPLICATIONS VISEES]]))))))</f>
        <v/>
      </c>
      <c r="L559" s="82" t="str">
        <f ca="1">IF('PR-tampon'!$E522="","",IF('PR-tampon'!$E522=0,"",IF(INDIRECT(NOM_FR&amp;ADDRESS('PR-tampon'!$E522,COLUMN(REFERENCEMENT_ISOLANT[[#Headers],[CONCATENATION DES OBSERVATIONS]])))=0,"",INDIRECT(NOM_FR&amp;ADDRESS('PR-tampon'!$E522,COLUMN(REFERENCEMENT_ISOLANT[[#Headers],[CONCATENATION DES OBSERVATIONS]]))))))</f>
        <v/>
      </c>
      <c r="M559" s="3" t="str">
        <f ca="1">IF('PR-tampon'!$D522="","",IF('PR-tampon'!$D522=0,"",IF(INDIRECT(NOM_FR&amp;ADDRESS('PR-tampon'!$D522,COLUMN(REFERENCEMENT_ISOLANT[[#Headers],[Hygrométrie des locaux]])))=0,"",INDIRECT(NOM_FR&amp;ADDRESS('PR-tampon'!$D522,COLUMN(REFERENCEMENT_ISOLANT[[#Headers],[Hygrométrie des locaux]]))))))</f>
        <v/>
      </c>
      <c r="N559" s="3" t="str">
        <f ca="1">IF('PR-tampon'!$D522="","",IF('PR-tampon'!$D522=0,"",IF(INDIRECT(NOM_FR&amp;ADDRESS('PR-tampon'!$D522,COLUMN(REFERENCEMENT_ISOLANT[[#Headers],[classement locaux au sens 20.1 P3]])))=0,"",INDIRECT(NOM_FR&amp;ADDRESS('PR-tampon'!$D522,COLUMN(REFERENCEMENT_ISOLANT[[#Headers],[classement locaux au sens 20.1 P3]]))))))</f>
        <v/>
      </c>
      <c r="O559" s="3" t="str">
        <f ca="1">IF('PR-tampon'!$D522="","",IF('PR-tampon'!$D522=0,"",IF(INDIRECT(NOM_FR&amp;ADDRESS('PR-tampon'!$D522,COLUMN(REFERENCEMENT_ISOLANT[[#Headers],[Climat max]])))=0,"",INDIRECT(NOM_FR&amp;ADDRESS('PR-tampon'!$D522,COLUMN(REFERENCEMENT_ISOLANT[[#Headers],[Climat max]]))))))</f>
        <v/>
      </c>
      <c r="P559" s="3" t="str">
        <f ca="1">IF('PR-tampon'!$D522="","",IF('PR-tampon'!$D522=0,"",IF(INDIRECT(NOM_FR&amp;ADDRESS('PR-tampon'!$D522,COLUMN(REFERENCEMENT_ISOLANT[[#Headers],[Locaux climatisés ou raffraichis]])))=0,"",INDIRECT(NOM_FR&amp;ADDRESS('PR-tampon'!$D522,COLUMN(REFERENCEMENT_ISOLANT[[#Headers],[Locaux climatisés ou raffraichis]]))))))</f>
        <v/>
      </c>
    </row>
    <row r="560" spans="1:16" ht="130.19999999999999" customHeight="1" x14ac:dyDescent="0.3">
      <c r="A560" s="3" t="s">
        <v>191</v>
      </c>
      <c r="B560" s="86" t="str">
        <f ca="1">IF('PR-tampon'!$D523="","",IF('PR-tampon'!$D523=0,"",IF(INDIRECT(NOM_FR&amp;ADDRESS('PR-tampon'!$D523,COLUMN(REFERENCEMENT_ISOLANT[[#Headers],[DATE REFERENCEMENT]])))=0,"",INDIRECT(NOM_FR&amp;ADDRESS('PR-tampon'!$D523,COLUMN(REFERENCEMENT_ISOLANT[[#Headers],[DATE REFERENCEMENT]]))))))</f>
        <v/>
      </c>
      <c r="C560" s="86" t="str">
        <f ca="1">IF('PR-tampon'!$D523="","",IF('PR-tampon'!$D523=0,"",IF(INDIRECT(NOM_FR&amp;ADDRESS('PR-tampon'!$D523,COLUMN(REFERENCEMENT_ISOLANT[[#Headers],[TYPE DE PROCEDE]])))=0,"",INDIRECT(NOM_FR&amp;ADDRESS('PR-tampon'!$D523,COLUMN(REFERENCEMENT_ISOLANT[[#Headers],[TYPE DE PROCEDE]]))))))</f>
        <v/>
      </c>
      <c r="D560" s="86" t="str">
        <f ca="1">IF('PR-tampon'!$D523="","",IF('PR-tampon'!$D523=0,"",IF(INDIRECT(NOM_FR&amp;ADDRESS('PR-tampon'!$D523,COLUMN(REFERENCEMENT_ISOLANT[[#Headers],[MATIERE]])))=0,"",INDIRECT(NOM_FR&amp;ADDRESS('PR-tampon'!$D523,COLUMN(REFERENCEMENT_ISOLANT[[#Headers],[MATIERE]]))))))</f>
        <v/>
      </c>
      <c r="E560" s="3" t="str">
        <f ca="1">IF('PR-tampon'!$D523="","",IF('PR-tampon'!$D523=0,"",IF(INDIRECT(NOM_FR&amp;ADDRESS('PR-tampon'!$D523,COLUMN(REFERENCEMENT_ISOLANT[[#Headers],[NOM COMMERCIAL DU PROCEDE]])))=0,"",INDIRECT(NOM_FR&amp;ADDRESS('PR-tampon'!$D523,COLUMN(REFERENCEMENT_ISOLANT[[#Headers],[NOM COMMERCIAL DU PROCEDE]]))))))</f>
        <v/>
      </c>
      <c r="F560" s="3" t="str">
        <f ca="1">IF('PR-tampon'!$D523="","",IF('PR-tampon'!$D523=0,"",IF(INDIRECT(NOM_FR&amp;ADDRESS('PR-tampon'!$D523,COLUMN(REFERENCEMENT_ISOLANT[[#Headers],[FABRICANT / TITULAIRE / DISTRIBUTEUR]])))=0,"",INDIRECT(NOM_FR&amp;ADDRESS('PR-tampon'!$D523,COLUMN(REFERENCEMENT_ISOLANT[[#Headers],[FABRICANT / TITULAIRE / DISTRIBUTEUR]]))))))</f>
        <v/>
      </c>
      <c r="G560" s="3" t="str">
        <f ca="1">IF('PR-tampon'!$D523="","",IF('PR-tampon'!$D523=0,"",IF(INDIRECT(NOM_FR&amp;ADDRESS('PR-tampon'!$D523,COLUMN(REFERENCEMENT_ISOLANT[[#Headers],[TYPE DE DOCUMENT DE REFERENCE]])))=0,"",INDIRECT(NOM_FR&amp;ADDRESS('PR-tampon'!$D523,COLUMN(REFERENCEMENT_ISOLANT[[#Headers],[TYPE DE DOCUMENT DE REFERENCE]]))))))</f>
        <v/>
      </c>
      <c r="H560" s="3" t="str">
        <f ca="1">IF('PR-tampon'!$D523="","",IF('PR-tampon'!$D523=0,"",IF(INDIRECT(NOM_FR&amp;ADDRESS('PR-tampon'!$D523,COLUMN(REFERENCEMENT_ISOLANT[[#Headers],[REF]])))=0,"",INDIRECT(NOM_FR&amp;ADDRESS('PR-tampon'!$D523,COLUMN(REFERENCEMENT_ISOLANT[[#Headers],[REF]]))))))</f>
        <v/>
      </c>
      <c r="I560" s="80" t="str">
        <f ca="1">IF('PR-tampon'!$D523="","",IF('PR-tampon'!$D523=0,"",IF(INDIRECT(NOM_FR&amp;ADDRESS('PR-tampon'!$D523,COLUMN(REFERENCEMENT_ISOLANT[[#Headers],[AVIS LIMITE AU / VALIDITE]])))=0,"",INDIRECT(NOM_FR&amp;ADDRESS('PR-tampon'!$D523,COLUMN(REFERENCEMENT_ISOLANT[[#Headers],[AVIS LIMITE AU / VALIDITE]]))))))</f>
        <v/>
      </c>
      <c r="J560" s="3" t="str">
        <f ca="1">IF('PR-tampon'!$D523="","",IF('PR-tampon'!$D523=0,"",IF(INDIRECT(NOM_FR&amp;ADDRESS('PR-tampon'!$D523,COLUMN(REFERENCEMENT_ISOLANT[[#Headers],[TC/TNC
dans le domaine d''emploi visé]])))=0,"",INDIRECT(NOM_FR&amp;ADDRESS('PR-tampon'!$D523,COLUMN(REFERENCEMENT_ISOLANT[[#Headers],[TC/TNC
dans le domaine d''emploi visé]]))))))</f>
        <v/>
      </c>
      <c r="K560" s="110" t="str">
        <f ca="1">IF('PR-tampon'!$D523="","",IF('PR-tampon'!$D523=0,"",IF(INDIRECT(NOM_FR&amp;ADDRESS('PR-tampon'!$D523,COLUMN(REFERENCEMENT_ISOLANT[[#Headers],[SYNTHESE DES APPLICATIONS VISEES]])))=0,"",INDIRECT(NOM_FR&amp;ADDRESS('PR-tampon'!$D523,COLUMN(REFERENCEMENT_ISOLANT[[#Headers],[SYNTHESE DES APPLICATIONS VISEES]]))))))</f>
        <v/>
      </c>
      <c r="L560" s="82" t="str">
        <f ca="1">IF('PR-tampon'!$E523="","",IF('PR-tampon'!$E523=0,"",IF(INDIRECT(NOM_FR&amp;ADDRESS('PR-tampon'!$E523,COLUMN(REFERENCEMENT_ISOLANT[[#Headers],[CONCATENATION DES OBSERVATIONS]])))=0,"",INDIRECT(NOM_FR&amp;ADDRESS('PR-tampon'!$E523,COLUMN(REFERENCEMENT_ISOLANT[[#Headers],[CONCATENATION DES OBSERVATIONS]]))))))</f>
        <v/>
      </c>
      <c r="M560" s="3" t="str">
        <f ca="1">IF('PR-tampon'!$D523="","",IF('PR-tampon'!$D523=0,"",IF(INDIRECT(NOM_FR&amp;ADDRESS('PR-tampon'!$D523,COLUMN(REFERENCEMENT_ISOLANT[[#Headers],[Hygrométrie des locaux]])))=0,"",INDIRECT(NOM_FR&amp;ADDRESS('PR-tampon'!$D523,COLUMN(REFERENCEMENT_ISOLANT[[#Headers],[Hygrométrie des locaux]]))))))</f>
        <v/>
      </c>
      <c r="N560" s="3" t="str">
        <f ca="1">IF('PR-tampon'!$D523="","",IF('PR-tampon'!$D523=0,"",IF(INDIRECT(NOM_FR&amp;ADDRESS('PR-tampon'!$D523,COLUMN(REFERENCEMENT_ISOLANT[[#Headers],[classement locaux au sens 20.1 P3]])))=0,"",INDIRECT(NOM_FR&amp;ADDRESS('PR-tampon'!$D523,COLUMN(REFERENCEMENT_ISOLANT[[#Headers],[classement locaux au sens 20.1 P3]]))))))</f>
        <v/>
      </c>
      <c r="O560" s="3" t="str">
        <f ca="1">IF('PR-tampon'!$D523="","",IF('PR-tampon'!$D523=0,"",IF(INDIRECT(NOM_FR&amp;ADDRESS('PR-tampon'!$D523,COLUMN(REFERENCEMENT_ISOLANT[[#Headers],[Climat max]])))=0,"",INDIRECT(NOM_FR&amp;ADDRESS('PR-tampon'!$D523,COLUMN(REFERENCEMENT_ISOLANT[[#Headers],[Climat max]]))))))</f>
        <v/>
      </c>
      <c r="P560" s="3" t="str">
        <f ca="1">IF('PR-tampon'!$D523="","",IF('PR-tampon'!$D523=0,"",IF(INDIRECT(NOM_FR&amp;ADDRESS('PR-tampon'!$D523,COLUMN(REFERENCEMENT_ISOLANT[[#Headers],[Locaux climatisés ou raffraichis]])))=0,"",INDIRECT(NOM_FR&amp;ADDRESS('PR-tampon'!$D523,COLUMN(REFERENCEMENT_ISOLANT[[#Headers],[Locaux climatisés ou raffraichis]]))))))</f>
        <v/>
      </c>
    </row>
    <row r="561" spans="1:16" ht="130.19999999999999" customHeight="1" x14ac:dyDescent="0.3">
      <c r="A561" s="3" t="s">
        <v>191</v>
      </c>
      <c r="B561" s="86" t="str">
        <f ca="1">IF('PR-tampon'!$D524="","",IF('PR-tampon'!$D524=0,"",IF(INDIRECT(NOM_FR&amp;ADDRESS('PR-tampon'!$D524,COLUMN(REFERENCEMENT_ISOLANT[[#Headers],[DATE REFERENCEMENT]])))=0,"",INDIRECT(NOM_FR&amp;ADDRESS('PR-tampon'!$D524,COLUMN(REFERENCEMENT_ISOLANT[[#Headers],[DATE REFERENCEMENT]]))))))</f>
        <v/>
      </c>
      <c r="C561" s="86" t="str">
        <f ca="1">IF('PR-tampon'!$D524="","",IF('PR-tampon'!$D524=0,"",IF(INDIRECT(NOM_FR&amp;ADDRESS('PR-tampon'!$D524,COLUMN(REFERENCEMENT_ISOLANT[[#Headers],[TYPE DE PROCEDE]])))=0,"",INDIRECT(NOM_FR&amp;ADDRESS('PR-tampon'!$D524,COLUMN(REFERENCEMENT_ISOLANT[[#Headers],[TYPE DE PROCEDE]]))))))</f>
        <v/>
      </c>
      <c r="D561" s="86" t="str">
        <f ca="1">IF('PR-tampon'!$D524="","",IF('PR-tampon'!$D524=0,"",IF(INDIRECT(NOM_FR&amp;ADDRESS('PR-tampon'!$D524,COLUMN(REFERENCEMENT_ISOLANT[[#Headers],[MATIERE]])))=0,"",INDIRECT(NOM_FR&amp;ADDRESS('PR-tampon'!$D524,COLUMN(REFERENCEMENT_ISOLANT[[#Headers],[MATIERE]]))))))</f>
        <v/>
      </c>
      <c r="E561" s="3" t="str">
        <f ca="1">IF('PR-tampon'!$D524="","",IF('PR-tampon'!$D524=0,"",IF(INDIRECT(NOM_FR&amp;ADDRESS('PR-tampon'!$D524,COLUMN(REFERENCEMENT_ISOLANT[[#Headers],[NOM COMMERCIAL DU PROCEDE]])))=0,"",INDIRECT(NOM_FR&amp;ADDRESS('PR-tampon'!$D524,COLUMN(REFERENCEMENT_ISOLANT[[#Headers],[NOM COMMERCIAL DU PROCEDE]]))))))</f>
        <v/>
      </c>
      <c r="F561" s="3" t="str">
        <f ca="1">IF('PR-tampon'!$D524="","",IF('PR-tampon'!$D524=0,"",IF(INDIRECT(NOM_FR&amp;ADDRESS('PR-tampon'!$D524,COLUMN(REFERENCEMENT_ISOLANT[[#Headers],[FABRICANT / TITULAIRE / DISTRIBUTEUR]])))=0,"",INDIRECT(NOM_FR&amp;ADDRESS('PR-tampon'!$D524,COLUMN(REFERENCEMENT_ISOLANT[[#Headers],[FABRICANT / TITULAIRE / DISTRIBUTEUR]]))))))</f>
        <v/>
      </c>
      <c r="G561" s="3" t="str">
        <f ca="1">IF('PR-tampon'!$D524="","",IF('PR-tampon'!$D524=0,"",IF(INDIRECT(NOM_FR&amp;ADDRESS('PR-tampon'!$D524,COLUMN(REFERENCEMENT_ISOLANT[[#Headers],[TYPE DE DOCUMENT DE REFERENCE]])))=0,"",INDIRECT(NOM_FR&amp;ADDRESS('PR-tampon'!$D524,COLUMN(REFERENCEMENT_ISOLANT[[#Headers],[TYPE DE DOCUMENT DE REFERENCE]]))))))</f>
        <v/>
      </c>
      <c r="H561" s="3" t="str">
        <f ca="1">IF('PR-tampon'!$D524="","",IF('PR-tampon'!$D524=0,"",IF(INDIRECT(NOM_FR&amp;ADDRESS('PR-tampon'!$D524,COLUMN(REFERENCEMENT_ISOLANT[[#Headers],[REF]])))=0,"",INDIRECT(NOM_FR&amp;ADDRESS('PR-tampon'!$D524,COLUMN(REFERENCEMENT_ISOLANT[[#Headers],[REF]]))))))</f>
        <v/>
      </c>
      <c r="I561" s="80" t="str">
        <f ca="1">IF('PR-tampon'!$D524="","",IF('PR-tampon'!$D524=0,"",IF(INDIRECT(NOM_FR&amp;ADDRESS('PR-tampon'!$D524,COLUMN(REFERENCEMENT_ISOLANT[[#Headers],[AVIS LIMITE AU / VALIDITE]])))=0,"",INDIRECT(NOM_FR&amp;ADDRESS('PR-tampon'!$D524,COLUMN(REFERENCEMENT_ISOLANT[[#Headers],[AVIS LIMITE AU / VALIDITE]]))))))</f>
        <v/>
      </c>
      <c r="J561" s="3" t="str">
        <f ca="1">IF('PR-tampon'!$D524="","",IF('PR-tampon'!$D524=0,"",IF(INDIRECT(NOM_FR&amp;ADDRESS('PR-tampon'!$D524,COLUMN(REFERENCEMENT_ISOLANT[[#Headers],[TC/TNC
dans le domaine d''emploi visé]])))=0,"",INDIRECT(NOM_FR&amp;ADDRESS('PR-tampon'!$D524,COLUMN(REFERENCEMENT_ISOLANT[[#Headers],[TC/TNC
dans le domaine d''emploi visé]]))))))</f>
        <v/>
      </c>
      <c r="K561" s="110" t="str">
        <f ca="1">IF('PR-tampon'!$D524="","",IF('PR-tampon'!$D524=0,"",IF(INDIRECT(NOM_FR&amp;ADDRESS('PR-tampon'!$D524,COLUMN(REFERENCEMENT_ISOLANT[[#Headers],[SYNTHESE DES APPLICATIONS VISEES]])))=0,"",INDIRECT(NOM_FR&amp;ADDRESS('PR-tampon'!$D524,COLUMN(REFERENCEMENT_ISOLANT[[#Headers],[SYNTHESE DES APPLICATIONS VISEES]]))))))</f>
        <v/>
      </c>
      <c r="L561" s="82" t="str">
        <f ca="1">IF('PR-tampon'!$E524="","",IF('PR-tampon'!$E524=0,"",IF(INDIRECT(NOM_FR&amp;ADDRESS('PR-tampon'!$E524,COLUMN(REFERENCEMENT_ISOLANT[[#Headers],[CONCATENATION DES OBSERVATIONS]])))=0,"",INDIRECT(NOM_FR&amp;ADDRESS('PR-tampon'!$E524,COLUMN(REFERENCEMENT_ISOLANT[[#Headers],[CONCATENATION DES OBSERVATIONS]]))))))</f>
        <v/>
      </c>
      <c r="M561" s="3" t="str">
        <f ca="1">IF('PR-tampon'!$D524="","",IF('PR-tampon'!$D524=0,"",IF(INDIRECT(NOM_FR&amp;ADDRESS('PR-tampon'!$D524,COLUMN(REFERENCEMENT_ISOLANT[[#Headers],[Hygrométrie des locaux]])))=0,"",INDIRECT(NOM_FR&amp;ADDRESS('PR-tampon'!$D524,COLUMN(REFERENCEMENT_ISOLANT[[#Headers],[Hygrométrie des locaux]]))))))</f>
        <v/>
      </c>
      <c r="N561" s="3" t="str">
        <f ca="1">IF('PR-tampon'!$D524="","",IF('PR-tampon'!$D524=0,"",IF(INDIRECT(NOM_FR&amp;ADDRESS('PR-tampon'!$D524,COLUMN(REFERENCEMENT_ISOLANT[[#Headers],[classement locaux au sens 20.1 P3]])))=0,"",INDIRECT(NOM_FR&amp;ADDRESS('PR-tampon'!$D524,COLUMN(REFERENCEMENT_ISOLANT[[#Headers],[classement locaux au sens 20.1 P3]]))))))</f>
        <v/>
      </c>
      <c r="O561" s="3" t="str">
        <f ca="1">IF('PR-tampon'!$D524="","",IF('PR-tampon'!$D524=0,"",IF(INDIRECT(NOM_FR&amp;ADDRESS('PR-tampon'!$D524,COLUMN(REFERENCEMENT_ISOLANT[[#Headers],[Climat max]])))=0,"",INDIRECT(NOM_FR&amp;ADDRESS('PR-tampon'!$D524,COLUMN(REFERENCEMENT_ISOLANT[[#Headers],[Climat max]]))))))</f>
        <v/>
      </c>
      <c r="P561" s="3" t="str">
        <f ca="1">IF('PR-tampon'!$D524="","",IF('PR-tampon'!$D524=0,"",IF(INDIRECT(NOM_FR&amp;ADDRESS('PR-tampon'!$D524,COLUMN(REFERENCEMENT_ISOLANT[[#Headers],[Locaux climatisés ou raffraichis]])))=0,"",INDIRECT(NOM_FR&amp;ADDRESS('PR-tampon'!$D524,COLUMN(REFERENCEMENT_ISOLANT[[#Headers],[Locaux climatisés ou raffraichis]]))))))</f>
        <v/>
      </c>
    </row>
    <row r="562" spans="1:16" ht="130.19999999999999" customHeight="1" x14ac:dyDescent="0.3">
      <c r="A562" s="3" t="s">
        <v>191</v>
      </c>
      <c r="B562" s="86" t="str">
        <f ca="1">IF('PR-tampon'!$D525="","",IF('PR-tampon'!$D525=0,"",IF(INDIRECT(NOM_FR&amp;ADDRESS('PR-tampon'!$D525,COLUMN(REFERENCEMENT_ISOLANT[[#Headers],[DATE REFERENCEMENT]])))=0,"",INDIRECT(NOM_FR&amp;ADDRESS('PR-tampon'!$D525,COLUMN(REFERENCEMENT_ISOLANT[[#Headers],[DATE REFERENCEMENT]]))))))</f>
        <v/>
      </c>
      <c r="C562" s="86" t="str">
        <f ca="1">IF('PR-tampon'!$D525="","",IF('PR-tampon'!$D525=0,"",IF(INDIRECT(NOM_FR&amp;ADDRESS('PR-tampon'!$D525,COLUMN(REFERENCEMENT_ISOLANT[[#Headers],[TYPE DE PROCEDE]])))=0,"",INDIRECT(NOM_FR&amp;ADDRESS('PR-tampon'!$D525,COLUMN(REFERENCEMENT_ISOLANT[[#Headers],[TYPE DE PROCEDE]]))))))</f>
        <v/>
      </c>
      <c r="D562" s="86" t="str">
        <f ca="1">IF('PR-tampon'!$D525="","",IF('PR-tampon'!$D525=0,"",IF(INDIRECT(NOM_FR&amp;ADDRESS('PR-tampon'!$D525,COLUMN(REFERENCEMENT_ISOLANT[[#Headers],[MATIERE]])))=0,"",INDIRECT(NOM_FR&amp;ADDRESS('PR-tampon'!$D525,COLUMN(REFERENCEMENT_ISOLANT[[#Headers],[MATIERE]]))))))</f>
        <v/>
      </c>
      <c r="E562" s="3" t="str">
        <f ca="1">IF('PR-tampon'!$D525="","",IF('PR-tampon'!$D525=0,"",IF(INDIRECT(NOM_FR&amp;ADDRESS('PR-tampon'!$D525,COLUMN(REFERENCEMENT_ISOLANT[[#Headers],[NOM COMMERCIAL DU PROCEDE]])))=0,"",INDIRECT(NOM_FR&amp;ADDRESS('PR-tampon'!$D525,COLUMN(REFERENCEMENT_ISOLANT[[#Headers],[NOM COMMERCIAL DU PROCEDE]]))))))</f>
        <v/>
      </c>
      <c r="F562" s="3" t="str">
        <f ca="1">IF('PR-tampon'!$D525="","",IF('PR-tampon'!$D525=0,"",IF(INDIRECT(NOM_FR&amp;ADDRESS('PR-tampon'!$D525,COLUMN(REFERENCEMENT_ISOLANT[[#Headers],[FABRICANT / TITULAIRE / DISTRIBUTEUR]])))=0,"",INDIRECT(NOM_FR&amp;ADDRESS('PR-tampon'!$D525,COLUMN(REFERENCEMENT_ISOLANT[[#Headers],[FABRICANT / TITULAIRE / DISTRIBUTEUR]]))))))</f>
        <v/>
      </c>
      <c r="G562" s="3" t="str">
        <f ca="1">IF('PR-tampon'!$D525="","",IF('PR-tampon'!$D525=0,"",IF(INDIRECT(NOM_FR&amp;ADDRESS('PR-tampon'!$D525,COLUMN(REFERENCEMENT_ISOLANT[[#Headers],[TYPE DE DOCUMENT DE REFERENCE]])))=0,"",INDIRECT(NOM_FR&amp;ADDRESS('PR-tampon'!$D525,COLUMN(REFERENCEMENT_ISOLANT[[#Headers],[TYPE DE DOCUMENT DE REFERENCE]]))))))</f>
        <v/>
      </c>
      <c r="H562" s="3" t="str">
        <f ca="1">IF('PR-tampon'!$D525="","",IF('PR-tampon'!$D525=0,"",IF(INDIRECT(NOM_FR&amp;ADDRESS('PR-tampon'!$D525,COLUMN(REFERENCEMENT_ISOLANT[[#Headers],[REF]])))=0,"",INDIRECT(NOM_FR&amp;ADDRESS('PR-tampon'!$D525,COLUMN(REFERENCEMENT_ISOLANT[[#Headers],[REF]]))))))</f>
        <v/>
      </c>
      <c r="I562" s="80" t="str">
        <f ca="1">IF('PR-tampon'!$D525="","",IF('PR-tampon'!$D525=0,"",IF(INDIRECT(NOM_FR&amp;ADDRESS('PR-tampon'!$D525,COLUMN(REFERENCEMENT_ISOLANT[[#Headers],[AVIS LIMITE AU / VALIDITE]])))=0,"",INDIRECT(NOM_FR&amp;ADDRESS('PR-tampon'!$D525,COLUMN(REFERENCEMENT_ISOLANT[[#Headers],[AVIS LIMITE AU / VALIDITE]]))))))</f>
        <v/>
      </c>
      <c r="J562" s="3" t="str">
        <f ca="1">IF('PR-tampon'!$D525="","",IF('PR-tampon'!$D525=0,"",IF(INDIRECT(NOM_FR&amp;ADDRESS('PR-tampon'!$D525,COLUMN(REFERENCEMENT_ISOLANT[[#Headers],[TC/TNC
dans le domaine d''emploi visé]])))=0,"",INDIRECT(NOM_FR&amp;ADDRESS('PR-tampon'!$D525,COLUMN(REFERENCEMENT_ISOLANT[[#Headers],[TC/TNC
dans le domaine d''emploi visé]]))))))</f>
        <v/>
      </c>
      <c r="K562" s="110" t="str">
        <f ca="1">IF('PR-tampon'!$D525="","",IF('PR-tampon'!$D525=0,"",IF(INDIRECT(NOM_FR&amp;ADDRESS('PR-tampon'!$D525,COLUMN(REFERENCEMENT_ISOLANT[[#Headers],[SYNTHESE DES APPLICATIONS VISEES]])))=0,"",INDIRECT(NOM_FR&amp;ADDRESS('PR-tampon'!$D525,COLUMN(REFERENCEMENT_ISOLANT[[#Headers],[SYNTHESE DES APPLICATIONS VISEES]]))))))</f>
        <v/>
      </c>
      <c r="L562" s="82" t="str">
        <f ca="1">IF('PR-tampon'!$E525="","",IF('PR-tampon'!$E525=0,"",IF(INDIRECT(NOM_FR&amp;ADDRESS('PR-tampon'!$E525,COLUMN(REFERENCEMENT_ISOLANT[[#Headers],[CONCATENATION DES OBSERVATIONS]])))=0,"",INDIRECT(NOM_FR&amp;ADDRESS('PR-tampon'!$E525,COLUMN(REFERENCEMENT_ISOLANT[[#Headers],[CONCATENATION DES OBSERVATIONS]]))))))</f>
        <v/>
      </c>
      <c r="M562" s="3" t="str">
        <f ca="1">IF('PR-tampon'!$D525="","",IF('PR-tampon'!$D525=0,"",IF(INDIRECT(NOM_FR&amp;ADDRESS('PR-tampon'!$D525,COLUMN(REFERENCEMENT_ISOLANT[[#Headers],[Hygrométrie des locaux]])))=0,"",INDIRECT(NOM_FR&amp;ADDRESS('PR-tampon'!$D525,COLUMN(REFERENCEMENT_ISOLANT[[#Headers],[Hygrométrie des locaux]]))))))</f>
        <v/>
      </c>
      <c r="N562" s="3" t="str">
        <f ca="1">IF('PR-tampon'!$D525="","",IF('PR-tampon'!$D525=0,"",IF(INDIRECT(NOM_FR&amp;ADDRESS('PR-tampon'!$D525,COLUMN(REFERENCEMENT_ISOLANT[[#Headers],[classement locaux au sens 20.1 P3]])))=0,"",INDIRECT(NOM_FR&amp;ADDRESS('PR-tampon'!$D525,COLUMN(REFERENCEMENT_ISOLANT[[#Headers],[classement locaux au sens 20.1 P3]]))))))</f>
        <v/>
      </c>
      <c r="O562" s="3" t="str">
        <f ca="1">IF('PR-tampon'!$D525="","",IF('PR-tampon'!$D525=0,"",IF(INDIRECT(NOM_FR&amp;ADDRESS('PR-tampon'!$D525,COLUMN(REFERENCEMENT_ISOLANT[[#Headers],[Climat max]])))=0,"",INDIRECT(NOM_FR&amp;ADDRESS('PR-tampon'!$D525,COLUMN(REFERENCEMENT_ISOLANT[[#Headers],[Climat max]]))))))</f>
        <v/>
      </c>
      <c r="P562" s="3" t="str">
        <f ca="1">IF('PR-tampon'!$D525="","",IF('PR-tampon'!$D525=0,"",IF(INDIRECT(NOM_FR&amp;ADDRESS('PR-tampon'!$D525,COLUMN(REFERENCEMENT_ISOLANT[[#Headers],[Locaux climatisés ou raffraichis]])))=0,"",INDIRECT(NOM_FR&amp;ADDRESS('PR-tampon'!$D525,COLUMN(REFERENCEMENT_ISOLANT[[#Headers],[Locaux climatisés ou raffraichis]]))))))</f>
        <v/>
      </c>
    </row>
    <row r="563" spans="1:16" ht="130.19999999999999" customHeight="1" x14ac:dyDescent="0.3">
      <c r="A563" s="3" t="s">
        <v>191</v>
      </c>
      <c r="B563" s="86" t="str">
        <f ca="1">IF('PR-tampon'!$D526="","",IF('PR-tampon'!$D526=0,"",IF(INDIRECT(NOM_FR&amp;ADDRESS('PR-tampon'!$D526,COLUMN(REFERENCEMENT_ISOLANT[[#Headers],[DATE REFERENCEMENT]])))=0,"",INDIRECT(NOM_FR&amp;ADDRESS('PR-tampon'!$D526,COLUMN(REFERENCEMENT_ISOLANT[[#Headers],[DATE REFERENCEMENT]]))))))</f>
        <v/>
      </c>
      <c r="C563" s="86" t="str">
        <f ca="1">IF('PR-tampon'!$D526="","",IF('PR-tampon'!$D526=0,"",IF(INDIRECT(NOM_FR&amp;ADDRESS('PR-tampon'!$D526,COLUMN(REFERENCEMENT_ISOLANT[[#Headers],[TYPE DE PROCEDE]])))=0,"",INDIRECT(NOM_FR&amp;ADDRESS('PR-tampon'!$D526,COLUMN(REFERENCEMENT_ISOLANT[[#Headers],[TYPE DE PROCEDE]]))))))</f>
        <v/>
      </c>
      <c r="D563" s="86" t="str">
        <f ca="1">IF('PR-tampon'!$D526="","",IF('PR-tampon'!$D526=0,"",IF(INDIRECT(NOM_FR&amp;ADDRESS('PR-tampon'!$D526,COLUMN(REFERENCEMENT_ISOLANT[[#Headers],[MATIERE]])))=0,"",INDIRECT(NOM_FR&amp;ADDRESS('PR-tampon'!$D526,COLUMN(REFERENCEMENT_ISOLANT[[#Headers],[MATIERE]]))))))</f>
        <v/>
      </c>
      <c r="E563" s="3" t="str">
        <f ca="1">IF('PR-tampon'!$D526="","",IF('PR-tampon'!$D526=0,"",IF(INDIRECT(NOM_FR&amp;ADDRESS('PR-tampon'!$D526,COLUMN(REFERENCEMENT_ISOLANT[[#Headers],[NOM COMMERCIAL DU PROCEDE]])))=0,"",INDIRECT(NOM_FR&amp;ADDRESS('PR-tampon'!$D526,COLUMN(REFERENCEMENT_ISOLANT[[#Headers],[NOM COMMERCIAL DU PROCEDE]]))))))</f>
        <v/>
      </c>
      <c r="F563" s="3" t="str">
        <f ca="1">IF('PR-tampon'!$D526="","",IF('PR-tampon'!$D526=0,"",IF(INDIRECT(NOM_FR&amp;ADDRESS('PR-tampon'!$D526,COLUMN(REFERENCEMENT_ISOLANT[[#Headers],[FABRICANT / TITULAIRE / DISTRIBUTEUR]])))=0,"",INDIRECT(NOM_FR&amp;ADDRESS('PR-tampon'!$D526,COLUMN(REFERENCEMENT_ISOLANT[[#Headers],[FABRICANT / TITULAIRE / DISTRIBUTEUR]]))))))</f>
        <v/>
      </c>
      <c r="G563" s="3" t="str">
        <f ca="1">IF('PR-tampon'!$D526="","",IF('PR-tampon'!$D526=0,"",IF(INDIRECT(NOM_FR&amp;ADDRESS('PR-tampon'!$D526,COLUMN(REFERENCEMENT_ISOLANT[[#Headers],[TYPE DE DOCUMENT DE REFERENCE]])))=0,"",INDIRECT(NOM_FR&amp;ADDRESS('PR-tampon'!$D526,COLUMN(REFERENCEMENT_ISOLANT[[#Headers],[TYPE DE DOCUMENT DE REFERENCE]]))))))</f>
        <v/>
      </c>
      <c r="H563" s="3" t="str">
        <f ca="1">IF('PR-tampon'!$D526="","",IF('PR-tampon'!$D526=0,"",IF(INDIRECT(NOM_FR&amp;ADDRESS('PR-tampon'!$D526,COLUMN(REFERENCEMENT_ISOLANT[[#Headers],[REF]])))=0,"",INDIRECT(NOM_FR&amp;ADDRESS('PR-tampon'!$D526,COLUMN(REFERENCEMENT_ISOLANT[[#Headers],[REF]]))))))</f>
        <v/>
      </c>
      <c r="I563" s="80" t="str">
        <f ca="1">IF('PR-tampon'!$D526="","",IF('PR-tampon'!$D526=0,"",IF(INDIRECT(NOM_FR&amp;ADDRESS('PR-tampon'!$D526,COLUMN(REFERENCEMENT_ISOLANT[[#Headers],[AVIS LIMITE AU / VALIDITE]])))=0,"",INDIRECT(NOM_FR&amp;ADDRESS('PR-tampon'!$D526,COLUMN(REFERENCEMENT_ISOLANT[[#Headers],[AVIS LIMITE AU / VALIDITE]]))))))</f>
        <v/>
      </c>
      <c r="J563" s="3" t="str">
        <f ca="1">IF('PR-tampon'!$D526="","",IF('PR-tampon'!$D526=0,"",IF(INDIRECT(NOM_FR&amp;ADDRESS('PR-tampon'!$D526,COLUMN(REFERENCEMENT_ISOLANT[[#Headers],[TC/TNC
dans le domaine d''emploi visé]])))=0,"",INDIRECT(NOM_FR&amp;ADDRESS('PR-tampon'!$D526,COLUMN(REFERENCEMENT_ISOLANT[[#Headers],[TC/TNC
dans le domaine d''emploi visé]]))))))</f>
        <v/>
      </c>
      <c r="K563" s="110" t="str">
        <f ca="1">IF('PR-tampon'!$D526="","",IF('PR-tampon'!$D526=0,"",IF(INDIRECT(NOM_FR&amp;ADDRESS('PR-tampon'!$D526,COLUMN(REFERENCEMENT_ISOLANT[[#Headers],[SYNTHESE DES APPLICATIONS VISEES]])))=0,"",INDIRECT(NOM_FR&amp;ADDRESS('PR-tampon'!$D526,COLUMN(REFERENCEMENT_ISOLANT[[#Headers],[SYNTHESE DES APPLICATIONS VISEES]]))))))</f>
        <v/>
      </c>
      <c r="L563" s="82" t="str">
        <f ca="1">IF('PR-tampon'!$E526="","",IF('PR-tampon'!$E526=0,"",IF(INDIRECT(NOM_FR&amp;ADDRESS('PR-tampon'!$E526,COLUMN(REFERENCEMENT_ISOLANT[[#Headers],[CONCATENATION DES OBSERVATIONS]])))=0,"",INDIRECT(NOM_FR&amp;ADDRESS('PR-tampon'!$E526,COLUMN(REFERENCEMENT_ISOLANT[[#Headers],[CONCATENATION DES OBSERVATIONS]]))))))</f>
        <v/>
      </c>
      <c r="M563" s="3" t="str">
        <f ca="1">IF('PR-tampon'!$D526="","",IF('PR-tampon'!$D526=0,"",IF(INDIRECT(NOM_FR&amp;ADDRESS('PR-tampon'!$D526,COLUMN(REFERENCEMENT_ISOLANT[[#Headers],[Hygrométrie des locaux]])))=0,"",INDIRECT(NOM_FR&amp;ADDRESS('PR-tampon'!$D526,COLUMN(REFERENCEMENT_ISOLANT[[#Headers],[Hygrométrie des locaux]]))))))</f>
        <v/>
      </c>
      <c r="N563" s="3" t="str">
        <f ca="1">IF('PR-tampon'!$D526="","",IF('PR-tampon'!$D526=0,"",IF(INDIRECT(NOM_FR&amp;ADDRESS('PR-tampon'!$D526,COLUMN(REFERENCEMENT_ISOLANT[[#Headers],[classement locaux au sens 20.1 P3]])))=0,"",INDIRECT(NOM_FR&amp;ADDRESS('PR-tampon'!$D526,COLUMN(REFERENCEMENT_ISOLANT[[#Headers],[classement locaux au sens 20.1 P3]]))))))</f>
        <v/>
      </c>
      <c r="O563" s="3" t="str">
        <f ca="1">IF('PR-tampon'!$D526="","",IF('PR-tampon'!$D526=0,"",IF(INDIRECT(NOM_FR&amp;ADDRESS('PR-tampon'!$D526,COLUMN(REFERENCEMENT_ISOLANT[[#Headers],[Climat max]])))=0,"",INDIRECT(NOM_FR&amp;ADDRESS('PR-tampon'!$D526,COLUMN(REFERENCEMENT_ISOLANT[[#Headers],[Climat max]]))))))</f>
        <v/>
      </c>
      <c r="P563" s="3" t="str">
        <f ca="1">IF('PR-tampon'!$D526="","",IF('PR-tampon'!$D526=0,"",IF(INDIRECT(NOM_FR&amp;ADDRESS('PR-tampon'!$D526,COLUMN(REFERENCEMENT_ISOLANT[[#Headers],[Locaux climatisés ou raffraichis]])))=0,"",INDIRECT(NOM_FR&amp;ADDRESS('PR-tampon'!$D526,COLUMN(REFERENCEMENT_ISOLANT[[#Headers],[Locaux climatisés ou raffraichis]]))))))</f>
        <v/>
      </c>
    </row>
    <row r="564" spans="1:16" ht="130.19999999999999" customHeight="1" x14ac:dyDescent="0.3">
      <c r="A564" s="3" t="s">
        <v>191</v>
      </c>
      <c r="B564" s="86" t="str">
        <f ca="1">IF('PR-tampon'!$D527="","",IF('PR-tampon'!$D527=0,"",IF(INDIRECT(NOM_FR&amp;ADDRESS('PR-tampon'!$D527,COLUMN(REFERENCEMENT_ISOLANT[[#Headers],[DATE REFERENCEMENT]])))=0,"",INDIRECT(NOM_FR&amp;ADDRESS('PR-tampon'!$D527,COLUMN(REFERENCEMENT_ISOLANT[[#Headers],[DATE REFERENCEMENT]]))))))</f>
        <v/>
      </c>
      <c r="C564" s="86" t="str">
        <f ca="1">IF('PR-tampon'!$D527="","",IF('PR-tampon'!$D527=0,"",IF(INDIRECT(NOM_FR&amp;ADDRESS('PR-tampon'!$D527,COLUMN(REFERENCEMENT_ISOLANT[[#Headers],[TYPE DE PROCEDE]])))=0,"",INDIRECT(NOM_FR&amp;ADDRESS('PR-tampon'!$D527,COLUMN(REFERENCEMENT_ISOLANT[[#Headers],[TYPE DE PROCEDE]]))))))</f>
        <v/>
      </c>
      <c r="D564" s="86" t="str">
        <f ca="1">IF('PR-tampon'!$D527="","",IF('PR-tampon'!$D527=0,"",IF(INDIRECT(NOM_FR&amp;ADDRESS('PR-tampon'!$D527,COLUMN(REFERENCEMENT_ISOLANT[[#Headers],[MATIERE]])))=0,"",INDIRECT(NOM_FR&amp;ADDRESS('PR-tampon'!$D527,COLUMN(REFERENCEMENT_ISOLANT[[#Headers],[MATIERE]]))))))</f>
        <v/>
      </c>
      <c r="E564" s="3" t="str">
        <f ca="1">IF('PR-tampon'!$D527="","",IF('PR-tampon'!$D527=0,"",IF(INDIRECT(NOM_FR&amp;ADDRESS('PR-tampon'!$D527,COLUMN(REFERENCEMENT_ISOLANT[[#Headers],[NOM COMMERCIAL DU PROCEDE]])))=0,"",INDIRECT(NOM_FR&amp;ADDRESS('PR-tampon'!$D527,COLUMN(REFERENCEMENT_ISOLANT[[#Headers],[NOM COMMERCIAL DU PROCEDE]]))))))</f>
        <v/>
      </c>
      <c r="F564" s="3" t="str">
        <f ca="1">IF('PR-tampon'!$D527="","",IF('PR-tampon'!$D527=0,"",IF(INDIRECT(NOM_FR&amp;ADDRESS('PR-tampon'!$D527,COLUMN(REFERENCEMENT_ISOLANT[[#Headers],[FABRICANT / TITULAIRE / DISTRIBUTEUR]])))=0,"",INDIRECT(NOM_FR&amp;ADDRESS('PR-tampon'!$D527,COLUMN(REFERENCEMENT_ISOLANT[[#Headers],[FABRICANT / TITULAIRE / DISTRIBUTEUR]]))))))</f>
        <v/>
      </c>
      <c r="G564" s="3" t="str">
        <f ca="1">IF('PR-tampon'!$D527="","",IF('PR-tampon'!$D527=0,"",IF(INDIRECT(NOM_FR&amp;ADDRESS('PR-tampon'!$D527,COLUMN(REFERENCEMENT_ISOLANT[[#Headers],[TYPE DE DOCUMENT DE REFERENCE]])))=0,"",INDIRECT(NOM_FR&amp;ADDRESS('PR-tampon'!$D527,COLUMN(REFERENCEMENT_ISOLANT[[#Headers],[TYPE DE DOCUMENT DE REFERENCE]]))))))</f>
        <v/>
      </c>
      <c r="H564" s="3" t="str">
        <f ca="1">IF('PR-tampon'!$D527="","",IF('PR-tampon'!$D527=0,"",IF(INDIRECT(NOM_FR&amp;ADDRESS('PR-tampon'!$D527,COLUMN(REFERENCEMENT_ISOLANT[[#Headers],[REF]])))=0,"",INDIRECT(NOM_FR&amp;ADDRESS('PR-tampon'!$D527,COLUMN(REFERENCEMENT_ISOLANT[[#Headers],[REF]]))))))</f>
        <v/>
      </c>
      <c r="I564" s="80" t="str">
        <f ca="1">IF('PR-tampon'!$D527="","",IF('PR-tampon'!$D527=0,"",IF(INDIRECT(NOM_FR&amp;ADDRESS('PR-tampon'!$D527,COLUMN(REFERENCEMENT_ISOLANT[[#Headers],[AVIS LIMITE AU / VALIDITE]])))=0,"",INDIRECT(NOM_FR&amp;ADDRESS('PR-tampon'!$D527,COLUMN(REFERENCEMENT_ISOLANT[[#Headers],[AVIS LIMITE AU / VALIDITE]]))))))</f>
        <v/>
      </c>
      <c r="J564" s="3" t="str">
        <f ca="1">IF('PR-tampon'!$D527="","",IF('PR-tampon'!$D527=0,"",IF(INDIRECT(NOM_FR&amp;ADDRESS('PR-tampon'!$D527,COLUMN(REFERENCEMENT_ISOLANT[[#Headers],[TC/TNC
dans le domaine d''emploi visé]])))=0,"",INDIRECT(NOM_FR&amp;ADDRESS('PR-tampon'!$D527,COLUMN(REFERENCEMENT_ISOLANT[[#Headers],[TC/TNC
dans le domaine d''emploi visé]]))))))</f>
        <v/>
      </c>
      <c r="K564" s="110" t="str">
        <f ca="1">IF('PR-tampon'!$D527="","",IF('PR-tampon'!$D527=0,"",IF(INDIRECT(NOM_FR&amp;ADDRESS('PR-tampon'!$D527,COLUMN(REFERENCEMENT_ISOLANT[[#Headers],[SYNTHESE DES APPLICATIONS VISEES]])))=0,"",INDIRECT(NOM_FR&amp;ADDRESS('PR-tampon'!$D527,COLUMN(REFERENCEMENT_ISOLANT[[#Headers],[SYNTHESE DES APPLICATIONS VISEES]]))))))</f>
        <v/>
      </c>
      <c r="L564" s="82" t="str">
        <f ca="1">IF('PR-tampon'!$E527="","",IF('PR-tampon'!$E527=0,"",IF(INDIRECT(NOM_FR&amp;ADDRESS('PR-tampon'!$E527,COLUMN(REFERENCEMENT_ISOLANT[[#Headers],[CONCATENATION DES OBSERVATIONS]])))=0,"",INDIRECT(NOM_FR&amp;ADDRESS('PR-tampon'!$E527,COLUMN(REFERENCEMENT_ISOLANT[[#Headers],[CONCATENATION DES OBSERVATIONS]]))))))</f>
        <v/>
      </c>
      <c r="M564" s="3" t="str">
        <f ca="1">IF('PR-tampon'!$D527="","",IF('PR-tampon'!$D527=0,"",IF(INDIRECT(NOM_FR&amp;ADDRESS('PR-tampon'!$D527,COLUMN(REFERENCEMENT_ISOLANT[[#Headers],[Hygrométrie des locaux]])))=0,"",INDIRECT(NOM_FR&amp;ADDRESS('PR-tampon'!$D527,COLUMN(REFERENCEMENT_ISOLANT[[#Headers],[Hygrométrie des locaux]]))))))</f>
        <v/>
      </c>
      <c r="N564" s="3" t="str">
        <f ca="1">IF('PR-tampon'!$D527="","",IF('PR-tampon'!$D527=0,"",IF(INDIRECT(NOM_FR&amp;ADDRESS('PR-tampon'!$D527,COLUMN(REFERENCEMENT_ISOLANT[[#Headers],[classement locaux au sens 20.1 P3]])))=0,"",INDIRECT(NOM_FR&amp;ADDRESS('PR-tampon'!$D527,COLUMN(REFERENCEMENT_ISOLANT[[#Headers],[classement locaux au sens 20.1 P3]]))))))</f>
        <v/>
      </c>
      <c r="O564" s="3" t="str">
        <f ca="1">IF('PR-tampon'!$D527="","",IF('PR-tampon'!$D527=0,"",IF(INDIRECT(NOM_FR&amp;ADDRESS('PR-tampon'!$D527,COLUMN(REFERENCEMENT_ISOLANT[[#Headers],[Climat max]])))=0,"",INDIRECT(NOM_FR&amp;ADDRESS('PR-tampon'!$D527,COLUMN(REFERENCEMENT_ISOLANT[[#Headers],[Climat max]]))))))</f>
        <v/>
      </c>
      <c r="P564" s="3" t="str">
        <f ca="1">IF('PR-tampon'!$D527="","",IF('PR-tampon'!$D527=0,"",IF(INDIRECT(NOM_FR&amp;ADDRESS('PR-tampon'!$D527,COLUMN(REFERENCEMENT_ISOLANT[[#Headers],[Locaux climatisés ou raffraichis]])))=0,"",INDIRECT(NOM_FR&amp;ADDRESS('PR-tampon'!$D527,COLUMN(REFERENCEMENT_ISOLANT[[#Headers],[Locaux climatisés ou raffraichis]]))))))</f>
        <v/>
      </c>
    </row>
    <row r="565" spans="1:16" ht="130.19999999999999" customHeight="1" x14ac:dyDescent="0.3">
      <c r="A565" s="3" t="s">
        <v>191</v>
      </c>
      <c r="B565" s="86" t="str">
        <f ca="1">IF('PR-tampon'!$D528="","",IF('PR-tampon'!$D528=0,"",IF(INDIRECT(NOM_FR&amp;ADDRESS('PR-tampon'!$D528,COLUMN(REFERENCEMENT_ISOLANT[[#Headers],[DATE REFERENCEMENT]])))=0,"",INDIRECT(NOM_FR&amp;ADDRESS('PR-tampon'!$D528,COLUMN(REFERENCEMENT_ISOLANT[[#Headers],[DATE REFERENCEMENT]]))))))</f>
        <v/>
      </c>
      <c r="C565" s="86" t="str">
        <f ca="1">IF('PR-tampon'!$D528="","",IF('PR-tampon'!$D528=0,"",IF(INDIRECT(NOM_FR&amp;ADDRESS('PR-tampon'!$D528,COLUMN(REFERENCEMENT_ISOLANT[[#Headers],[TYPE DE PROCEDE]])))=0,"",INDIRECT(NOM_FR&amp;ADDRESS('PR-tampon'!$D528,COLUMN(REFERENCEMENT_ISOLANT[[#Headers],[TYPE DE PROCEDE]]))))))</f>
        <v/>
      </c>
      <c r="D565" s="86" t="str">
        <f ca="1">IF('PR-tampon'!$D528="","",IF('PR-tampon'!$D528=0,"",IF(INDIRECT(NOM_FR&amp;ADDRESS('PR-tampon'!$D528,COLUMN(REFERENCEMENT_ISOLANT[[#Headers],[MATIERE]])))=0,"",INDIRECT(NOM_FR&amp;ADDRESS('PR-tampon'!$D528,COLUMN(REFERENCEMENT_ISOLANT[[#Headers],[MATIERE]]))))))</f>
        <v/>
      </c>
      <c r="E565" s="3" t="str">
        <f ca="1">IF('PR-tampon'!$D528="","",IF('PR-tampon'!$D528=0,"",IF(INDIRECT(NOM_FR&amp;ADDRESS('PR-tampon'!$D528,COLUMN(REFERENCEMENT_ISOLANT[[#Headers],[NOM COMMERCIAL DU PROCEDE]])))=0,"",INDIRECT(NOM_FR&amp;ADDRESS('PR-tampon'!$D528,COLUMN(REFERENCEMENT_ISOLANT[[#Headers],[NOM COMMERCIAL DU PROCEDE]]))))))</f>
        <v/>
      </c>
      <c r="F565" s="3" t="str">
        <f ca="1">IF('PR-tampon'!$D528="","",IF('PR-tampon'!$D528=0,"",IF(INDIRECT(NOM_FR&amp;ADDRESS('PR-tampon'!$D528,COLUMN(REFERENCEMENT_ISOLANT[[#Headers],[FABRICANT / TITULAIRE / DISTRIBUTEUR]])))=0,"",INDIRECT(NOM_FR&amp;ADDRESS('PR-tampon'!$D528,COLUMN(REFERENCEMENT_ISOLANT[[#Headers],[FABRICANT / TITULAIRE / DISTRIBUTEUR]]))))))</f>
        <v/>
      </c>
      <c r="G565" s="3" t="str">
        <f ca="1">IF('PR-tampon'!$D528="","",IF('PR-tampon'!$D528=0,"",IF(INDIRECT(NOM_FR&amp;ADDRESS('PR-tampon'!$D528,COLUMN(REFERENCEMENT_ISOLANT[[#Headers],[TYPE DE DOCUMENT DE REFERENCE]])))=0,"",INDIRECT(NOM_FR&amp;ADDRESS('PR-tampon'!$D528,COLUMN(REFERENCEMENT_ISOLANT[[#Headers],[TYPE DE DOCUMENT DE REFERENCE]]))))))</f>
        <v/>
      </c>
      <c r="H565" s="3" t="str">
        <f ca="1">IF('PR-tampon'!$D528="","",IF('PR-tampon'!$D528=0,"",IF(INDIRECT(NOM_FR&amp;ADDRESS('PR-tampon'!$D528,COLUMN(REFERENCEMENT_ISOLANT[[#Headers],[REF]])))=0,"",INDIRECT(NOM_FR&amp;ADDRESS('PR-tampon'!$D528,COLUMN(REFERENCEMENT_ISOLANT[[#Headers],[REF]]))))))</f>
        <v/>
      </c>
      <c r="I565" s="80" t="str">
        <f ca="1">IF('PR-tampon'!$D528="","",IF('PR-tampon'!$D528=0,"",IF(INDIRECT(NOM_FR&amp;ADDRESS('PR-tampon'!$D528,COLUMN(REFERENCEMENT_ISOLANT[[#Headers],[AVIS LIMITE AU / VALIDITE]])))=0,"",INDIRECT(NOM_FR&amp;ADDRESS('PR-tampon'!$D528,COLUMN(REFERENCEMENT_ISOLANT[[#Headers],[AVIS LIMITE AU / VALIDITE]]))))))</f>
        <v/>
      </c>
      <c r="J565" s="3" t="str">
        <f ca="1">IF('PR-tampon'!$D528="","",IF('PR-tampon'!$D528=0,"",IF(INDIRECT(NOM_FR&amp;ADDRESS('PR-tampon'!$D528,COLUMN(REFERENCEMENT_ISOLANT[[#Headers],[TC/TNC
dans le domaine d''emploi visé]])))=0,"",INDIRECT(NOM_FR&amp;ADDRESS('PR-tampon'!$D528,COLUMN(REFERENCEMENT_ISOLANT[[#Headers],[TC/TNC
dans le domaine d''emploi visé]]))))))</f>
        <v/>
      </c>
      <c r="K565" s="110" t="str">
        <f ca="1">IF('PR-tampon'!$D528="","",IF('PR-tampon'!$D528=0,"",IF(INDIRECT(NOM_FR&amp;ADDRESS('PR-tampon'!$D528,COLUMN(REFERENCEMENT_ISOLANT[[#Headers],[SYNTHESE DES APPLICATIONS VISEES]])))=0,"",INDIRECT(NOM_FR&amp;ADDRESS('PR-tampon'!$D528,COLUMN(REFERENCEMENT_ISOLANT[[#Headers],[SYNTHESE DES APPLICATIONS VISEES]]))))))</f>
        <v/>
      </c>
      <c r="L565" s="82" t="str">
        <f ca="1">IF('PR-tampon'!$E528="","",IF('PR-tampon'!$E528=0,"",IF(INDIRECT(NOM_FR&amp;ADDRESS('PR-tampon'!$E528,COLUMN(REFERENCEMENT_ISOLANT[[#Headers],[CONCATENATION DES OBSERVATIONS]])))=0,"",INDIRECT(NOM_FR&amp;ADDRESS('PR-tampon'!$E528,COLUMN(REFERENCEMENT_ISOLANT[[#Headers],[CONCATENATION DES OBSERVATIONS]]))))))</f>
        <v/>
      </c>
      <c r="M565" s="3" t="str">
        <f ca="1">IF('PR-tampon'!$D528="","",IF('PR-tampon'!$D528=0,"",IF(INDIRECT(NOM_FR&amp;ADDRESS('PR-tampon'!$D528,COLUMN(REFERENCEMENT_ISOLANT[[#Headers],[Hygrométrie des locaux]])))=0,"",INDIRECT(NOM_FR&amp;ADDRESS('PR-tampon'!$D528,COLUMN(REFERENCEMENT_ISOLANT[[#Headers],[Hygrométrie des locaux]]))))))</f>
        <v/>
      </c>
      <c r="N565" s="3" t="str">
        <f ca="1">IF('PR-tampon'!$D528="","",IF('PR-tampon'!$D528=0,"",IF(INDIRECT(NOM_FR&amp;ADDRESS('PR-tampon'!$D528,COLUMN(REFERENCEMENT_ISOLANT[[#Headers],[classement locaux au sens 20.1 P3]])))=0,"",INDIRECT(NOM_FR&amp;ADDRESS('PR-tampon'!$D528,COLUMN(REFERENCEMENT_ISOLANT[[#Headers],[classement locaux au sens 20.1 P3]]))))))</f>
        <v/>
      </c>
      <c r="O565" s="3" t="str">
        <f ca="1">IF('PR-tampon'!$D528="","",IF('PR-tampon'!$D528=0,"",IF(INDIRECT(NOM_FR&amp;ADDRESS('PR-tampon'!$D528,COLUMN(REFERENCEMENT_ISOLANT[[#Headers],[Climat max]])))=0,"",INDIRECT(NOM_FR&amp;ADDRESS('PR-tampon'!$D528,COLUMN(REFERENCEMENT_ISOLANT[[#Headers],[Climat max]]))))))</f>
        <v/>
      </c>
      <c r="P565" s="3" t="str">
        <f ca="1">IF('PR-tampon'!$D528="","",IF('PR-tampon'!$D528=0,"",IF(INDIRECT(NOM_FR&amp;ADDRESS('PR-tampon'!$D528,COLUMN(REFERENCEMENT_ISOLANT[[#Headers],[Locaux climatisés ou raffraichis]])))=0,"",INDIRECT(NOM_FR&amp;ADDRESS('PR-tampon'!$D528,COLUMN(REFERENCEMENT_ISOLANT[[#Headers],[Locaux climatisés ou raffraichis]]))))))</f>
        <v/>
      </c>
    </row>
    <row r="566" spans="1:16" ht="130.19999999999999" customHeight="1" x14ac:dyDescent="0.3">
      <c r="A566" s="3" t="s">
        <v>191</v>
      </c>
      <c r="B566" s="86" t="str">
        <f ca="1">IF('PR-tampon'!$D529="","",IF('PR-tampon'!$D529=0,"",IF(INDIRECT(NOM_FR&amp;ADDRESS('PR-tampon'!$D529,COLUMN(REFERENCEMENT_ISOLANT[[#Headers],[DATE REFERENCEMENT]])))=0,"",INDIRECT(NOM_FR&amp;ADDRESS('PR-tampon'!$D529,COLUMN(REFERENCEMENT_ISOLANT[[#Headers],[DATE REFERENCEMENT]]))))))</f>
        <v/>
      </c>
      <c r="C566" s="86" t="str">
        <f ca="1">IF('PR-tampon'!$D529="","",IF('PR-tampon'!$D529=0,"",IF(INDIRECT(NOM_FR&amp;ADDRESS('PR-tampon'!$D529,COLUMN(REFERENCEMENT_ISOLANT[[#Headers],[TYPE DE PROCEDE]])))=0,"",INDIRECT(NOM_FR&amp;ADDRESS('PR-tampon'!$D529,COLUMN(REFERENCEMENT_ISOLANT[[#Headers],[TYPE DE PROCEDE]]))))))</f>
        <v/>
      </c>
      <c r="D566" s="86" t="str">
        <f ca="1">IF('PR-tampon'!$D529="","",IF('PR-tampon'!$D529=0,"",IF(INDIRECT(NOM_FR&amp;ADDRESS('PR-tampon'!$D529,COLUMN(REFERENCEMENT_ISOLANT[[#Headers],[MATIERE]])))=0,"",INDIRECT(NOM_FR&amp;ADDRESS('PR-tampon'!$D529,COLUMN(REFERENCEMENT_ISOLANT[[#Headers],[MATIERE]]))))))</f>
        <v/>
      </c>
      <c r="E566" s="3" t="str">
        <f ca="1">IF('PR-tampon'!$D529="","",IF('PR-tampon'!$D529=0,"",IF(INDIRECT(NOM_FR&amp;ADDRESS('PR-tampon'!$D529,COLUMN(REFERENCEMENT_ISOLANT[[#Headers],[NOM COMMERCIAL DU PROCEDE]])))=0,"",INDIRECT(NOM_FR&amp;ADDRESS('PR-tampon'!$D529,COLUMN(REFERENCEMENT_ISOLANT[[#Headers],[NOM COMMERCIAL DU PROCEDE]]))))))</f>
        <v/>
      </c>
      <c r="F566" s="3" t="str">
        <f ca="1">IF('PR-tampon'!$D529="","",IF('PR-tampon'!$D529=0,"",IF(INDIRECT(NOM_FR&amp;ADDRESS('PR-tampon'!$D529,COLUMN(REFERENCEMENT_ISOLANT[[#Headers],[FABRICANT / TITULAIRE / DISTRIBUTEUR]])))=0,"",INDIRECT(NOM_FR&amp;ADDRESS('PR-tampon'!$D529,COLUMN(REFERENCEMENT_ISOLANT[[#Headers],[FABRICANT / TITULAIRE / DISTRIBUTEUR]]))))))</f>
        <v/>
      </c>
      <c r="G566" s="3" t="str">
        <f ca="1">IF('PR-tampon'!$D529="","",IF('PR-tampon'!$D529=0,"",IF(INDIRECT(NOM_FR&amp;ADDRESS('PR-tampon'!$D529,COLUMN(REFERENCEMENT_ISOLANT[[#Headers],[TYPE DE DOCUMENT DE REFERENCE]])))=0,"",INDIRECT(NOM_FR&amp;ADDRESS('PR-tampon'!$D529,COLUMN(REFERENCEMENT_ISOLANT[[#Headers],[TYPE DE DOCUMENT DE REFERENCE]]))))))</f>
        <v/>
      </c>
      <c r="H566" s="3" t="str">
        <f ca="1">IF('PR-tampon'!$D529="","",IF('PR-tampon'!$D529=0,"",IF(INDIRECT(NOM_FR&amp;ADDRESS('PR-tampon'!$D529,COLUMN(REFERENCEMENT_ISOLANT[[#Headers],[REF]])))=0,"",INDIRECT(NOM_FR&amp;ADDRESS('PR-tampon'!$D529,COLUMN(REFERENCEMENT_ISOLANT[[#Headers],[REF]]))))))</f>
        <v/>
      </c>
      <c r="I566" s="80" t="str">
        <f ca="1">IF('PR-tampon'!$D529="","",IF('PR-tampon'!$D529=0,"",IF(INDIRECT(NOM_FR&amp;ADDRESS('PR-tampon'!$D529,COLUMN(REFERENCEMENT_ISOLANT[[#Headers],[AVIS LIMITE AU / VALIDITE]])))=0,"",INDIRECT(NOM_FR&amp;ADDRESS('PR-tampon'!$D529,COLUMN(REFERENCEMENT_ISOLANT[[#Headers],[AVIS LIMITE AU / VALIDITE]]))))))</f>
        <v/>
      </c>
      <c r="J566" s="3" t="str">
        <f ca="1">IF('PR-tampon'!$D529="","",IF('PR-tampon'!$D529=0,"",IF(INDIRECT(NOM_FR&amp;ADDRESS('PR-tampon'!$D529,COLUMN(REFERENCEMENT_ISOLANT[[#Headers],[TC/TNC
dans le domaine d''emploi visé]])))=0,"",INDIRECT(NOM_FR&amp;ADDRESS('PR-tampon'!$D529,COLUMN(REFERENCEMENT_ISOLANT[[#Headers],[TC/TNC
dans le domaine d''emploi visé]]))))))</f>
        <v/>
      </c>
      <c r="K566" s="110" t="str">
        <f ca="1">IF('PR-tampon'!$D529="","",IF('PR-tampon'!$D529=0,"",IF(INDIRECT(NOM_FR&amp;ADDRESS('PR-tampon'!$D529,COLUMN(REFERENCEMENT_ISOLANT[[#Headers],[SYNTHESE DES APPLICATIONS VISEES]])))=0,"",INDIRECT(NOM_FR&amp;ADDRESS('PR-tampon'!$D529,COLUMN(REFERENCEMENT_ISOLANT[[#Headers],[SYNTHESE DES APPLICATIONS VISEES]]))))))</f>
        <v/>
      </c>
      <c r="L566" s="82" t="str">
        <f ca="1">IF('PR-tampon'!$E529="","",IF('PR-tampon'!$E529=0,"",IF(INDIRECT(NOM_FR&amp;ADDRESS('PR-tampon'!$E529,COLUMN(REFERENCEMENT_ISOLANT[[#Headers],[CONCATENATION DES OBSERVATIONS]])))=0,"",INDIRECT(NOM_FR&amp;ADDRESS('PR-tampon'!$E529,COLUMN(REFERENCEMENT_ISOLANT[[#Headers],[CONCATENATION DES OBSERVATIONS]]))))))</f>
        <v/>
      </c>
      <c r="M566" s="3" t="str">
        <f ca="1">IF('PR-tampon'!$D529="","",IF('PR-tampon'!$D529=0,"",IF(INDIRECT(NOM_FR&amp;ADDRESS('PR-tampon'!$D529,COLUMN(REFERENCEMENT_ISOLANT[[#Headers],[Hygrométrie des locaux]])))=0,"",INDIRECT(NOM_FR&amp;ADDRESS('PR-tampon'!$D529,COLUMN(REFERENCEMENT_ISOLANT[[#Headers],[Hygrométrie des locaux]]))))))</f>
        <v/>
      </c>
      <c r="N566" s="3" t="str">
        <f ca="1">IF('PR-tampon'!$D529="","",IF('PR-tampon'!$D529=0,"",IF(INDIRECT(NOM_FR&amp;ADDRESS('PR-tampon'!$D529,COLUMN(REFERENCEMENT_ISOLANT[[#Headers],[classement locaux au sens 20.1 P3]])))=0,"",INDIRECT(NOM_FR&amp;ADDRESS('PR-tampon'!$D529,COLUMN(REFERENCEMENT_ISOLANT[[#Headers],[classement locaux au sens 20.1 P3]]))))))</f>
        <v/>
      </c>
      <c r="O566" s="3" t="str">
        <f ca="1">IF('PR-tampon'!$D529="","",IF('PR-tampon'!$D529=0,"",IF(INDIRECT(NOM_FR&amp;ADDRESS('PR-tampon'!$D529,COLUMN(REFERENCEMENT_ISOLANT[[#Headers],[Climat max]])))=0,"",INDIRECT(NOM_FR&amp;ADDRESS('PR-tampon'!$D529,COLUMN(REFERENCEMENT_ISOLANT[[#Headers],[Climat max]]))))))</f>
        <v/>
      </c>
      <c r="P566" s="3" t="str">
        <f ca="1">IF('PR-tampon'!$D529="","",IF('PR-tampon'!$D529=0,"",IF(INDIRECT(NOM_FR&amp;ADDRESS('PR-tampon'!$D529,COLUMN(REFERENCEMENT_ISOLANT[[#Headers],[Locaux climatisés ou raffraichis]])))=0,"",INDIRECT(NOM_FR&amp;ADDRESS('PR-tampon'!$D529,COLUMN(REFERENCEMENT_ISOLANT[[#Headers],[Locaux climatisés ou raffraichis]]))))))</f>
        <v/>
      </c>
    </row>
    <row r="567" spans="1:16" ht="130.19999999999999" customHeight="1" x14ac:dyDescent="0.3">
      <c r="A567" s="3" t="s">
        <v>191</v>
      </c>
      <c r="B567" s="86" t="str">
        <f ca="1">IF('PR-tampon'!$D530="","",IF('PR-tampon'!$D530=0,"",IF(INDIRECT(NOM_FR&amp;ADDRESS('PR-tampon'!$D530,COLUMN(REFERENCEMENT_ISOLANT[[#Headers],[DATE REFERENCEMENT]])))=0,"",INDIRECT(NOM_FR&amp;ADDRESS('PR-tampon'!$D530,COLUMN(REFERENCEMENT_ISOLANT[[#Headers],[DATE REFERENCEMENT]]))))))</f>
        <v/>
      </c>
      <c r="C567" s="86" t="str">
        <f ca="1">IF('PR-tampon'!$D530="","",IF('PR-tampon'!$D530=0,"",IF(INDIRECT(NOM_FR&amp;ADDRESS('PR-tampon'!$D530,COLUMN(REFERENCEMENT_ISOLANT[[#Headers],[TYPE DE PROCEDE]])))=0,"",INDIRECT(NOM_FR&amp;ADDRESS('PR-tampon'!$D530,COLUMN(REFERENCEMENT_ISOLANT[[#Headers],[TYPE DE PROCEDE]]))))))</f>
        <v/>
      </c>
      <c r="D567" s="86" t="str">
        <f ca="1">IF('PR-tampon'!$D530="","",IF('PR-tampon'!$D530=0,"",IF(INDIRECT(NOM_FR&amp;ADDRESS('PR-tampon'!$D530,COLUMN(REFERENCEMENT_ISOLANT[[#Headers],[MATIERE]])))=0,"",INDIRECT(NOM_FR&amp;ADDRESS('PR-tampon'!$D530,COLUMN(REFERENCEMENT_ISOLANT[[#Headers],[MATIERE]]))))))</f>
        <v/>
      </c>
      <c r="E567" s="3" t="str">
        <f ca="1">IF('PR-tampon'!$D530="","",IF('PR-tampon'!$D530=0,"",IF(INDIRECT(NOM_FR&amp;ADDRESS('PR-tampon'!$D530,COLUMN(REFERENCEMENT_ISOLANT[[#Headers],[NOM COMMERCIAL DU PROCEDE]])))=0,"",INDIRECT(NOM_FR&amp;ADDRESS('PR-tampon'!$D530,COLUMN(REFERENCEMENT_ISOLANT[[#Headers],[NOM COMMERCIAL DU PROCEDE]]))))))</f>
        <v/>
      </c>
      <c r="F567" s="3" t="str">
        <f ca="1">IF('PR-tampon'!$D530="","",IF('PR-tampon'!$D530=0,"",IF(INDIRECT(NOM_FR&amp;ADDRESS('PR-tampon'!$D530,COLUMN(REFERENCEMENT_ISOLANT[[#Headers],[FABRICANT / TITULAIRE / DISTRIBUTEUR]])))=0,"",INDIRECT(NOM_FR&amp;ADDRESS('PR-tampon'!$D530,COLUMN(REFERENCEMENT_ISOLANT[[#Headers],[FABRICANT / TITULAIRE / DISTRIBUTEUR]]))))))</f>
        <v/>
      </c>
      <c r="G567" s="3" t="str">
        <f ca="1">IF('PR-tampon'!$D530="","",IF('PR-tampon'!$D530=0,"",IF(INDIRECT(NOM_FR&amp;ADDRESS('PR-tampon'!$D530,COLUMN(REFERENCEMENT_ISOLANT[[#Headers],[TYPE DE DOCUMENT DE REFERENCE]])))=0,"",INDIRECT(NOM_FR&amp;ADDRESS('PR-tampon'!$D530,COLUMN(REFERENCEMENT_ISOLANT[[#Headers],[TYPE DE DOCUMENT DE REFERENCE]]))))))</f>
        <v/>
      </c>
      <c r="H567" s="3" t="str">
        <f ca="1">IF('PR-tampon'!$D530="","",IF('PR-tampon'!$D530=0,"",IF(INDIRECT(NOM_FR&amp;ADDRESS('PR-tampon'!$D530,COLUMN(REFERENCEMENT_ISOLANT[[#Headers],[REF]])))=0,"",INDIRECT(NOM_FR&amp;ADDRESS('PR-tampon'!$D530,COLUMN(REFERENCEMENT_ISOLANT[[#Headers],[REF]]))))))</f>
        <v/>
      </c>
      <c r="I567" s="80" t="str">
        <f ca="1">IF('PR-tampon'!$D530="","",IF('PR-tampon'!$D530=0,"",IF(INDIRECT(NOM_FR&amp;ADDRESS('PR-tampon'!$D530,COLUMN(REFERENCEMENT_ISOLANT[[#Headers],[AVIS LIMITE AU / VALIDITE]])))=0,"",INDIRECT(NOM_FR&amp;ADDRESS('PR-tampon'!$D530,COLUMN(REFERENCEMENT_ISOLANT[[#Headers],[AVIS LIMITE AU / VALIDITE]]))))))</f>
        <v/>
      </c>
      <c r="J567" s="3" t="str">
        <f ca="1">IF('PR-tampon'!$D530="","",IF('PR-tampon'!$D530=0,"",IF(INDIRECT(NOM_FR&amp;ADDRESS('PR-tampon'!$D530,COLUMN(REFERENCEMENT_ISOLANT[[#Headers],[TC/TNC
dans le domaine d''emploi visé]])))=0,"",INDIRECT(NOM_FR&amp;ADDRESS('PR-tampon'!$D530,COLUMN(REFERENCEMENT_ISOLANT[[#Headers],[TC/TNC
dans le domaine d''emploi visé]]))))))</f>
        <v/>
      </c>
      <c r="K567" s="110" t="str">
        <f ca="1">IF('PR-tampon'!$D530="","",IF('PR-tampon'!$D530=0,"",IF(INDIRECT(NOM_FR&amp;ADDRESS('PR-tampon'!$D530,COLUMN(REFERENCEMENT_ISOLANT[[#Headers],[SYNTHESE DES APPLICATIONS VISEES]])))=0,"",INDIRECT(NOM_FR&amp;ADDRESS('PR-tampon'!$D530,COLUMN(REFERENCEMENT_ISOLANT[[#Headers],[SYNTHESE DES APPLICATIONS VISEES]]))))))</f>
        <v/>
      </c>
      <c r="L567" s="82" t="str">
        <f ca="1">IF('PR-tampon'!$E530="","",IF('PR-tampon'!$E530=0,"",IF(INDIRECT(NOM_FR&amp;ADDRESS('PR-tampon'!$E530,COLUMN(REFERENCEMENT_ISOLANT[[#Headers],[CONCATENATION DES OBSERVATIONS]])))=0,"",INDIRECT(NOM_FR&amp;ADDRESS('PR-tampon'!$E530,COLUMN(REFERENCEMENT_ISOLANT[[#Headers],[CONCATENATION DES OBSERVATIONS]]))))))</f>
        <v/>
      </c>
      <c r="M567" s="3" t="str">
        <f ca="1">IF('PR-tampon'!$D530="","",IF('PR-tampon'!$D530=0,"",IF(INDIRECT(NOM_FR&amp;ADDRESS('PR-tampon'!$D530,COLUMN(REFERENCEMENT_ISOLANT[[#Headers],[Hygrométrie des locaux]])))=0,"",INDIRECT(NOM_FR&amp;ADDRESS('PR-tampon'!$D530,COLUMN(REFERENCEMENT_ISOLANT[[#Headers],[Hygrométrie des locaux]]))))))</f>
        <v/>
      </c>
      <c r="N567" s="3" t="str">
        <f ca="1">IF('PR-tampon'!$D530="","",IF('PR-tampon'!$D530=0,"",IF(INDIRECT(NOM_FR&amp;ADDRESS('PR-tampon'!$D530,COLUMN(REFERENCEMENT_ISOLANT[[#Headers],[classement locaux au sens 20.1 P3]])))=0,"",INDIRECT(NOM_FR&amp;ADDRESS('PR-tampon'!$D530,COLUMN(REFERENCEMENT_ISOLANT[[#Headers],[classement locaux au sens 20.1 P3]]))))))</f>
        <v/>
      </c>
      <c r="O567" s="3" t="str">
        <f ca="1">IF('PR-tampon'!$D530="","",IF('PR-tampon'!$D530=0,"",IF(INDIRECT(NOM_FR&amp;ADDRESS('PR-tampon'!$D530,COLUMN(REFERENCEMENT_ISOLANT[[#Headers],[Climat max]])))=0,"",INDIRECT(NOM_FR&amp;ADDRESS('PR-tampon'!$D530,COLUMN(REFERENCEMENT_ISOLANT[[#Headers],[Climat max]]))))))</f>
        <v/>
      </c>
      <c r="P567" s="3" t="str">
        <f ca="1">IF('PR-tampon'!$D530="","",IF('PR-tampon'!$D530=0,"",IF(INDIRECT(NOM_FR&amp;ADDRESS('PR-tampon'!$D530,COLUMN(REFERENCEMENT_ISOLANT[[#Headers],[Locaux climatisés ou raffraichis]])))=0,"",INDIRECT(NOM_FR&amp;ADDRESS('PR-tampon'!$D530,COLUMN(REFERENCEMENT_ISOLANT[[#Headers],[Locaux climatisés ou raffraichis]]))))))</f>
        <v/>
      </c>
    </row>
    <row r="568" spans="1:16" ht="130.19999999999999" customHeight="1" x14ac:dyDescent="0.3">
      <c r="A568" s="3" t="s">
        <v>191</v>
      </c>
      <c r="B568" s="86" t="str">
        <f ca="1">IF('PR-tampon'!$D531="","",IF('PR-tampon'!$D531=0,"",IF(INDIRECT(NOM_FR&amp;ADDRESS('PR-tampon'!$D531,COLUMN(REFERENCEMENT_ISOLANT[[#Headers],[DATE REFERENCEMENT]])))=0,"",INDIRECT(NOM_FR&amp;ADDRESS('PR-tampon'!$D531,COLUMN(REFERENCEMENT_ISOLANT[[#Headers],[DATE REFERENCEMENT]]))))))</f>
        <v/>
      </c>
      <c r="C568" s="86" t="str">
        <f ca="1">IF('PR-tampon'!$D531="","",IF('PR-tampon'!$D531=0,"",IF(INDIRECT(NOM_FR&amp;ADDRESS('PR-tampon'!$D531,COLUMN(REFERENCEMENT_ISOLANT[[#Headers],[TYPE DE PROCEDE]])))=0,"",INDIRECT(NOM_FR&amp;ADDRESS('PR-tampon'!$D531,COLUMN(REFERENCEMENT_ISOLANT[[#Headers],[TYPE DE PROCEDE]]))))))</f>
        <v/>
      </c>
      <c r="D568" s="86" t="str">
        <f ca="1">IF('PR-tampon'!$D531="","",IF('PR-tampon'!$D531=0,"",IF(INDIRECT(NOM_FR&amp;ADDRESS('PR-tampon'!$D531,COLUMN(REFERENCEMENT_ISOLANT[[#Headers],[MATIERE]])))=0,"",INDIRECT(NOM_FR&amp;ADDRESS('PR-tampon'!$D531,COLUMN(REFERENCEMENT_ISOLANT[[#Headers],[MATIERE]]))))))</f>
        <v/>
      </c>
      <c r="E568" s="3" t="str">
        <f ca="1">IF('PR-tampon'!$D531="","",IF('PR-tampon'!$D531=0,"",IF(INDIRECT(NOM_FR&amp;ADDRESS('PR-tampon'!$D531,COLUMN(REFERENCEMENT_ISOLANT[[#Headers],[NOM COMMERCIAL DU PROCEDE]])))=0,"",INDIRECT(NOM_FR&amp;ADDRESS('PR-tampon'!$D531,COLUMN(REFERENCEMENT_ISOLANT[[#Headers],[NOM COMMERCIAL DU PROCEDE]]))))))</f>
        <v/>
      </c>
      <c r="F568" s="3" t="str">
        <f ca="1">IF('PR-tampon'!$D531="","",IF('PR-tampon'!$D531=0,"",IF(INDIRECT(NOM_FR&amp;ADDRESS('PR-tampon'!$D531,COLUMN(REFERENCEMENT_ISOLANT[[#Headers],[FABRICANT / TITULAIRE / DISTRIBUTEUR]])))=0,"",INDIRECT(NOM_FR&amp;ADDRESS('PR-tampon'!$D531,COLUMN(REFERENCEMENT_ISOLANT[[#Headers],[FABRICANT / TITULAIRE / DISTRIBUTEUR]]))))))</f>
        <v/>
      </c>
      <c r="G568" s="3" t="str">
        <f ca="1">IF('PR-tampon'!$D531="","",IF('PR-tampon'!$D531=0,"",IF(INDIRECT(NOM_FR&amp;ADDRESS('PR-tampon'!$D531,COLUMN(REFERENCEMENT_ISOLANT[[#Headers],[TYPE DE DOCUMENT DE REFERENCE]])))=0,"",INDIRECT(NOM_FR&amp;ADDRESS('PR-tampon'!$D531,COLUMN(REFERENCEMENT_ISOLANT[[#Headers],[TYPE DE DOCUMENT DE REFERENCE]]))))))</f>
        <v/>
      </c>
      <c r="H568" s="3" t="str">
        <f ca="1">IF('PR-tampon'!$D531="","",IF('PR-tampon'!$D531=0,"",IF(INDIRECT(NOM_FR&amp;ADDRESS('PR-tampon'!$D531,COLUMN(REFERENCEMENT_ISOLANT[[#Headers],[REF]])))=0,"",INDIRECT(NOM_FR&amp;ADDRESS('PR-tampon'!$D531,COLUMN(REFERENCEMENT_ISOLANT[[#Headers],[REF]]))))))</f>
        <v/>
      </c>
      <c r="I568" s="80" t="str">
        <f ca="1">IF('PR-tampon'!$D531="","",IF('PR-tampon'!$D531=0,"",IF(INDIRECT(NOM_FR&amp;ADDRESS('PR-tampon'!$D531,COLUMN(REFERENCEMENT_ISOLANT[[#Headers],[AVIS LIMITE AU / VALIDITE]])))=0,"",INDIRECT(NOM_FR&amp;ADDRESS('PR-tampon'!$D531,COLUMN(REFERENCEMENT_ISOLANT[[#Headers],[AVIS LIMITE AU / VALIDITE]]))))))</f>
        <v/>
      </c>
      <c r="J568" s="3" t="str">
        <f ca="1">IF('PR-tampon'!$D531="","",IF('PR-tampon'!$D531=0,"",IF(INDIRECT(NOM_FR&amp;ADDRESS('PR-tampon'!$D531,COLUMN(REFERENCEMENT_ISOLANT[[#Headers],[TC/TNC
dans le domaine d''emploi visé]])))=0,"",INDIRECT(NOM_FR&amp;ADDRESS('PR-tampon'!$D531,COLUMN(REFERENCEMENT_ISOLANT[[#Headers],[TC/TNC
dans le domaine d''emploi visé]]))))))</f>
        <v/>
      </c>
      <c r="K568" s="110" t="str">
        <f ca="1">IF('PR-tampon'!$D531="","",IF('PR-tampon'!$D531=0,"",IF(INDIRECT(NOM_FR&amp;ADDRESS('PR-tampon'!$D531,COLUMN(REFERENCEMENT_ISOLANT[[#Headers],[SYNTHESE DES APPLICATIONS VISEES]])))=0,"",INDIRECT(NOM_FR&amp;ADDRESS('PR-tampon'!$D531,COLUMN(REFERENCEMENT_ISOLANT[[#Headers],[SYNTHESE DES APPLICATIONS VISEES]]))))))</f>
        <v/>
      </c>
      <c r="L568" s="82" t="str">
        <f ca="1">IF('PR-tampon'!$E531="","",IF('PR-tampon'!$E531=0,"",IF(INDIRECT(NOM_FR&amp;ADDRESS('PR-tampon'!$E531,COLUMN(REFERENCEMENT_ISOLANT[[#Headers],[CONCATENATION DES OBSERVATIONS]])))=0,"",INDIRECT(NOM_FR&amp;ADDRESS('PR-tampon'!$E531,COLUMN(REFERENCEMENT_ISOLANT[[#Headers],[CONCATENATION DES OBSERVATIONS]]))))))</f>
        <v/>
      </c>
      <c r="M568" s="3" t="str">
        <f ca="1">IF('PR-tampon'!$D531="","",IF('PR-tampon'!$D531=0,"",IF(INDIRECT(NOM_FR&amp;ADDRESS('PR-tampon'!$D531,COLUMN(REFERENCEMENT_ISOLANT[[#Headers],[Hygrométrie des locaux]])))=0,"",INDIRECT(NOM_FR&amp;ADDRESS('PR-tampon'!$D531,COLUMN(REFERENCEMENT_ISOLANT[[#Headers],[Hygrométrie des locaux]]))))))</f>
        <v/>
      </c>
      <c r="N568" s="3" t="str">
        <f ca="1">IF('PR-tampon'!$D531="","",IF('PR-tampon'!$D531=0,"",IF(INDIRECT(NOM_FR&amp;ADDRESS('PR-tampon'!$D531,COLUMN(REFERENCEMENT_ISOLANT[[#Headers],[classement locaux au sens 20.1 P3]])))=0,"",INDIRECT(NOM_FR&amp;ADDRESS('PR-tampon'!$D531,COLUMN(REFERENCEMENT_ISOLANT[[#Headers],[classement locaux au sens 20.1 P3]]))))))</f>
        <v/>
      </c>
      <c r="O568" s="3" t="str">
        <f ca="1">IF('PR-tampon'!$D531="","",IF('PR-tampon'!$D531=0,"",IF(INDIRECT(NOM_FR&amp;ADDRESS('PR-tampon'!$D531,COLUMN(REFERENCEMENT_ISOLANT[[#Headers],[Climat max]])))=0,"",INDIRECT(NOM_FR&amp;ADDRESS('PR-tampon'!$D531,COLUMN(REFERENCEMENT_ISOLANT[[#Headers],[Climat max]]))))))</f>
        <v/>
      </c>
      <c r="P568" s="3" t="str">
        <f ca="1">IF('PR-tampon'!$D531="","",IF('PR-tampon'!$D531=0,"",IF(INDIRECT(NOM_FR&amp;ADDRESS('PR-tampon'!$D531,COLUMN(REFERENCEMENT_ISOLANT[[#Headers],[Locaux climatisés ou raffraichis]])))=0,"",INDIRECT(NOM_FR&amp;ADDRESS('PR-tampon'!$D531,COLUMN(REFERENCEMENT_ISOLANT[[#Headers],[Locaux climatisés ou raffraichis]]))))))</f>
        <v/>
      </c>
    </row>
    <row r="569" spans="1:16" ht="130.19999999999999" customHeight="1" x14ac:dyDescent="0.3">
      <c r="A569" s="3" t="s">
        <v>191</v>
      </c>
      <c r="B569" s="86" t="str">
        <f ca="1">IF('PR-tampon'!$D532="","",IF('PR-tampon'!$D532=0,"",IF(INDIRECT(NOM_FR&amp;ADDRESS('PR-tampon'!$D532,COLUMN(REFERENCEMENT_ISOLANT[[#Headers],[DATE REFERENCEMENT]])))=0,"",INDIRECT(NOM_FR&amp;ADDRESS('PR-tampon'!$D532,COLUMN(REFERENCEMENT_ISOLANT[[#Headers],[DATE REFERENCEMENT]]))))))</f>
        <v/>
      </c>
      <c r="C569" s="86" t="str">
        <f ca="1">IF('PR-tampon'!$D532="","",IF('PR-tampon'!$D532=0,"",IF(INDIRECT(NOM_FR&amp;ADDRESS('PR-tampon'!$D532,COLUMN(REFERENCEMENT_ISOLANT[[#Headers],[TYPE DE PROCEDE]])))=0,"",INDIRECT(NOM_FR&amp;ADDRESS('PR-tampon'!$D532,COLUMN(REFERENCEMENT_ISOLANT[[#Headers],[TYPE DE PROCEDE]]))))))</f>
        <v/>
      </c>
      <c r="D569" s="86" t="str">
        <f ca="1">IF('PR-tampon'!$D532="","",IF('PR-tampon'!$D532=0,"",IF(INDIRECT(NOM_FR&amp;ADDRESS('PR-tampon'!$D532,COLUMN(REFERENCEMENT_ISOLANT[[#Headers],[MATIERE]])))=0,"",INDIRECT(NOM_FR&amp;ADDRESS('PR-tampon'!$D532,COLUMN(REFERENCEMENT_ISOLANT[[#Headers],[MATIERE]]))))))</f>
        <v/>
      </c>
      <c r="E569" s="3" t="str">
        <f ca="1">IF('PR-tampon'!$D532="","",IF('PR-tampon'!$D532=0,"",IF(INDIRECT(NOM_FR&amp;ADDRESS('PR-tampon'!$D532,COLUMN(REFERENCEMENT_ISOLANT[[#Headers],[NOM COMMERCIAL DU PROCEDE]])))=0,"",INDIRECT(NOM_FR&amp;ADDRESS('PR-tampon'!$D532,COLUMN(REFERENCEMENT_ISOLANT[[#Headers],[NOM COMMERCIAL DU PROCEDE]]))))))</f>
        <v/>
      </c>
      <c r="F569" s="3" t="str">
        <f ca="1">IF('PR-tampon'!$D532="","",IF('PR-tampon'!$D532=0,"",IF(INDIRECT(NOM_FR&amp;ADDRESS('PR-tampon'!$D532,COLUMN(REFERENCEMENT_ISOLANT[[#Headers],[FABRICANT / TITULAIRE / DISTRIBUTEUR]])))=0,"",INDIRECT(NOM_FR&amp;ADDRESS('PR-tampon'!$D532,COLUMN(REFERENCEMENT_ISOLANT[[#Headers],[FABRICANT / TITULAIRE / DISTRIBUTEUR]]))))))</f>
        <v/>
      </c>
      <c r="G569" s="3" t="str">
        <f ca="1">IF('PR-tampon'!$D532="","",IF('PR-tampon'!$D532=0,"",IF(INDIRECT(NOM_FR&amp;ADDRESS('PR-tampon'!$D532,COLUMN(REFERENCEMENT_ISOLANT[[#Headers],[TYPE DE DOCUMENT DE REFERENCE]])))=0,"",INDIRECT(NOM_FR&amp;ADDRESS('PR-tampon'!$D532,COLUMN(REFERENCEMENT_ISOLANT[[#Headers],[TYPE DE DOCUMENT DE REFERENCE]]))))))</f>
        <v/>
      </c>
      <c r="H569" s="3" t="str">
        <f ca="1">IF('PR-tampon'!$D532="","",IF('PR-tampon'!$D532=0,"",IF(INDIRECT(NOM_FR&amp;ADDRESS('PR-tampon'!$D532,COLUMN(REFERENCEMENT_ISOLANT[[#Headers],[REF]])))=0,"",INDIRECT(NOM_FR&amp;ADDRESS('PR-tampon'!$D532,COLUMN(REFERENCEMENT_ISOLANT[[#Headers],[REF]]))))))</f>
        <v/>
      </c>
      <c r="I569" s="80" t="str">
        <f ca="1">IF('PR-tampon'!$D532="","",IF('PR-tampon'!$D532=0,"",IF(INDIRECT(NOM_FR&amp;ADDRESS('PR-tampon'!$D532,COLUMN(REFERENCEMENT_ISOLANT[[#Headers],[AVIS LIMITE AU / VALIDITE]])))=0,"",INDIRECT(NOM_FR&amp;ADDRESS('PR-tampon'!$D532,COLUMN(REFERENCEMENT_ISOLANT[[#Headers],[AVIS LIMITE AU / VALIDITE]]))))))</f>
        <v/>
      </c>
      <c r="J569" s="3" t="str">
        <f ca="1">IF('PR-tampon'!$D532="","",IF('PR-tampon'!$D532=0,"",IF(INDIRECT(NOM_FR&amp;ADDRESS('PR-tampon'!$D532,COLUMN(REFERENCEMENT_ISOLANT[[#Headers],[TC/TNC
dans le domaine d''emploi visé]])))=0,"",INDIRECT(NOM_FR&amp;ADDRESS('PR-tampon'!$D532,COLUMN(REFERENCEMENT_ISOLANT[[#Headers],[TC/TNC
dans le domaine d''emploi visé]]))))))</f>
        <v/>
      </c>
      <c r="K569" s="110" t="str">
        <f ca="1">IF('PR-tampon'!$D532="","",IF('PR-tampon'!$D532=0,"",IF(INDIRECT(NOM_FR&amp;ADDRESS('PR-tampon'!$D532,COLUMN(REFERENCEMENT_ISOLANT[[#Headers],[SYNTHESE DES APPLICATIONS VISEES]])))=0,"",INDIRECT(NOM_FR&amp;ADDRESS('PR-tampon'!$D532,COLUMN(REFERENCEMENT_ISOLANT[[#Headers],[SYNTHESE DES APPLICATIONS VISEES]]))))))</f>
        <v/>
      </c>
      <c r="L569" s="82" t="str">
        <f ca="1">IF('PR-tampon'!$E532="","",IF('PR-tampon'!$E532=0,"",IF(INDIRECT(NOM_FR&amp;ADDRESS('PR-tampon'!$E532,COLUMN(REFERENCEMENT_ISOLANT[[#Headers],[CONCATENATION DES OBSERVATIONS]])))=0,"",INDIRECT(NOM_FR&amp;ADDRESS('PR-tampon'!$E532,COLUMN(REFERENCEMENT_ISOLANT[[#Headers],[CONCATENATION DES OBSERVATIONS]]))))))</f>
        <v/>
      </c>
      <c r="M569" s="3" t="str">
        <f ca="1">IF('PR-tampon'!$D532="","",IF('PR-tampon'!$D532=0,"",IF(INDIRECT(NOM_FR&amp;ADDRESS('PR-tampon'!$D532,COLUMN(REFERENCEMENT_ISOLANT[[#Headers],[Hygrométrie des locaux]])))=0,"",INDIRECT(NOM_FR&amp;ADDRESS('PR-tampon'!$D532,COLUMN(REFERENCEMENT_ISOLANT[[#Headers],[Hygrométrie des locaux]]))))))</f>
        <v/>
      </c>
      <c r="N569" s="3" t="str">
        <f ca="1">IF('PR-tampon'!$D532="","",IF('PR-tampon'!$D532=0,"",IF(INDIRECT(NOM_FR&amp;ADDRESS('PR-tampon'!$D532,COLUMN(REFERENCEMENT_ISOLANT[[#Headers],[classement locaux au sens 20.1 P3]])))=0,"",INDIRECT(NOM_FR&amp;ADDRESS('PR-tampon'!$D532,COLUMN(REFERENCEMENT_ISOLANT[[#Headers],[classement locaux au sens 20.1 P3]]))))))</f>
        <v/>
      </c>
      <c r="O569" s="3" t="str">
        <f ca="1">IF('PR-tampon'!$D532="","",IF('PR-tampon'!$D532=0,"",IF(INDIRECT(NOM_FR&amp;ADDRESS('PR-tampon'!$D532,COLUMN(REFERENCEMENT_ISOLANT[[#Headers],[Climat max]])))=0,"",INDIRECT(NOM_FR&amp;ADDRESS('PR-tampon'!$D532,COLUMN(REFERENCEMENT_ISOLANT[[#Headers],[Climat max]]))))))</f>
        <v/>
      </c>
      <c r="P569" s="3" t="str">
        <f ca="1">IF('PR-tampon'!$D532="","",IF('PR-tampon'!$D532=0,"",IF(INDIRECT(NOM_FR&amp;ADDRESS('PR-tampon'!$D532,COLUMN(REFERENCEMENT_ISOLANT[[#Headers],[Locaux climatisés ou raffraichis]])))=0,"",INDIRECT(NOM_FR&amp;ADDRESS('PR-tampon'!$D532,COLUMN(REFERENCEMENT_ISOLANT[[#Headers],[Locaux climatisés ou raffraichis]]))))))</f>
        <v/>
      </c>
    </row>
    <row r="570" spans="1:16" ht="130.19999999999999" customHeight="1" x14ac:dyDescent="0.3">
      <c r="A570" s="3" t="s">
        <v>191</v>
      </c>
      <c r="B570" s="86" t="str">
        <f ca="1">IF('PR-tampon'!$D533="","",IF('PR-tampon'!$D533=0,"",IF(INDIRECT(NOM_FR&amp;ADDRESS('PR-tampon'!$D533,COLUMN(REFERENCEMENT_ISOLANT[[#Headers],[DATE REFERENCEMENT]])))=0,"",INDIRECT(NOM_FR&amp;ADDRESS('PR-tampon'!$D533,COLUMN(REFERENCEMENT_ISOLANT[[#Headers],[DATE REFERENCEMENT]]))))))</f>
        <v/>
      </c>
      <c r="C570" s="86" t="str">
        <f ca="1">IF('PR-tampon'!$D533="","",IF('PR-tampon'!$D533=0,"",IF(INDIRECT(NOM_FR&amp;ADDRESS('PR-tampon'!$D533,COLUMN(REFERENCEMENT_ISOLANT[[#Headers],[TYPE DE PROCEDE]])))=0,"",INDIRECT(NOM_FR&amp;ADDRESS('PR-tampon'!$D533,COLUMN(REFERENCEMENT_ISOLANT[[#Headers],[TYPE DE PROCEDE]]))))))</f>
        <v/>
      </c>
      <c r="D570" s="86" t="str">
        <f ca="1">IF('PR-tampon'!$D533="","",IF('PR-tampon'!$D533=0,"",IF(INDIRECT(NOM_FR&amp;ADDRESS('PR-tampon'!$D533,COLUMN(REFERENCEMENT_ISOLANT[[#Headers],[MATIERE]])))=0,"",INDIRECT(NOM_FR&amp;ADDRESS('PR-tampon'!$D533,COLUMN(REFERENCEMENT_ISOLANT[[#Headers],[MATIERE]]))))))</f>
        <v/>
      </c>
      <c r="E570" s="3" t="str">
        <f ca="1">IF('PR-tampon'!$D533="","",IF('PR-tampon'!$D533=0,"",IF(INDIRECT(NOM_FR&amp;ADDRESS('PR-tampon'!$D533,COLUMN(REFERENCEMENT_ISOLANT[[#Headers],[NOM COMMERCIAL DU PROCEDE]])))=0,"",INDIRECT(NOM_FR&amp;ADDRESS('PR-tampon'!$D533,COLUMN(REFERENCEMENT_ISOLANT[[#Headers],[NOM COMMERCIAL DU PROCEDE]]))))))</f>
        <v/>
      </c>
      <c r="F570" s="3" t="str">
        <f ca="1">IF('PR-tampon'!$D533="","",IF('PR-tampon'!$D533=0,"",IF(INDIRECT(NOM_FR&amp;ADDRESS('PR-tampon'!$D533,COLUMN(REFERENCEMENT_ISOLANT[[#Headers],[FABRICANT / TITULAIRE / DISTRIBUTEUR]])))=0,"",INDIRECT(NOM_FR&amp;ADDRESS('PR-tampon'!$D533,COLUMN(REFERENCEMENT_ISOLANT[[#Headers],[FABRICANT / TITULAIRE / DISTRIBUTEUR]]))))))</f>
        <v/>
      </c>
      <c r="G570" s="3" t="str">
        <f ca="1">IF('PR-tampon'!$D533="","",IF('PR-tampon'!$D533=0,"",IF(INDIRECT(NOM_FR&amp;ADDRESS('PR-tampon'!$D533,COLUMN(REFERENCEMENT_ISOLANT[[#Headers],[TYPE DE DOCUMENT DE REFERENCE]])))=0,"",INDIRECT(NOM_FR&amp;ADDRESS('PR-tampon'!$D533,COLUMN(REFERENCEMENT_ISOLANT[[#Headers],[TYPE DE DOCUMENT DE REFERENCE]]))))))</f>
        <v/>
      </c>
      <c r="H570" s="3" t="str">
        <f ca="1">IF('PR-tampon'!$D533="","",IF('PR-tampon'!$D533=0,"",IF(INDIRECT(NOM_FR&amp;ADDRESS('PR-tampon'!$D533,COLUMN(REFERENCEMENT_ISOLANT[[#Headers],[REF]])))=0,"",INDIRECT(NOM_FR&amp;ADDRESS('PR-tampon'!$D533,COLUMN(REFERENCEMENT_ISOLANT[[#Headers],[REF]]))))))</f>
        <v/>
      </c>
      <c r="I570" s="80" t="str">
        <f ca="1">IF('PR-tampon'!$D533="","",IF('PR-tampon'!$D533=0,"",IF(INDIRECT(NOM_FR&amp;ADDRESS('PR-tampon'!$D533,COLUMN(REFERENCEMENT_ISOLANT[[#Headers],[AVIS LIMITE AU / VALIDITE]])))=0,"",INDIRECT(NOM_FR&amp;ADDRESS('PR-tampon'!$D533,COLUMN(REFERENCEMENT_ISOLANT[[#Headers],[AVIS LIMITE AU / VALIDITE]]))))))</f>
        <v/>
      </c>
      <c r="J570" s="3" t="str">
        <f ca="1">IF('PR-tampon'!$D533="","",IF('PR-tampon'!$D533=0,"",IF(INDIRECT(NOM_FR&amp;ADDRESS('PR-tampon'!$D533,COLUMN(REFERENCEMENT_ISOLANT[[#Headers],[TC/TNC
dans le domaine d''emploi visé]])))=0,"",INDIRECT(NOM_FR&amp;ADDRESS('PR-tampon'!$D533,COLUMN(REFERENCEMENT_ISOLANT[[#Headers],[TC/TNC
dans le domaine d''emploi visé]]))))))</f>
        <v/>
      </c>
      <c r="K570" s="110" t="str">
        <f ca="1">IF('PR-tampon'!$D533="","",IF('PR-tampon'!$D533=0,"",IF(INDIRECT(NOM_FR&amp;ADDRESS('PR-tampon'!$D533,COLUMN(REFERENCEMENT_ISOLANT[[#Headers],[SYNTHESE DES APPLICATIONS VISEES]])))=0,"",INDIRECT(NOM_FR&amp;ADDRESS('PR-tampon'!$D533,COLUMN(REFERENCEMENT_ISOLANT[[#Headers],[SYNTHESE DES APPLICATIONS VISEES]]))))))</f>
        <v/>
      </c>
      <c r="L570" s="82" t="str">
        <f ca="1">IF('PR-tampon'!$E533="","",IF('PR-tampon'!$E533=0,"",IF(INDIRECT(NOM_FR&amp;ADDRESS('PR-tampon'!$E533,COLUMN(REFERENCEMENT_ISOLANT[[#Headers],[CONCATENATION DES OBSERVATIONS]])))=0,"",INDIRECT(NOM_FR&amp;ADDRESS('PR-tampon'!$E533,COLUMN(REFERENCEMENT_ISOLANT[[#Headers],[CONCATENATION DES OBSERVATIONS]]))))))</f>
        <v/>
      </c>
      <c r="M570" s="3" t="str">
        <f ca="1">IF('PR-tampon'!$D533="","",IF('PR-tampon'!$D533=0,"",IF(INDIRECT(NOM_FR&amp;ADDRESS('PR-tampon'!$D533,COLUMN(REFERENCEMENT_ISOLANT[[#Headers],[Hygrométrie des locaux]])))=0,"",INDIRECT(NOM_FR&amp;ADDRESS('PR-tampon'!$D533,COLUMN(REFERENCEMENT_ISOLANT[[#Headers],[Hygrométrie des locaux]]))))))</f>
        <v/>
      </c>
      <c r="N570" s="3" t="str">
        <f ca="1">IF('PR-tampon'!$D533="","",IF('PR-tampon'!$D533=0,"",IF(INDIRECT(NOM_FR&amp;ADDRESS('PR-tampon'!$D533,COLUMN(REFERENCEMENT_ISOLANT[[#Headers],[classement locaux au sens 20.1 P3]])))=0,"",INDIRECT(NOM_FR&amp;ADDRESS('PR-tampon'!$D533,COLUMN(REFERENCEMENT_ISOLANT[[#Headers],[classement locaux au sens 20.1 P3]]))))))</f>
        <v/>
      </c>
      <c r="O570" s="3" t="str">
        <f ca="1">IF('PR-tampon'!$D533="","",IF('PR-tampon'!$D533=0,"",IF(INDIRECT(NOM_FR&amp;ADDRESS('PR-tampon'!$D533,COLUMN(REFERENCEMENT_ISOLANT[[#Headers],[Climat max]])))=0,"",INDIRECT(NOM_FR&amp;ADDRESS('PR-tampon'!$D533,COLUMN(REFERENCEMENT_ISOLANT[[#Headers],[Climat max]]))))))</f>
        <v/>
      </c>
      <c r="P570" s="3" t="str">
        <f ca="1">IF('PR-tampon'!$D533="","",IF('PR-tampon'!$D533=0,"",IF(INDIRECT(NOM_FR&amp;ADDRESS('PR-tampon'!$D533,COLUMN(REFERENCEMENT_ISOLANT[[#Headers],[Locaux climatisés ou raffraichis]])))=0,"",INDIRECT(NOM_FR&amp;ADDRESS('PR-tampon'!$D533,COLUMN(REFERENCEMENT_ISOLANT[[#Headers],[Locaux climatisés ou raffraichis]]))))))</f>
        <v/>
      </c>
    </row>
    <row r="571" spans="1:16" ht="130.19999999999999" customHeight="1" x14ac:dyDescent="0.3">
      <c r="A571" s="3" t="s">
        <v>191</v>
      </c>
      <c r="B571" s="86" t="str">
        <f ca="1">IF('PR-tampon'!$D534="","",IF('PR-tampon'!$D534=0,"",IF(INDIRECT(NOM_FR&amp;ADDRESS('PR-tampon'!$D534,COLUMN(REFERENCEMENT_ISOLANT[[#Headers],[DATE REFERENCEMENT]])))=0,"",INDIRECT(NOM_FR&amp;ADDRESS('PR-tampon'!$D534,COLUMN(REFERENCEMENT_ISOLANT[[#Headers],[DATE REFERENCEMENT]]))))))</f>
        <v/>
      </c>
      <c r="C571" s="86" t="str">
        <f ca="1">IF('PR-tampon'!$D534="","",IF('PR-tampon'!$D534=0,"",IF(INDIRECT(NOM_FR&amp;ADDRESS('PR-tampon'!$D534,COLUMN(REFERENCEMENT_ISOLANT[[#Headers],[TYPE DE PROCEDE]])))=0,"",INDIRECT(NOM_FR&amp;ADDRESS('PR-tampon'!$D534,COLUMN(REFERENCEMENT_ISOLANT[[#Headers],[TYPE DE PROCEDE]]))))))</f>
        <v/>
      </c>
      <c r="D571" s="86" t="str">
        <f ca="1">IF('PR-tampon'!$D534="","",IF('PR-tampon'!$D534=0,"",IF(INDIRECT(NOM_FR&amp;ADDRESS('PR-tampon'!$D534,COLUMN(REFERENCEMENT_ISOLANT[[#Headers],[MATIERE]])))=0,"",INDIRECT(NOM_FR&amp;ADDRESS('PR-tampon'!$D534,COLUMN(REFERENCEMENT_ISOLANT[[#Headers],[MATIERE]]))))))</f>
        <v/>
      </c>
      <c r="E571" s="3" t="str">
        <f ca="1">IF('PR-tampon'!$D534="","",IF('PR-tampon'!$D534=0,"",IF(INDIRECT(NOM_FR&amp;ADDRESS('PR-tampon'!$D534,COLUMN(REFERENCEMENT_ISOLANT[[#Headers],[NOM COMMERCIAL DU PROCEDE]])))=0,"",INDIRECT(NOM_FR&amp;ADDRESS('PR-tampon'!$D534,COLUMN(REFERENCEMENT_ISOLANT[[#Headers],[NOM COMMERCIAL DU PROCEDE]]))))))</f>
        <v/>
      </c>
      <c r="F571" s="3" t="str">
        <f ca="1">IF('PR-tampon'!$D534="","",IF('PR-tampon'!$D534=0,"",IF(INDIRECT(NOM_FR&amp;ADDRESS('PR-tampon'!$D534,COLUMN(REFERENCEMENT_ISOLANT[[#Headers],[FABRICANT / TITULAIRE / DISTRIBUTEUR]])))=0,"",INDIRECT(NOM_FR&amp;ADDRESS('PR-tampon'!$D534,COLUMN(REFERENCEMENT_ISOLANT[[#Headers],[FABRICANT / TITULAIRE / DISTRIBUTEUR]]))))))</f>
        <v/>
      </c>
      <c r="G571" s="3" t="str">
        <f ca="1">IF('PR-tampon'!$D534="","",IF('PR-tampon'!$D534=0,"",IF(INDIRECT(NOM_FR&amp;ADDRESS('PR-tampon'!$D534,COLUMN(REFERENCEMENT_ISOLANT[[#Headers],[TYPE DE DOCUMENT DE REFERENCE]])))=0,"",INDIRECT(NOM_FR&amp;ADDRESS('PR-tampon'!$D534,COLUMN(REFERENCEMENT_ISOLANT[[#Headers],[TYPE DE DOCUMENT DE REFERENCE]]))))))</f>
        <v/>
      </c>
      <c r="H571" s="3" t="str">
        <f ca="1">IF('PR-tampon'!$D534="","",IF('PR-tampon'!$D534=0,"",IF(INDIRECT(NOM_FR&amp;ADDRESS('PR-tampon'!$D534,COLUMN(REFERENCEMENT_ISOLANT[[#Headers],[REF]])))=0,"",INDIRECT(NOM_FR&amp;ADDRESS('PR-tampon'!$D534,COLUMN(REFERENCEMENT_ISOLANT[[#Headers],[REF]]))))))</f>
        <v/>
      </c>
      <c r="I571" s="80" t="str">
        <f ca="1">IF('PR-tampon'!$D534="","",IF('PR-tampon'!$D534=0,"",IF(INDIRECT(NOM_FR&amp;ADDRESS('PR-tampon'!$D534,COLUMN(REFERENCEMENT_ISOLANT[[#Headers],[AVIS LIMITE AU / VALIDITE]])))=0,"",INDIRECT(NOM_FR&amp;ADDRESS('PR-tampon'!$D534,COLUMN(REFERENCEMENT_ISOLANT[[#Headers],[AVIS LIMITE AU / VALIDITE]]))))))</f>
        <v/>
      </c>
      <c r="J571" s="3" t="str">
        <f ca="1">IF('PR-tampon'!$D534="","",IF('PR-tampon'!$D534=0,"",IF(INDIRECT(NOM_FR&amp;ADDRESS('PR-tampon'!$D534,COLUMN(REFERENCEMENT_ISOLANT[[#Headers],[TC/TNC
dans le domaine d''emploi visé]])))=0,"",INDIRECT(NOM_FR&amp;ADDRESS('PR-tampon'!$D534,COLUMN(REFERENCEMENT_ISOLANT[[#Headers],[TC/TNC
dans le domaine d''emploi visé]]))))))</f>
        <v/>
      </c>
      <c r="K571" s="110" t="str">
        <f ca="1">IF('PR-tampon'!$D534="","",IF('PR-tampon'!$D534=0,"",IF(INDIRECT(NOM_FR&amp;ADDRESS('PR-tampon'!$D534,COLUMN(REFERENCEMENT_ISOLANT[[#Headers],[SYNTHESE DES APPLICATIONS VISEES]])))=0,"",INDIRECT(NOM_FR&amp;ADDRESS('PR-tampon'!$D534,COLUMN(REFERENCEMENT_ISOLANT[[#Headers],[SYNTHESE DES APPLICATIONS VISEES]]))))))</f>
        <v/>
      </c>
      <c r="L571" s="82" t="str">
        <f ca="1">IF('PR-tampon'!$E534="","",IF('PR-tampon'!$E534=0,"",IF(INDIRECT(NOM_FR&amp;ADDRESS('PR-tampon'!$E534,COLUMN(REFERENCEMENT_ISOLANT[[#Headers],[CONCATENATION DES OBSERVATIONS]])))=0,"",INDIRECT(NOM_FR&amp;ADDRESS('PR-tampon'!$E534,COLUMN(REFERENCEMENT_ISOLANT[[#Headers],[CONCATENATION DES OBSERVATIONS]]))))))</f>
        <v/>
      </c>
      <c r="M571" s="3" t="str">
        <f ca="1">IF('PR-tampon'!$D534="","",IF('PR-tampon'!$D534=0,"",IF(INDIRECT(NOM_FR&amp;ADDRESS('PR-tampon'!$D534,COLUMN(REFERENCEMENT_ISOLANT[[#Headers],[Hygrométrie des locaux]])))=0,"",INDIRECT(NOM_FR&amp;ADDRESS('PR-tampon'!$D534,COLUMN(REFERENCEMENT_ISOLANT[[#Headers],[Hygrométrie des locaux]]))))))</f>
        <v/>
      </c>
      <c r="N571" s="3" t="str">
        <f ca="1">IF('PR-tampon'!$D534="","",IF('PR-tampon'!$D534=0,"",IF(INDIRECT(NOM_FR&amp;ADDRESS('PR-tampon'!$D534,COLUMN(REFERENCEMENT_ISOLANT[[#Headers],[classement locaux au sens 20.1 P3]])))=0,"",INDIRECT(NOM_FR&amp;ADDRESS('PR-tampon'!$D534,COLUMN(REFERENCEMENT_ISOLANT[[#Headers],[classement locaux au sens 20.1 P3]]))))))</f>
        <v/>
      </c>
      <c r="O571" s="3" t="str">
        <f ca="1">IF('PR-tampon'!$D534="","",IF('PR-tampon'!$D534=0,"",IF(INDIRECT(NOM_FR&amp;ADDRESS('PR-tampon'!$D534,COLUMN(REFERENCEMENT_ISOLANT[[#Headers],[Climat max]])))=0,"",INDIRECT(NOM_FR&amp;ADDRESS('PR-tampon'!$D534,COLUMN(REFERENCEMENT_ISOLANT[[#Headers],[Climat max]]))))))</f>
        <v/>
      </c>
      <c r="P571" s="3" t="str">
        <f ca="1">IF('PR-tampon'!$D534="","",IF('PR-tampon'!$D534=0,"",IF(INDIRECT(NOM_FR&amp;ADDRESS('PR-tampon'!$D534,COLUMN(REFERENCEMENT_ISOLANT[[#Headers],[Locaux climatisés ou raffraichis]])))=0,"",INDIRECT(NOM_FR&amp;ADDRESS('PR-tampon'!$D534,COLUMN(REFERENCEMENT_ISOLANT[[#Headers],[Locaux climatisés ou raffraichis]]))))))</f>
        <v/>
      </c>
    </row>
    <row r="572" spans="1:16" ht="130.19999999999999" customHeight="1" x14ac:dyDescent="0.3">
      <c r="A572" s="3" t="s">
        <v>191</v>
      </c>
      <c r="B572" s="86" t="str">
        <f ca="1">IF('PR-tampon'!$D535="","",IF('PR-tampon'!$D535=0,"",IF(INDIRECT(NOM_FR&amp;ADDRESS('PR-tampon'!$D535,COLUMN(REFERENCEMENT_ISOLANT[[#Headers],[DATE REFERENCEMENT]])))=0,"",INDIRECT(NOM_FR&amp;ADDRESS('PR-tampon'!$D535,COLUMN(REFERENCEMENT_ISOLANT[[#Headers],[DATE REFERENCEMENT]]))))))</f>
        <v/>
      </c>
      <c r="C572" s="86" t="str">
        <f ca="1">IF('PR-tampon'!$D535="","",IF('PR-tampon'!$D535=0,"",IF(INDIRECT(NOM_FR&amp;ADDRESS('PR-tampon'!$D535,COLUMN(REFERENCEMENT_ISOLANT[[#Headers],[TYPE DE PROCEDE]])))=0,"",INDIRECT(NOM_FR&amp;ADDRESS('PR-tampon'!$D535,COLUMN(REFERENCEMENT_ISOLANT[[#Headers],[TYPE DE PROCEDE]]))))))</f>
        <v/>
      </c>
      <c r="D572" s="86" t="str">
        <f ca="1">IF('PR-tampon'!$D535="","",IF('PR-tampon'!$D535=0,"",IF(INDIRECT(NOM_FR&amp;ADDRESS('PR-tampon'!$D535,COLUMN(REFERENCEMENT_ISOLANT[[#Headers],[MATIERE]])))=0,"",INDIRECT(NOM_FR&amp;ADDRESS('PR-tampon'!$D535,COLUMN(REFERENCEMENT_ISOLANT[[#Headers],[MATIERE]]))))))</f>
        <v/>
      </c>
      <c r="E572" s="3" t="str">
        <f ca="1">IF('PR-tampon'!$D535="","",IF('PR-tampon'!$D535=0,"",IF(INDIRECT(NOM_FR&amp;ADDRESS('PR-tampon'!$D535,COLUMN(REFERENCEMENT_ISOLANT[[#Headers],[NOM COMMERCIAL DU PROCEDE]])))=0,"",INDIRECT(NOM_FR&amp;ADDRESS('PR-tampon'!$D535,COLUMN(REFERENCEMENT_ISOLANT[[#Headers],[NOM COMMERCIAL DU PROCEDE]]))))))</f>
        <v/>
      </c>
      <c r="F572" s="3" t="str">
        <f ca="1">IF('PR-tampon'!$D535="","",IF('PR-tampon'!$D535=0,"",IF(INDIRECT(NOM_FR&amp;ADDRESS('PR-tampon'!$D535,COLUMN(REFERENCEMENT_ISOLANT[[#Headers],[FABRICANT / TITULAIRE / DISTRIBUTEUR]])))=0,"",INDIRECT(NOM_FR&amp;ADDRESS('PR-tampon'!$D535,COLUMN(REFERENCEMENT_ISOLANT[[#Headers],[FABRICANT / TITULAIRE / DISTRIBUTEUR]]))))))</f>
        <v/>
      </c>
      <c r="G572" s="3" t="str">
        <f ca="1">IF('PR-tampon'!$D535="","",IF('PR-tampon'!$D535=0,"",IF(INDIRECT(NOM_FR&amp;ADDRESS('PR-tampon'!$D535,COLUMN(REFERENCEMENT_ISOLANT[[#Headers],[TYPE DE DOCUMENT DE REFERENCE]])))=0,"",INDIRECT(NOM_FR&amp;ADDRESS('PR-tampon'!$D535,COLUMN(REFERENCEMENT_ISOLANT[[#Headers],[TYPE DE DOCUMENT DE REFERENCE]]))))))</f>
        <v/>
      </c>
      <c r="H572" s="3" t="str">
        <f ca="1">IF('PR-tampon'!$D535="","",IF('PR-tampon'!$D535=0,"",IF(INDIRECT(NOM_FR&amp;ADDRESS('PR-tampon'!$D535,COLUMN(REFERENCEMENT_ISOLANT[[#Headers],[REF]])))=0,"",INDIRECT(NOM_FR&amp;ADDRESS('PR-tampon'!$D535,COLUMN(REFERENCEMENT_ISOLANT[[#Headers],[REF]]))))))</f>
        <v/>
      </c>
      <c r="I572" s="80" t="str">
        <f ca="1">IF('PR-tampon'!$D535="","",IF('PR-tampon'!$D535=0,"",IF(INDIRECT(NOM_FR&amp;ADDRESS('PR-tampon'!$D535,COLUMN(REFERENCEMENT_ISOLANT[[#Headers],[AVIS LIMITE AU / VALIDITE]])))=0,"",INDIRECT(NOM_FR&amp;ADDRESS('PR-tampon'!$D535,COLUMN(REFERENCEMENT_ISOLANT[[#Headers],[AVIS LIMITE AU / VALIDITE]]))))))</f>
        <v/>
      </c>
      <c r="J572" s="3" t="str">
        <f ca="1">IF('PR-tampon'!$D535="","",IF('PR-tampon'!$D535=0,"",IF(INDIRECT(NOM_FR&amp;ADDRESS('PR-tampon'!$D535,COLUMN(REFERENCEMENT_ISOLANT[[#Headers],[TC/TNC
dans le domaine d''emploi visé]])))=0,"",INDIRECT(NOM_FR&amp;ADDRESS('PR-tampon'!$D535,COLUMN(REFERENCEMENT_ISOLANT[[#Headers],[TC/TNC
dans le domaine d''emploi visé]]))))))</f>
        <v/>
      </c>
      <c r="K572" s="110" t="str">
        <f ca="1">IF('PR-tampon'!$D535="","",IF('PR-tampon'!$D535=0,"",IF(INDIRECT(NOM_FR&amp;ADDRESS('PR-tampon'!$D535,COLUMN(REFERENCEMENT_ISOLANT[[#Headers],[SYNTHESE DES APPLICATIONS VISEES]])))=0,"",INDIRECT(NOM_FR&amp;ADDRESS('PR-tampon'!$D535,COLUMN(REFERENCEMENT_ISOLANT[[#Headers],[SYNTHESE DES APPLICATIONS VISEES]]))))))</f>
        <v/>
      </c>
      <c r="L572" s="82" t="str">
        <f ca="1">IF('PR-tampon'!$E535="","",IF('PR-tampon'!$E535=0,"",IF(INDIRECT(NOM_FR&amp;ADDRESS('PR-tampon'!$E535,COLUMN(REFERENCEMENT_ISOLANT[[#Headers],[CONCATENATION DES OBSERVATIONS]])))=0,"",INDIRECT(NOM_FR&amp;ADDRESS('PR-tampon'!$E535,COLUMN(REFERENCEMENT_ISOLANT[[#Headers],[CONCATENATION DES OBSERVATIONS]]))))))</f>
        <v/>
      </c>
      <c r="M572" s="3" t="str">
        <f ca="1">IF('PR-tampon'!$D535="","",IF('PR-tampon'!$D535=0,"",IF(INDIRECT(NOM_FR&amp;ADDRESS('PR-tampon'!$D535,COLUMN(REFERENCEMENT_ISOLANT[[#Headers],[Hygrométrie des locaux]])))=0,"",INDIRECT(NOM_FR&amp;ADDRESS('PR-tampon'!$D535,COLUMN(REFERENCEMENT_ISOLANT[[#Headers],[Hygrométrie des locaux]]))))))</f>
        <v/>
      </c>
      <c r="N572" s="3" t="str">
        <f ca="1">IF('PR-tampon'!$D535="","",IF('PR-tampon'!$D535=0,"",IF(INDIRECT(NOM_FR&amp;ADDRESS('PR-tampon'!$D535,COLUMN(REFERENCEMENT_ISOLANT[[#Headers],[classement locaux au sens 20.1 P3]])))=0,"",INDIRECT(NOM_FR&amp;ADDRESS('PR-tampon'!$D535,COLUMN(REFERENCEMENT_ISOLANT[[#Headers],[classement locaux au sens 20.1 P3]]))))))</f>
        <v/>
      </c>
      <c r="O572" s="3" t="str">
        <f ca="1">IF('PR-tampon'!$D535="","",IF('PR-tampon'!$D535=0,"",IF(INDIRECT(NOM_FR&amp;ADDRESS('PR-tampon'!$D535,COLUMN(REFERENCEMENT_ISOLANT[[#Headers],[Climat max]])))=0,"",INDIRECT(NOM_FR&amp;ADDRESS('PR-tampon'!$D535,COLUMN(REFERENCEMENT_ISOLANT[[#Headers],[Climat max]]))))))</f>
        <v/>
      </c>
      <c r="P572" s="3" t="str">
        <f ca="1">IF('PR-tampon'!$D535="","",IF('PR-tampon'!$D535=0,"",IF(INDIRECT(NOM_FR&amp;ADDRESS('PR-tampon'!$D535,COLUMN(REFERENCEMENT_ISOLANT[[#Headers],[Locaux climatisés ou raffraichis]])))=0,"",INDIRECT(NOM_FR&amp;ADDRESS('PR-tampon'!$D535,COLUMN(REFERENCEMENT_ISOLANT[[#Headers],[Locaux climatisés ou raffraichis]]))))))</f>
        <v/>
      </c>
    </row>
    <row r="573" spans="1:16" ht="130.19999999999999" customHeight="1" x14ac:dyDescent="0.3">
      <c r="A573" s="3" t="s">
        <v>191</v>
      </c>
      <c r="B573" s="86" t="str">
        <f ca="1">IF('PR-tampon'!$D536="","",IF('PR-tampon'!$D536=0,"",IF(INDIRECT(NOM_FR&amp;ADDRESS('PR-tampon'!$D536,COLUMN(REFERENCEMENT_ISOLANT[[#Headers],[DATE REFERENCEMENT]])))=0,"",INDIRECT(NOM_FR&amp;ADDRESS('PR-tampon'!$D536,COLUMN(REFERENCEMENT_ISOLANT[[#Headers],[DATE REFERENCEMENT]]))))))</f>
        <v/>
      </c>
      <c r="C573" s="86" t="str">
        <f ca="1">IF('PR-tampon'!$D536="","",IF('PR-tampon'!$D536=0,"",IF(INDIRECT(NOM_FR&amp;ADDRESS('PR-tampon'!$D536,COLUMN(REFERENCEMENT_ISOLANT[[#Headers],[TYPE DE PROCEDE]])))=0,"",INDIRECT(NOM_FR&amp;ADDRESS('PR-tampon'!$D536,COLUMN(REFERENCEMENT_ISOLANT[[#Headers],[TYPE DE PROCEDE]]))))))</f>
        <v/>
      </c>
      <c r="D573" s="86" t="str">
        <f ca="1">IF('PR-tampon'!$D536="","",IF('PR-tampon'!$D536=0,"",IF(INDIRECT(NOM_FR&amp;ADDRESS('PR-tampon'!$D536,COLUMN(REFERENCEMENT_ISOLANT[[#Headers],[MATIERE]])))=0,"",INDIRECT(NOM_FR&amp;ADDRESS('PR-tampon'!$D536,COLUMN(REFERENCEMENT_ISOLANT[[#Headers],[MATIERE]]))))))</f>
        <v/>
      </c>
      <c r="E573" s="3" t="str">
        <f ca="1">IF('PR-tampon'!$D536="","",IF('PR-tampon'!$D536=0,"",IF(INDIRECT(NOM_FR&amp;ADDRESS('PR-tampon'!$D536,COLUMN(REFERENCEMENT_ISOLANT[[#Headers],[NOM COMMERCIAL DU PROCEDE]])))=0,"",INDIRECT(NOM_FR&amp;ADDRESS('PR-tampon'!$D536,COLUMN(REFERENCEMENT_ISOLANT[[#Headers],[NOM COMMERCIAL DU PROCEDE]]))))))</f>
        <v/>
      </c>
      <c r="F573" s="3" t="str">
        <f ca="1">IF('PR-tampon'!$D536="","",IF('PR-tampon'!$D536=0,"",IF(INDIRECT(NOM_FR&amp;ADDRESS('PR-tampon'!$D536,COLUMN(REFERENCEMENT_ISOLANT[[#Headers],[FABRICANT / TITULAIRE / DISTRIBUTEUR]])))=0,"",INDIRECT(NOM_FR&amp;ADDRESS('PR-tampon'!$D536,COLUMN(REFERENCEMENT_ISOLANT[[#Headers],[FABRICANT / TITULAIRE / DISTRIBUTEUR]]))))))</f>
        <v/>
      </c>
      <c r="G573" s="3" t="str">
        <f ca="1">IF('PR-tampon'!$D536="","",IF('PR-tampon'!$D536=0,"",IF(INDIRECT(NOM_FR&amp;ADDRESS('PR-tampon'!$D536,COLUMN(REFERENCEMENT_ISOLANT[[#Headers],[TYPE DE DOCUMENT DE REFERENCE]])))=0,"",INDIRECT(NOM_FR&amp;ADDRESS('PR-tampon'!$D536,COLUMN(REFERENCEMENT_ISOLANT[[#Headers],[TYPE DE DOCUMENT DE REFERENCE]]))))))</f>
        <v/>
      </c>
      <c r="H573" s="3" t="str">
        <f ca="1">IF('PR-tampon'!$D536="","",IF('PR-tampon'!$D536=0,"",IF(INDIRECT(NOM_FR&amp;ADDRESS('PR-tampon'!$D536,COLUMN(REFERENCEMENT_ISOLANT[[#Headers],[REF]])))=0,"",INDIRECT(NOM_FR&amp;ADDRESS('PR-tampon'!$D536,COLUMN(REFERENCEMENT_ISOLANT[[#Headers],[REF]]))))))</f>
        <v/>
      </c>
      <c r="I573" s="80" t="str">
        <f ca="1">IF('PR-tampon'!$D536="","",IF('PR-tampon'!$D536=0,"",IF(INDIRECT(NOM_FR&amp;ADDRESS('PR-tampon'!$D536,COLUMN(REFERENCEMENT_ISOLANT[[#Headers],[AVIS LIMITE AU / VALIDITE]])))=0,"",INDIRECT(NOM_FR&amp;ADDRESS('PR-tampon'!$D536,COLUMN(REFERENCEMENT_ISOLANT[[#Headers],[AVIS LIMITE AU / VALIDITE]]))))))</f>
        <v/>
      </c>
      <c r="J573" s="3" t="str">
        <f ca="1">IF('PR-tampon'!$D536="","",IF('PR-tampon'!$D536=0,"",IF(INDIRECT(NOM_FR&amp;ADDRESS('PR-tampon'!$D536,COLUMN(REFERENCEMENT_ISOLANT[[#Headers],[TC/TNC
dans le domaine d''emploi visé]])))=0,"",INDIRECT(NOM_FR&amp;ADDRESS('PR-tampon'!$D536,COLUMN(REFERENCEMENT_ISOLANT[[#Headers],[TC/TNC
dans le domaine d''emploi visé]]))))))</f>
        <v/>
      </c>
      <c r="K573" s="110" t="str">
        <f ca="1">IF('PR-tampon'!$D536="","",IF('PR-tampon'!$D536=0,"",IF(INDIRECT(NOM_FR&amp;ADDRESS('PR-tampon'!$D536,COLUMN(REFERENCEMENT_ISOLANT[[#Headers],[SYNTHESE DES APPLICATIONS VISEES]])))=0,"",INDIRECT(NOM_FR&amp;ADDRESS('PR-tampon'!$D536,COLUMN(REFERENCEMENT_ISOLANT[[#Headers],[SYNTHESE DES APPLICATIONS VISEES]]))))))</f>
        <v/>
      </c>
      <c r="L573" s="82" t="str">
        <f ca="1">IF('PR-tampon'!$E536="","",IF('PR-tampon'!$E536=0,"",IF(INDIRECT(NOM_FR&amp;ADDRESS('PR-tampon'!$E536,COLUMN(REFERENCEMENT_ISOLANT[[#Headers],[CONCATENATION DES OBSERVATIONS]])))=0,"",INDIRECT(NOM_FR&amp;ADDRESS('PR-tampon'!$E536,COLUMN(REFERENCEMENT_ISOLANT[[#Headers],[CONCATENATION DES OBSERVATIONS]]))))))</f>
        <v/>
      </c>
      <c r="M573" s="3" t="str">
        <f ca="1">IF('PR-tampon'!$D536="","",IF('PR-tampon'!$D536=0,"",IF(INDIRECT(NOM_FR&amp;ADDRESS('PR-tampon'!$D536,COLUMN(REFERENCEMENT_ISOLANT[[#Headers],[Hygrométrie des locaux]])))=0,"",INDIRECT(NOM_FR&amp;ADDRESS('PR-tampon'!$D536,COLUMN(REFERENCEMENT_ISOLANT[[#Headers],[Hygrométrie des locaux]]))))))</f>
        <v/>
      </c>
      <c r="N573" s="3" t="str">
        <f ca="1">IF('PR-tampon'!$D536="","",IF('PR-tampon'!$D536=0,"",IF(INDIRECT(NOM_FR&amp;ADDRESS('PR-tampon'!$D536,COLUMN(REFERENCEMENT_ISOLANT[[#Headers],[classement locaux au sens 20.1 P3]])))=0,"",INDIRECT(NOM_FR&amp;ADDRESS('PR-tampon'!$D536,COLUMN(REFERENCEMENT_ISOLANT[[#Headers],[classement locaux au sens 20.1 P3]]))))))</f>
        <v/>
      </c>
      <c r="O573" s="3" t="str">
        <f ca="1">IF('PR-tampon'!$D536="","",IF('PR-tampon'!$D536=0,"",IF(INDIRECT(NOM_FR&amp;ADDRESS('PR-tampon'!$D536,COLUMN(REFERENCEMENT_ISOLANT[[#Headers],[Climat max]])))=0,"",INDIRECT(NOM_FR&amp;ADDRESS('PR-tampon'!$D536,COLUMN(REFERENCEMENT_ISOLANT[[#Headers],[Climat max]]))))))</f>
        <v/>
      </c>
      <c r="P573" s="3" t="str">
        <f ca="1">IF('PR-tampon'!$D536="","",IF('PR-tampon'!$D536=0,"",IF(INDIRECT(NOM_FR&amp;ADDRESS('PR-tampon'!$D536,COLUMN(REFERENCEMENT_ISOLANT[[#Headers],[Locaux climatisés ou raffraichis]])))=0,"",INDIRECT(NOM_FR&amp;ADDRESS('PR-tampon'!$D536,COLUMN(REFERENCEMENT_ISOLANT[[#Headers],[Locaux climatisés ou raffraichis]]))))))</f>
        <v/>
      </c>
    </row>
    <row r="574" spans="1:16" ht="130.19999999999999" customHeight="1" x14ac:dyDescent="0.3">
      <c r="A574" s="3" t="s">
        <v>191</v>
      </c>
      <c r="B574" s="86" t="str">
        <f ca="1">IF('PR-tampon'!$D537="","",IF('PR-tampon'!$D537=0,"",IF(INDIRECT(NOM_FR&amp;ADDRESS('PR-tampon'!$D537,COLUMN(REFERENCEMENT_ISOLANT[[#Headers],[DATE REFERENCEMENT]])))=0,"",INDIRECT(NOM_FR&amp;ADDRESS('PR-tampon'!$D537,COLUMN(REFERENCEMENT_ISOLANT[[#Headers],[DATE REFERENCEMENT]]))))))</f>
        <v/>
      </c>
      <c r="C574" s="86" t="str">
        <f ca="1">IF('PR-tampon'!$D537="","",IF('PR-tampon'!$D537=0,"",IF(INDIRECT(NOM_FR&amp;ADDRESS('PR-tampon'!$D537,COLUMN(REFERENCEMENT_ISOLANT[[#Headers],[TYPE DE PROCEDE]])))=0,"",INDIRECT(NOM_FR&amp;ADDRESS('PR-tampon'!$D537,COLUMN(REFERENCEMENT_ISOLANT[[#Headers],[TYPE DE PROCEDE]]))))))</f>
        <v/>
      </c>
      <c r="D574" s="86" t="str">
        <f ca="1">IF('PR-tampon'!$D537="","",IF('PR-tampon'!$D537=0,"",IF(INDIRECT(NOM_FR&amp;ADDRESS('PR-tampon'!$D537,COLUMN(REFERENCEMENT_ISOLANT[[#Headers],[MATIERE]])))=0,"",INDIRECT(NOM_FR&amp;ADDRESS('PR-tampon'!$D537,COLUMN(REFERENCEMENT_ISOLANT[[#Headers],[MATIERE]]))))))</f>
        <v/>
      </c>
      <c r="E574" s="3" t="str">
        <f ca="1">IF('PR-tampon'!$D537="","",IF('PR-tampon'!$D537=0,"",IF(INDIRECT(NOM_FR&amp;ADDRESS('PR-tampon'!$D537,COLUMN(REFERENCEMENT_ISOLANT[[#Headers],[NOM COMMERCIAL DU PROCEDE]])))=0,"",INDIRECT(NOM_FR&amp;ADDRESS('PR-tampon'!$D537,COLUMN(REFERENCEMENT_ISOLANT[[#Headers],[NOM COMMERCIAL DU PROCEDE]]))))))</f>
        <v/>
      </c>
      <c r="F574" s="3" t="str">
        <f ca="1">IF('PR-tampon'!$D537="","",IF('PR-tampon'!$D537=0,"",IF(INDIRECT(NOM_FR&amp;ADDRESS('PR-tampon'!$D537,COLUMN(REFERENCEMENT_ISOLANT[[#Headers],[FABRICANT / TITULAIRE / DISTRIBUTEUR]])))=0,"",INDIRECT(NOM_FR&amp;ADDRESS('PR-tampon'!$D537,COLUMN(REFERENCEMENT_ISOLANT[[#Headers],[FABRICANT / TITULAIRE / DISTRIBUTEUR]]))))))</f>
        <v/>
      </c>
      <c r="G574" s="3" t="str">
        <f ca="1">IF('PR-tampon'!$D537="","",IF('PR-tampon'!$D537=0,"",IF(INDIRECT(NOM_FR&amp;ADDRESS('PR-tampon'!$D537,COLUMN(REFERENCEMENT_ISOLANT[[#Headers],[TYPE DE DOCUMENT DE REFERENCE]])))=0,"",INDIRECT(NOM_FR&amp;ADDRESS('PR-tampon'!$D537,COLUMN(REFERENCEMENT_ISOLANT[[#Headers],[TYPE DE DOCUMENT DE REFERENCE]]))))))</f>
        <v/>
      </c>
      <c r="H574" s="3" t="str">
        <f ca="1">IF('PR-tampon'!$D537="","",IF('PR-tampon'!$D537=0,"",IF(INDIRECT(NOM_FR&amp;ADDRESS('PR-tampon'!$D537,COLUMN(REFERENCEMENT_ISOLANT[[#Headers],[REF]])))=0,"",INDIRECT(NOM_FR&amp;ADDRESS('PR-tampon'!$D537,COLUMN(REFERENCEMENT_ISOLANT[[#Headers],[REF]]))))))</f>
        <v/>
      </c>
      <c r="I574" s="80" t="str">
        <f ca="1">IF('PR-tampon'!$D537="","",IF('PR-tampon'!$D537=0,"",IF(INDIRECT(NOM_FR&amp;ADDRESS('PR-tampon'!$D537,COLUMN(REFERENCEMENT_ISOLANT[[#Headers],[AVIS LIMITE AU / VALIDITE]])))=0,"",INDIRECT(NOM_FR&amp;ADDRESS('PR-tampon'!$D537,COLUMN(REFERENCEMENT_ISOLANT[[#Headers],[AVIS LIMITE AU / VALIDITE]]))))))</f>
        <v/>
      </c>
      <c r="J574" s="3" t="str">
        <f ca="1">IF('PR-tampon'!$D537="","",IF('PR-tampon'!$D537=0,"",IF(INDIRECT(NOM_FR&amp;ADDRESS('PR-tampon'!$D537,COLUMN(REFERENCEMENT_ISOLANT[[#Headers],[TC/TNC
dans le domaine d''emploi visé]])))=0,"",INDIRECT(NOM_FR&amp;ADDRESS('PR-tampon'!$D537,COLUMN(REFERENCEMENT_ISOLANT[[#Headers],[TC/TNC
dans le domaine d''emploi visé]]))))))</f>
        <v/>
      </c>
      <c r="K574" s="110" t="str">
        <f ca="1">IF('PR-tampon'!$D537="","",IF('PR-tampon'!$D537=0,"",IF(INDIRECT(NOM_FR&amp;ADDRESS('PR-tampon'!$D537,COLUMN(REFERENCEMENT_ISOLANT[[#Headers],[SYNTHESE DES APPLICATIONS VISEES]])))=0,"",INDIRECT(NOM_FR&amp;ADDRESS('PR-tampon'!$D537,COLUMN(REFERENCEMENT_ISOLANT[[#Headers],[SYNTHESE DES APPLICATIONS VISEES]]))))))</f>
        <v/>
      </c>
      <c r="L574" s="82" t="str">
        <f ca="1">IF('PR-tampon'!$E537="","",IF('PR-tampon'!$E537=0,"",IF(INDIRECT(NOM_FR&amp;ADDRESS('PR-tampon'!$E537,COLUMN(REFERENCEMENT_ISOLANT[[#Headers],[CONCATENATION DES OBSERVATIONS]])))=0,"",INDIRECT(NOM_FR&amp;ADDRESS('PR-tampon'!$E537,COLUMN(REFERENCEMENT_ISOLANT[[#Headers],[CONCATENATION DES OBSERVATIONS]]))))))</f>
        <v/>
      </c>
      <c r="M574" s="3" t="str">
        <f ca="1">IF('PR-tampon'!$D537="","",IF('PR-tampon'!$D537=0,"",IF(INDIRECT(NOM_FR&amp;ADDRESS('PR-tampon'!$D537,COLUMN(REFERENCEMENT_ISOLANT[[#Headers],[Hygrométrie des locaux]])))=0,"",INDIRECT(NOM_FR&amp;ADDRESS('PR-tampon'!$D537,COLUMN(REFERENCEMENT_ISOLANT[[#Headers],[Hygrométrie des locaux]]))))))</f>
        <v/>
      </c>
      <c r="N574" s="3" t="str">
        <f ca="1">IF('PR-tampon'!$D537="","",IF('PR-tampon'!$D537=0,"",IF(INDIRECT(NOM_FR&amp;ADDRESS('PR-tampon'!$D537,COLUMN(REFERENCEMENT_ISOLANT[[#Headers],[classement locaux au sens 20.1 P3]])))=0,"",INDIRECT(NOM_FR&amp;ADDRESS('PR-tampon'!$D537,COLUMN(REFERENCEMENT_ISOLANT[[#Headers],[classement locaux au sens 20.1 P3]]))))))</f>
        <v/>
      </c>
      <c r="O574" s="3" t="str">
        <f ca="1">IF('PR-tampon'!$D537="","",IF('PR-tampon'!$D537=0,"",IF(INDIRECT(NOM_FR&amp;ADDRESS('PR-tampon'!$D537,COLUMN(REFERENCEMENT_ISOLANT[[#Headers],[Climat max]])))=0,"",INDIRECT(NOM_FR&amp;ADDRESS('PR-tampon'!$D537,COLUMN(REFERENCEMENT_ISOLANT[[#Headers],[Climat max]]))))))</f>
        <v/>
      </c>
      <c r="P574" s="3" t="str">
        <f ca="1">IF('PR-tampon'!$D537="","",IF('PR-tampon'!$D537=0,"",IF(INDIRECT(NOM_FR&amp;ADDRESS('PR-tampon'!$D537,COLUMN(REFERENCEMENT_ISOLANT[[#Headers],[Locaux climatisés ou raffraichis]])))=0,"",INDIRECT(NOM_FR&amp;ADDRESS('PR-tampon'!$D537,COLUMN(REFERENCEMENT_ISOLANT[[#Headers],[Locaux climatisés ou raffraichis]]))))))</f>
        <v/>
      </c>
    </row>
    <row r="575" spans="1:16" ht="130.19999999999999" customHeight="1" x14ac:dyDescent="0.3">
      <c r="A575" s="3" t="s">
        <v>191</v>
      </c>
      <c r="B575" s="86" t="str">
        <f ca="1">IF('PR-tampon'!$D538="","",IF('PR-tampon'!$D538=0,"",IF(INDIRECT(NOM_FR&amp;ADDRESS('PR-tampon'!$D538,COLUMN(REFERENCEMENT_ISOLANT[[#Headers],[DATE REFERENCEMENT]])))=0,"",INDIRECT(NOM_FR&amp;ADDRESS('PR-tampon'!$D538,COLUMN(REFERENCEMENT_ISOLANT[[#Headers],[DATE REFERENCEMENT]]))))))</f>
        <v/>
      </c>
      <c r="C575" s="86" t="str">
        <f ca="1">IF('PR-tampon'!$D538="","",IF('PR-tampon'!$D538=0,"",IF(INDIRECT(NOM_FR&amp;ADDRESS('PR-tampon'!$D538,COLUMN(REFERENCEMENT_ISOLANT[[#Headers],[TYPE DE PROCEDE]])))=0,"",INDIRECT(NOM_FR&amp;ADDRESS('PR-tampon'!$D538,COLUMN(REFERENCEMENT_ISOLANT[[#Headers],[TYPE DE PROCEDE]]))))))</f>
        <v/>
      </c>
      <c r="D575" s="86" t="str">
        <f ca="1">IF('PR-tampon'!$D538="","",IF('PR-tampon'!$D538=0,"",IF(INDIRECT(NOM_FR&amp;ADDRESS('PR-tampon'!$D538,COLUMN(REFERENCEMENT_ISOLANT[[#Headers],[MATIERE]])))=0,"",INDIRECT(NOM_FR&amp;ADDRESS('PR-tampon'!$D538,COLUMN(REFERENCEMENT_ISOLANT[[#Headers],[MATIERE]]))))))</f>
        <v/>
      </c>
      <c r="E575" s="3" t="str">
        <f ca="1">IF('PR-tampon'!$D538="","",IF('PR-tampon'!$D538=0,"",IF(INDIRECT(NOM_FR&amp;ADDRESS('PR-tampon'!$D538,COLUMN(REFERENCEMENT_ISOLANT[[#Headers],[NOM COMMERCIAL DU PROCEDE]])))=0,"",INDIRECT(NOM_FR&amp;ADDRESS('PR-tampon'!$D538,COLUMN(REFERENCEMENT_ISOLANT[[#Headers],[NOM COMMERCIAL DU PROCEDE]]))))))</f>
        <v/>
      </c>
      <c r="F575" s="3" t="str">
        <f ca="1">IF('PR-tampon'!$D538="","",IF('PR-tampon'!$D538=0,"",IF(INDIRECT(NOM_FR&amp;ADDRESS('PR-tampon'!$D538,COLUMN(REFERENCEMENT_ISOLANT[[#Headers],[FABRICANT / TITULAIRE / DISTRIBUTEUR]])))=0,"",INDIRECT(NOM_FR&amp;ADDRESS('PR-tampon'!$D538,COLUMN(REFERENCEMENT_ISOLANT[[#Headers],[FABRICANT / TITULAIRE / DISTRIBUTEUR]]))))))</f>
        <v/>
      </c>
      <c r="G575" s="3" t="str">
        <f ca="1">IF('PR-tampon'!$D538="","",IF('PR-tampon'!$D538=0,"",IF(INDIRECT(NOM_FR&amp;ADDRESS('PR-tampon'!$D538,COLUMN(REFERENCEMENT_ISOLANT[[#Headers],[TYPE DE DOCUMENT DE REFERENCE]])))=0,"",INDIRECT(NOM_FR&amp;ADDRESS('PR-tampon'!$D538,COLUMN(REFERENCEMENT_ISOLANT[[#Headers],[TYPE DE DOCUMENT DE REFERENCE]]))))))</f>
        <v/>
      </c>
      <c r="H575" s="3" t="str">
        <f ca="1">IF('PR-tampon'!$D538="","",IF('PR-tampon'!$D538=0,"",IF(INDIRECT(NOM_FR&amp;ADDRESS('PR-tampon'!$D538,COLUMN(REFERENCEMENT_ISOLANT[[#Headers],[REF]])))=0,"",INDIRECT(NOM_FR&amp;ADDRESS('PR-tampon'!$D538,COLUMN(REFERENCEMENT_ISOLANT[[#Headers],[REF]]))))))</f>
        <v/>
      </c>
      <c r="I575" s="80" t="str">
        <f ca="1">IF('PR-tampon'!$D538="","",IF('PR-tampon'!$D538=0,"",IF(INDIRECT(NOM_FR&amp;ADDRESS('PR-tampon'!$D538,COLUMN(REFERENCEMENT_ISOLANT[[#Headers],[AVIS LIMITE AU / VALIDITE]])))=0,"",INDIRECT(NOM_FR&amp;ADDRESS('PR-tampon'!$D538,COLUMN(REFERENCEMENT_ISOLANT[[#Headers],[AVIS LIMITE AU / VALIDITE]]))))))</f>
        <v/>
      </c>
      <c r="J575" s="3" t="str">
        <f ca="1">IF('PR-tampon'!$D538="","",IF('PR-tampon'!$D538=0,"",IF(INDIRECT(NOM_FR&amp;ADDRESS('PR-tampon'!$D538,COLUMN(REFERENCEMENT_ISOLANT[[#Headers],[TC/TNC
dans le domaine d''emploi visé]])))=0,"",INDIRECT(NOM_FR&amp;ADDRESS('PR-tampon'!$D538,COLUMN(REFERENCEMENT_ISOLANT[[#Headers],[TC/TNC
dans le domaine d''emploi visé]]))))))</f>
        <v/>
      </c>
      <c r="K575" s="110" t="str">
        <f ca="1">IF('PR-tampon'!$D538="","",IF('PR-tampon'!$D538=0,"",IF(INDIRECT(NOM_FR&amp;ADDRESS('PR-tampon'!$D538,COLUMN(REFERENCEMENT_ISOLANT[[#Headers],[SYNTHESE DES APPLICATIONS VISEES]])))=0,"",INDIRECT(NOM_FR&amp;ADDRESS('PR-tampon'!$D538,COLUMN(REFERENCEMENT_ISOLANT[[#Headers],[SYNTHESE DES APPLICATIONS VISEES]]))))))</f>
        <v/>
      </c>
      <c r="L575" s="82" t="str">
        <f ca="1">IF('PR-tampon'!$E538="","",IF('PR-tampon'!$E538=0,"",IF(INDIRECT(NOM_FR&amp;ADDRESS('PR-tampon'!$E538,COLUMN(REFERENCEMENT_ISOLANT[[#Headers],[CONCATENATION DES OBSERVATIONS]])))=0,"",INDIRECT(NOM_FR&amp;ADDRESS('PR-tampon'!$E538,COLUMN(REFERENCEMENT_ISOLANT[[#Headers],[CONCATENATION DES OBSERVATIONS]]))))))</f>
        <v/>
      </c>
      <c r="M575" s="3" t="str">
        <f ca="1">IF('PR-tampon'!$D538="","",IF('PR-tampon'!$D538=0,"",IF(INDIRECT(NOM_FR&amp;ADDRESS('PR-tampon'!$D538,COLUMN(REFERENCEMENT_ISOLANT[[#Headers],[Hygrométrie des locaux]])))=0,"",INDIRECT(NOM_FR&amp;ADDRESS('PR-tampon'!$D538,COLUMN(REFERENCEMENT_ISOLANT[[#Headers],[Hygrométrie des locaux]]))))))</f>
        <v/>
      </c>
      <c r="N575" s="3" t="str">
        <f ca="1">IF('PR-tampon'!$D538="","",IF('PR-tampon'!$D538=0,"",IF(INDIRECT(NOM_FR&amp;ADDRESS('PR-tampon'!$D538,COLUMN(REFERENCEMENT_ISOLANT[[#Headers],[classement locaux au sens 20.1 P3]])))=0,"",INDIRECT(NOM_FR&amp;ADDRESS('PR-tampon'!$D538,COLUMN(REFERENCEMENT_ISOLANT[[#Headers],[classement locaux au sens 20.1 P3]]))))))</f>
        <v/>
      </c>
      <c r="O575" s="3" t="str">
        <f ca="1">IF('PR-tampon'!$D538="","",IF('PR-tampon'!$D538=0,"",IF(INDIRECT(NOM_FR&amp;ADDRESS('PR-tampon'!$D538,COLUMN(REFERENCEMENT_ISOLANT[[#Headers],[Climat max]])))=0,"",INDIRECT(NOM_FR&amp;ADDRESS('PR-tampon'!$D538,COLUMN(REFERENCEMENT_ISOLANT[[#Headers],[Climat max]]))))))</f>
        <v/>
      </c>
      <c r="P575" s="3" t="str">
        <f ca="1">IF('PR-tampon'!$D538="","",IF('PR-tampon'!$D538=0,"",IF(INDIRECT(NOM_FR&amp;ADDRESS('PR-tampon'!$D538,COLUMN(REFERENCEMENT_ISOLANT[[#Headers],[Locaux climatisés ou raffraichis]])))=0,"",INDIRECT(NOM_FR&amp;ADDRESS('PR-tampon'!$D538,COLUMN(REFERENCEMENT_ISOLANT[[#Headers],[Locaux climatisés ou raffraichis]]))))))</f>
        <v/>
      </c>
    </row>
    <row r="576" spans="1:16" ht="130.19999999999999" customHeight="1" x14ac:dyDescent="0.3">
      <c r="A576" s="3" t="s">
        <v>191</v>
      </c>
      <c r="B576" s="86" t="str">
        <f ca="1">IF('PR-tampon'!$D539="","",IF('PR-tampon'!$D539=0,"",IF(INDIRECT(NOM_FR&amp;ADDRESS('PR-tampon'!$D539,COLUMN(REFERENCEMENT_ISOLANT[[#Headers],[DATE REFERENCEMENT]])))=0,"",INDIRECT(NOM_FR&amp;ADDRESS('PR-tampon'!$D539,COLUMN(REFERENCEMENT_ISOLANT[[#Headers],[DATE REFERENCEMENT]]))))))</f>
        <v/>
      </c>
      <c r="C576" s="86" t="str">
        <f ca="1">IF('PR-tampon'!$D539="","",IF('PR-tampon'!$D539=0,"",IF(INDIRECT(NOM_FR&amp;ADDRESS('PR-tampon'!$D539,COLUMN(REFERENCEMENT_ISOLANT[[#Headers],[TYPE DE PROCEDE]])))=0,"",INDIRECT(NOM_FR&amp;ADDRESS('PR-tampon'!$D539,COLUMN(REFERENCEMENT_ISOLANT[[#Headers],[TYPE DE PROCEDE]]))))))</f>
        <v/>
      </c>
      <c r="D576" s="86" t="str">
        <f ca="1">IF('PR-tampon'!$D539="","",IF('PR-tampon'!$D539=0,"",IF(INDIRECT(NOM_FR&amp;ADDRESS('PR-tampon'!$D539,COLUMN(REFERENCEMENT_ISOLANT[[#Headers],[MATIERE]])))=0,"",INDIRECT(NOM_FR&amp;ADDRESS('PR-tampon'!$D539,COLUMN(REFERENCEMENT_ISOLANT[[#Headers],[MATIERE]]))))))</f>
        <v/>
      </c>
      <c r="E576" s="3" t="str">
        <f ca="1">IF('PR-tampon'!$D539="","",IF('PR-tampon'!$D539=0,"",IF(INDIRECT(NOM_FR&amp;ADDRESS('PR-tampon'!$D539,COLUMN(REFERENCEMENT_ISOLANT[[#Headers],[NOM COMMERCIAL DU PROCEDE]])))=0,"",INDIRECT(NOM_FR&amp;ADDRESS('PR-tampon'!$D539,COLUMN(REFERENCEMENT_ISOLANT[[#Headers],[NOM COMMERCIAL DU PROCEDE]]))))))</f>
        <v/>
      </c>
      <c r="F576" s="3" t="str">
        <f ca="1">IF('PR-tampon'!$D539="","",IF('PR-tampon'!$D539=0,"",IF(INDIRECT(NOM_FR&amp;ADDRESS('PR-tampon'!$D539,COLUMN(REFERENCEMENT_ISOLANT[[#Headers],[FABRICANT / TITULAIRE / DISTRIBUTEUR]])))=0,"",INDIRECT(NOM_FR&amp;ADDRESS('PR-tampon'!$D539,COLUMN(REFERENCEMENT_ISOLANT[[#Headers],[FABRICANT / TITULAIRE / DISTRIBUTEUR]]))))))</f>
        <v/>
      </c>
      <c r="G576" s="3" t="str">
        <f ca="1">IF('PR-tampon'!$D539="","",IF('PR-tampon'!$D539=0,"",IF(INDIRECT(NOM_FR&amp;ADDRESS('PR-tampon'!$D539,COLUMN(REFERENCEMENT_ISOLANT[[#Headers],[TYPE DE DOCUMENT DE REFERENCE]])))=0,"",INDIRECT(NOM_FR&amp;ADDRESS('PR-tampon'!$D539,COLUMN(REFERENCEMENT_ISOLANT[[#Headers],[TYPE DE DOCUMENT DE REFERENCE]]))))))</f>
        <v/>
      </c>
      <c r="H576" s="3" t="str">
        <f ca="1">IF('PR-tampon'!$D539="","",IF('PR-tampon'!$D539=0,"",IF(INDIRECT(NOM_FR&amp;ADDRESS('PR-tampon'!$D539,COLUMN(REFERENCEMENT_ISOLANT[[#Headers],[REF]])))=0,"",INDIRECT(NOM_FR&amp;ADDRESS('PR-tampon'!$D539,COLUMN(REFERENCEMENT_ISOLANT[[#Headers],[REF]]))))))</f>
        <v/>
      </c>
      <c r="I576" s="80" t="str">
        <f ca="1">IF('PR-tampon'!$D539="","",IF('PR-tampon'!$D539=0,"",IF(INDIRECT(NOM_FR&amp;ADDRESS('PR-tampon'!$D539,COLUMN(REFERENCEMENT_ISOLANT[[#Headers],[AVIS LIMITE AU / VALIDITE]])))=0,"",INDIRECT(NOM_FR&amp;ADDRESS('PR-tampon'!$D539,COLUMN(REFERENCEMENT_ISOLANT[[#Headers],[AVIS LIMITE AU / VALIDITE]]))))))</f>
        <v/>
      </c>
      <c r="J576" s="3" t="str">
        <f ca="1">IF('PR-tampon'!$D539="","",IF('PR-tampon'!$D539=0,"",IF(INDIRECT(NOM_FR&amp;ADDRESS('PR-tampon'!$D539,COLUMN(REFERENCEMENT_ISOLANT[[#Headers],[TC/TNC
dans le domaine d''emploi visé]])))=0,"",INDIRECT(NOM_FR&amp;ADDRESS('PR-tampon'!$D539,COLUMN(REFERENCEMENT_ISOLANT[[#Headers],[TC/TNC
dans le domaine d''emploi visé]]))))))</f>
        <v/>
      </c>
      <c r="K576" s="110" t="str">
        <f ca="1">IF('PR-tampon'!$D539="","",IF('PR-tampon'!$D539=0,"",IF(INDIRECT(NOM_FR&amp;ADDRESS('PR-tampon'!$D539,COLUMN(REFERENCEMENT_ISOLANT[[#Headers],[SYNTHESE DES APPLICATIONS VISEES]])))=0,"",INDIRECT(NOM_FR&amp;ADDRESS('PR-tampon'!$D539,COLUMN(REFERENCEMENT_ISOLANT[[#Headers],[SYNTHESE DES APPLICATIONS VISEES]]))))))</f>
        <v/>
      </c>
      <c r="L576" s="82" t="str">
        <f ca="1">IF('PR-tampon'!$E539="","",IF('PR-tampon'!$E539=0,"",IF(INDIRECT(NOM_FR&amp;ADDRESS('PR-tampon'!$E539,COLUMN(REFERENCEMENT_ISOLANT[[#Headers],[CONCATENATION DES OBSERVATIONS]])))=0,"",INDIRECT(NOM_FR&amp;ADDRESS('PR-tampon'!$E539,COLUMN(REFERENCEMENT_ISOLANT[[#Headers],[CONCATENATION DES OBSERVATIONS]]))))))</f>
        <v/>
      </c>
      <c r="M576" s="3" t="str">
        <f ca="1">IF('PR-tampon'!$D539="","",IF('PR-tampon'!$D539=0,"",IF(INDIRECT(NOM_FR&amp;ADDRESS('PR-tampon'!$D539,COLUMN(REFERENCEMENT_ISOLANT[[#Headers],[Hygrométrie des locaux]])))=0,"",INDIRECT(NOM_FR&amp;ADDRESS('PR-tampon'!$D539,COLUMN(REFERENCEMENT_ISOLANT[[#Headers],[Hygrométrie des locaux]]))))))</f>
        <v/>
      </c>
      <c r="N576" s="3" t="str">
        <f ca="1">IF('PR-tampon'!$D539="","",IF('PR-tampon'!$D539=0,"",IF(INDIRECT(NOM_FR&amp;ADDRESS('PR-tampon'!$D539,COLUMN(REFERENCEMENT_ISOLANT[[#Headers],[classement locaux au sens 20.1 P3]])))=0,"",INDIRECT(NOM_FR&amp;ADDRESS('PR-tampon'!$D539,COLUMN(REFERENCEMENT_ISOLANT[[#Headers],[classement locaux au sens 20.1 P3]]))))))</f>
        <v/>
      </c>
      <c r="O576" s="3" t="str">
        <f ca="1">IF('PR-tampon'!$D539="","",IF('PR-tampon'!$D539=0,"",IF(INDIRECT(NOM_FR&amp;ADDRESS('PR-tampon'!$D539,COLUMN(REFERENCEMENT_ISOLANT[[#Headers],[Climat max]])))=0,"",INDIRECT(NOM_FR&amp;ADDRESS('PR-tampon'!$D539,COLUMN(REFERENCEMENT_ISOLANT[[#Headers],[Climat max]]))))))</f>
        <v/>
      </c>
      <c r="P576" s="3" t="str">
        <f ca="1">IF('PR-tampon'!$D539="","",IF('PR-tampon'!$D539=0,"",IF(INDIRECT(NOM_FR&amp;ADDRESS('PR-tampon'!$D539,COLUMN(REFERENCEMENT_ISOLANT[[#Headers],[Locaux climatisés ou raffraichis]])))=0,"",INDIRECT(NOM_FR&amp;ADDRESS('PR-tampon'!$D539,COLUMN(REFERENCEMENT_ISOLANT[[#Headers],[Locaux climatisés ou raffraichis]]))))))</f>
        <v/>
      </c>
    </row>
    <row r="577" spans="1:16" ht="130.19999999999999" customHeight="1" x14ac:dyDescent="0.3">
      <c r="A577" s="3" t="s">
        <v>191</v>
      </c>
      <c r="B577" s="86" t="str">
        <f ca="1">IF('PR-tampon'!$D540="","",IF('PR-tampon'!$D540=0,"",IF(INDIRECT(NOM_FR&amp;ADDRESS('PR-tampon'!$D540,COLUMN(REFERENCEMENT_ISOLANT[[#Headers],[DATE REFERENCEMENT]])))=0,"",INDIRECT(NOM_FR&amp;ADDRESS('PR-tampon'!$D540,COLUMN(REFERENCEMENT_ISOLANT[[#Headers],[DATE REFERENCEMENT]]))))))</f>
        <v/>
      </c>
      <c r="C577" s="86" t="str">
        <f ca="1">IF('PR-tampon'!$D540="","",IF('PR-tampon'!$D540=0,"",IF(INDIRECT(NOM_FR&amp;ADDRESS('PR-tampon'!$D540,COLUMN(REFERENCEMENT_ISOLANT[[#Headers],[TYPE DE PROCEDE]])))=0,"",INDIRECT(NOM_FR&amp;ADDRESS('PR-tampon'!$D540,COLUMN(REFERENCEMENT_ISOLANT[[#Headers],[TYPE DE PROCEDE]]))))))</f>
        <v/>
      </c>
      <c r="D577" s="86" t="str">
        <f ca="1">IF('PR-tampon'!$D540="","",IF('PR-tampon'!$D540=0,"",IF(INDIRECT(NOM_FR&amp;ADDRESS('PR-tampon'!$D540,COLUMN(REFERENCEMENT_ISOLANT[[#Headers],[MATIERE]])))=0,"",INDIRECT(NOM_FR&amp;ADDRESS('PR-tampon'!$D540,COLUMN(REFERENCEMENT_ISOLANT[[#Headers],[MATIERE]]))))))</f>
        <v/>
      </c>
      <c r="E577" s="3" t="str">
        <f ca="1">IF('PR-tampon'!$D540="","",IF('PR-tampon'!$D540=0,"",IF(INDIRECT(NOM_FR&amp;ADDRESS('PR-tampon'!$D540,COLUMN(REFERENCEMENT_ISOLANT[[#Headers],[NOM COMMERCIAL DU PROCEDE]])))=0,"",INDIRECT(NOM_FR&amp;ADDRESS('PR-tampon'!$D540,COLUMN(REFERENCEMENT_ISOLANT[[#Headers],[NOM COMMERCIAL DU PROCEDE]]))))))</f>
        <v/>
      </c>
      <c r="F577" s="3" t="str">
        <f ca="1">IF('PR-tampon'!$D540="","",IF('PR-tampon'!$D540=0,"",IF(INDIRECT(NOM_FR&amp;ADDRESS('PR-tampon'!$D540,COLUMN(REFERENCEMENT_ISOLANT[[#Headers],[FABRICANT / TITULAIRE / DISTRIBUTEUR]])))=0,"",INDIRECT(NOM_FR&amp;ADDRESS('PR-tampon'!$D540,COLUMN(REFERENCEMENT_ISOLANT[[#Headers],[FABRICANT / TITULAIRE / DISTRIBUTEUR]]))))))</f>
        <v/>
      </c>
      <c r="G577" s="3" t="str">
        <f ca="1">IF('PR-tampon'!$D540="","",IF('PR-tampon'!$D540=0,"",IF(INDIRECT(NOM_FR&amp;ADDRESS('PR-tampon'!$D540,COLUMN(REFERENCEMENT_ISOLANT[[#Headers],[TYPE DE DOCUMENT DE REFERENCE]])))=0,"",INDIRECT(NOM_FR&amp;ADDRESS('PR-tampon'!$D540,COLUMN(REFERENCEMENT_ISOLANT[[#Headers],[TYPE DE DOCUMENT DE REFERENCE]]))))))</f>
        <v/>
      </c>
      <c r="H577" s="3" t="str">
        <f ca="1">IF('PR-tampon'!$D540="","",IF('PR-tampon'!$D540=0,"",IF(INDIRECT(NOM_FR&amp;ADDRESS('PR-tampon'!$D540,COLUMN(REFERENCEMENT_ISOLANT[[#Headers],[REF]])))=0,"",INDIRECT(NOM_FR&amp;ADDRESS('PR-tampon'!$D540,COLUMN(REFERENCEMENT_ISOLANT[[#Headers],[REF]]))))))</f>
        <v/>
      </c>
      <c r="I577" s="80" t="str">
        <f ca="1">IF('PR-tampon'!$D540="","",IF('PR-tampon'!$D540=0,"",IF(INDIRECT(NOM_FR&amp;ADDRESS('PR-tampon'!$D540,COLUMN(REFERENCEMENT_ISOLANT[[#Headers],[AVIS LIMITE AU / VALIDITE]])))=0,"",INDIRECT(NOM_FR&amp;ADDRESS('PR-tampon'!$D540,COLUMN(REFERENCEMENT_ISOLANT[[#Headers],[AVIS LIMITE AU / VALIDITE]]))))))</f>
        <v/>
      </c>
      <c r="J577" s="3" t="str">
        <f ca="1">IF('PR-tampon'!$D540="","",IF('PR-tampon'!$D540=0,"",IF(INDIRECT(NOM_FR&amp;ADDRESS('PR-tampon'!$D540,COLUMN(REFERENCEMENT_ISOLANT[[#Headers],[TC/TNC
dans le domaine d''emploi visé]])))=0,"",INDIRECT(NOM_FR&amp;ADDRESS('PR-tampon'!$D540,COLUMN(REFERENCEMENT_ISOLANT[[#Headers],[TC/TNC
dans le domaine d''emploi visé]]))))))</f>
        <v/>
      </c>
      <c r="K577" s="110" t="str">
        <f ca="1">IF('PR-tampon'!$D540="","",IF('PR-tampon'!$D540=0,"",IF(INDIRECT(NOM_FR&amp;ADDRESS('PR-tampon'!$D540,COLUMN(REFERENCEMENT_ISOLANT[[#Headers],[SYNTHESE DES APPLICATIONS VISEES]])))=0,"",INDIRECT(NOM_FR&amp;ADDRESS('PR-tampon'!$D540,COLUMN(REFERENCEMENT_ISOLANT[[#Headers],[SYNTHESE DES APPLICATIONS VISEES]]))))))</f>
        <v/>
      </c>
      <c r="L577" s="82" t="str">
        <f ca="1">IF('PR-tampon'!$E540="","",IF('PR-tampon'!$E540=0,"",IF(INDIRECT(NOM_FR&amp;ADDRESS('PR-tampon'!$E540,COLUMN(REFERENCEMENT_ISOLANT[[#Headers],[CONCATENATION DES OBSERVATIONS]])))=0,"",INDIRECT(NOM_FR&amp;ADDRESS('PR-tampon'!$E540,COLUMN(REFERENCEMENT_ISOLANT[[#Headers],[CONCATENATION DES OBSERVATIONS]]))))))</f>
        <v/>
      </c>
      <c r="M577" s="3" t="str">
        <f ca="1">IF('PR-tampon'!$D540="","",IF('PR-tampon'!$D540=0,"",IF(INDIRECT(NOM_FR&amp;ADDRESS('PR-tampon'!$D540,COLUMN(REFERENCEMENT_ISOLANT[[#Headers],[Hygrométrie des locaux]])))=0,"",INDIRECT(NOM_FR&amp;ADDRESS('PR-tampon'!$D540,COLUMN(REFERENCEMENT_ISOLANT[[#Headers],[Hygrométrie des locaux]]))))))</f>
        <v/>
      </c>
      <c r="N577" s="3" t="str">
        <f ca="1">IF('PR-tampon'!$D540="","",IF('PR-tampon'!$D540=0,"",IF(INDIRECT(NOM_FR&amp;ADDRESS('PR-tampon'!$D540,COLUMN(REFERENCEMENT_ISOLANT[[#Headers],[classement locaux au sens 20.1 P3]])))=0,"",INDIRECT(NOM_FR&amp;ADDRESS('PR-tampon'!$D540,COLUMN(REFERENCEMENT_ISOLANT[[#Headers],[classement locaux au sens 20.1 P3]]))))))</f>
        <v/>
      </c>
      <c r="O577" s="3" t="str">
        <f ca="1">IF('PR-tampon'!$D540="","",IF('PR-tampon'!$D540=0,"",IF(INDIRECT(NOM_FR&amp;ADDRESS('PR-tampon'!$D540,COLUMN(REFERENCEMENT_ISOLANT[[#Headers],[Climat max]])))=0,"",INDIRECT(NOM_FR&amp;ADDRESS('PR-tampon'!$D540,COLUMN(REFERENCEMENT_ISOLANT[[#Headers],[Climat max]]))))))</f>
        <v/>
      </c>
      <c r="P577" s="3" t="str">
        <f ca="1">IF('PR-tampon'!$D540="","",IF('PR-tampon'!$D540=0,"",IF(INDIRECT(NOM_FR&amp;ADDRESS('PR-tampon'!$D540,COLUMN(REFERENCEMENT_ISOLANT[[#Headers],[Locaux climatisés ou raffraichis]])))=0,"",INDIRECT(NOM_FR&amp;ADDRESS('PR-tampon'!$D540,COLUMN(REFERENCEMENT_ISOLANT[[#Headers],[Locaux climatisés ou raffraichis]]))))))</f>
        <v/>
      </c>
    </row>
    <row r="578" spans="1:16" ht="130.19999999999999" customHeight="1" x14ac:dyDescent="0.3">
      <c r="A578" s="3" t="s">
        <v>191</v>
      </c>
      <c r="B578" s="86" t="str">
        <f ca="1">IF('PR-tampon'!$D541="","",IF('PR-tampon'!$D541=0,"",IF(INDIRECT(NOM_FR&amp;ADDRESS('PR-tampon'!$D541,COLUMN(REFERENCEMENT_ISOLANT[[#Headers],[DATE REFERENCEMENT]])))=0,"",INDIRECT(NOM_FR&amp;ADDRESS('PR-tampon'!$D541,COLUMN(REFERENCEMENT_ISOLANT[[#Headers],[DATE REFERENCEMENT]]))))))</f>
        <v/>
      </c>
      <c r="C578" s="86" t="str">
        <f ca="1">IF('PR-tampon'!$D541="","",IF('PR-tampon'!$D541=0,"",IF(INDIRECT(NOM_FR&amp;ADDRESS('PR-tampon'!$D541,COLUMN(REFERENCEMENT_ISOLANT[[#Headers],[TYPE DE PROCEDE]])))=0,"",INDIRECT(NOM_FR&amp;ADDRESS('PR-tampon'!$D541,COLUMN(REFERENCEMENT_ISOLANT[[#Headers],[TYPE DE PROCEDE]]))))))</f>
        <v/>
      </c>
      <c r="D578" s="86" t="str">
        <f ca="1">IF('PR-tampon'!$D541="","",IF('PR-tampon'!$D541=0,"",IF(INDIRECT(NOM_FR&amp;ADDRESS('PR-tampon'!$D541,COLUMN(REFERENCEMENT_ISOLANT[[#Headers],[MATIERE]])))=0,"",INDIRECT(NOM_FR&amp;ADDRESS('PR-tampon'!$D541,COLUMN(REFERENCEMENT_ISOLANT[[#Headers],[MATIERE]]))))))</f>
        <v/>
      </c>
      <c r="E578" s="3" t="str">
        <f ca="1">IF('PR-tampon'!$D541="","",IF('PR-tampon'!$D541=0,"",IF(INDIRECT(NOM_FR&amp;ADDRESS('PR-tampon'!$D541,COLUMN(REFERENCEMENT_ISOLANT[[#Headers],[NOM COMMERCIAL DU PROCEDE]])))=0,"",INDIRECT(NOM_FR&amp;ADDRESS('PR-tampon'!$D541,COLUMN(REFERENCEMENT_ISOLANT[[#Headers],[NOM COMMERCIAL DU PROCEDE]]))))))</f>
        <v/>
      </c>
      <c r="F578" s="3" t="str">
        <f ca="1">IF('PR-tampon'!$D541="","",IF('PR-tampon'!$D541=0,"",IF(INDIRECT(NOM_FR&amp;ADDRESS('PR-tampon'!$D541,COLUMN(REFERENCEMENT_ISOLANT[[#Headers],[FABRICANT / TITULAIRE / DISTRIBUTEUR]])))=0,"",INDIRECT(NOM_FR&amp;ADDRESS('PR-tampon'!$D541,COLUMN(REFERENCEMENT_ISOLANT[[#Headers],[FABRICANT / TITULAIRE / DISTRIBUTEUR]]))))))</f>
        <v/>
      </c>
      <c r="G578" s="3" t="str">
        <f ca="1">IF('PR-tampon'!$D541="","",IF('PR-tampon'!$D541=0,"",IF(INDIRECT(NOM_FR&amp;ADDRESS('PR-tampon'!$D541,COLUMN(REFERENCEMENT_ISOLANT[[#Headers],[TYPE DE DOCUMENT DE REFERENCE]])))=0,"",INDIRECT(NOM_FR&amp;ADDRESS('PR-tampon'!$D541,COLUMN(REFERENCEMENT_ISOLANT[[#Headers],[TYPE DE DOCUMENT DE REFERENCE]]))))))</f>
        <v/>
      </c>
      <c r="H578" s="3" t="str">
        <f ca="1">IF('PR-tampon'!$D541="","",IF('PR-tampon'!$D541=0,"",IF(INDIRECT(NOM_FR&amp;ADDRESS('PR-tampon'!$D541,COLUMN(REFERENCEMENT_ISOLANT[[#Headers],[REF]])))=0,"",INDIRECT(NOM_FR&amp;ADDRESS('PR-tampon'!$D541,COLUMN(REFERENCEMENT_ISOLANT[[#Headers],[REF]]))))))</f>
        <v/>
      </c>
      <c r="I578" s="80" t="str">
        <f ca="1">IF('PR-tampon'!$D541="","",IF('PR-tampon'!$D541=0,"",IF(INDIRECT(NOM_FR&amp;ADDRESS('PR-tampon'!$D541,COLUMN(REFERENCEMENT_ISOLANT[[#Headers],[AVIS LIMITE AU / VALIDITE]])))=0,"",INDIRECT(NOM_FR&amp;ADDRESS('PR-tampon'!$D541,COLUMN(REFERENCEMENT_ISOLANT[[#Headers],[AVIS LIMITE AU / VALIDITE]]))))))</f>
        <v/>
      </c>
      <c r="J578" s="3" t="str">
        <f ca="1">IF('PR-tampon'!$D541="","",IF('PR-tampon'!$D541=0,"",IF(INDIRECT(NOM_FR&amp;ADDRESS('PR-tampon'!$D541,COLUMN(REFERENCEMENT_ISOLANT[[#Headers],[TC/TNC
dans le domaine d''emploi visé]])))=0,"",INDIRECT(NOM_FR&amp;ADDRESS('PR-tampon'!$D541,COLUMN(REFERENCEMENT_ISOLANT[[#Headers],[TC/TNC
dans le domaine d''emploi visé]]))))))</f>
        <v/>
      </c>
      <c r="K578" s="110" t="str">
        <f ca="1">IF('PR-tampon'!$D541="","",IF('PR-tampon'!$D541=0,"",IF(INDIRECT(NOM_FR&amp;ADDRESS('PR-tampon'!$D541,COLUMN(REFERENCEMENT_ISOLANT[[#Headers],[SYNTHESE DES APPLICATIONS VISEES]])))=0,"",INDIRECT(NOM_FR&amp;ADDRESS('PR-tampon'!$D541,COLUMN(REFERENCEMENT_ISOLANT[[#Headers],[SYNTHESE DES APPLICATIONS VISEES]]))))))</f>
        <v/>
      </c>
      <c r="L578" s="82" t="str">
        <f ca="1">IF('PR-tampon'!$E541="","",IF('PR-tampon'!$E541=0,"",IF(INDIRECT(NOM_FR&amp;ADDRESS('PR-tampon'!$E541,COLUMN(REFERENCEMENT_ISOLANT[[#Headers],[CONCATENATION DES OBSERVATIONS]])))=0,"",INDIRECT(NOM_FR&amp;ADDRESS('PR-tampon'!$E541,COLUMN(REFERENCEMENT_ISOLANT[[#Headers],[CONCATENATION DES OBSERVATIONS]]))))))</f>
        <v/>
      </c>
      <c r="M578" s="3" t="str">
        <f ca="1">IF('PR-tampon'!$D541="","",IF('PR-tampon'!$D541=0,"",IF(INDIRECT(NOM_FR&amp;ADDRESS('PR-tampon'!$D541,COLUMN(REFERENCEMENT_ISOLANT[[#Headers],[Hygrométrie des locaux]])))=0,"",INDIRECT(NOM_FR&amp;ADDRESS('PR-tampon'!$D541,COLUMN(REFERENCEMENT_ISOLANT[[#Headers],[Hygrométrie des locaux]]))))))</f>
        <v/>
      </c>
      <c r="N578" s="3" t="str">
        <f ca="1">IF('PR-tampon'!$D541="","",IF('PR-tampon'!$D541=0,"",IF(INDIRECT(NOM_FR&amp;ADDRESS('PR-tampon'!$D541,COLUMN(REFERENCEMENT_ISOLANT[[#Headers],[classement locaux au sens 20.1 P3]])))=0,"",INDIRECT(NOM_FR&amp;ADDRESS('PR-tampon'!$D541,COLUMN(REFERENCEMENT_ISOLANT[[#Headers],[classement locaux au sens 20.1 P3]]))))))</f>
        <v/>
      </c>
      <c r="O578" s="3" t="str">
        <f ca="1">IF('PR-tampon'!$D541="","",IF('PR-tampon'!$D541=0,"",IF(INDIRECT(NOM_FR&amp;ADDRESS('PR-tampon'!$D541,COLUMN(REFERENCEMENT_ISOLANT[[#Headers],[Climat max]])))=0,"",INDIRECT(NOM_FR&amp;ADDRESS('PR-tampon'!$D541,COLUMN(REFERENCEMENT_ISOLANT[[#Headers],[Climat max]]))))))</f>
        <v/>
      </c>
      <c r="P578" s="3" t="str">
        <f ca="1">IF('PR-tampon'!$D541="","",IF('PR-tampon'!$D541=0,"",IF(INDIRECT(NOM_FR&amp;ADDRESS('PR-tampon'!$D541,COLUMN(REFERENCEMENT_ISOLANT[[#Headers],[Locaux climatisés ou raffraichis]])))=0,"",INDIRECT(NOM_FR&amp;ADDRESS('PR-tampon'!$D541,COLUMN(REFERENCEMENT_ISOLANT[[#Headers],[Locaux climatisés ou raffraichis]]))))))</f>
        <v/>
      </c>
    </row>
    <row r="579" spans="1:16" ht="130.19999999999999" customHeight="1" x14ac:dyDescent="0.3">
      <c r="A579" s="3" t="s">
        <v>191</v>
      </c>
      <c r="B579" s="86" t="str">
        <f ca="1">IF('PR-tampon'!$D542="","",IF('PR-tampon'!$D542=0,"",IF(INDIRECT(NOM_FR&amp;ADDRESS('PR-tampon'!$D542,COLUMN(REFERENCEMENT_ISOLANT[[#Headers],[DATE REFERENCEMENT]])))=0,"",INDIRECT(NOM_FR&amp;ADDRESS('PR-tampon'!$D542,COLUMN(REFERENCEMENT_ISOLANT[[#Headers],[DATE REFERENCEMENT]]))))))</f>
        <v/>
      </c>
      <c r="C579" s="86" t="str">
        <f ca="1">IF('PR-tampon'!$D542="","",IF('PR-tampon'!$D542=0,"",IF(INDIRECT(NOM_FR&amp;ADDRESS('PR-tampon'!$D542,COLUMN(REFERENCEMENT_ISOLANT[[#Headers],[TYPE DE PROCEDE]])))=0,"",INDIRECT(NOM_FR&amp;ADDRESS('PR-tampon'!$D542,COLUMN(REFERENCEMENT_ISOLANT[[#Headers],[TYPE DE PROCEDE]]))))))</f>
        <v/>
      </c>
      <c r="D579" s="86" t="str">
        <f ca="1">IF('PR-tampon'!$D542="","",IF('PR-tampon'!$D542=0,"",IF(INDIRECT(NOM_FR&amp;ADDRESS('PR-tampon'!$D542,COLUMN(REFERENCEMENT_ISOLANT[[#Headers],[MATIERE]])))=0,"",INDIRECT(NOM_FR&amp;ADDRESS('PR-tampon'!$D542,COLUMN(REFERENCEMENT_ISOLANT[[#Headers],[MATIERE]]))))))</f>
        <v/>
      </c>
      <c r="E579" s="3" t="str">
        <f ca="1">IF('PR-tampon'!$D542="","",IF('PR-tampon'!$D542=0,"",IF(INDIRECT(NOM_FR&amp;ADDRESS('PR-tampon'!$D542,COLUMN(REFERENCEMENT_ISOLANT[[#Headers],[NOM COMMERCIAL DU PROCEDE]])))=0,"",INDIRECT(NOM_FR&amp;ADDRESS('PR-tampon'!$D542,COLUMN(REFERENCEMENT_ISOLANT[[#Headers],[NOM COMMERCIAL DU PROCEDE]]))))))</f>
        <v/>
      </c>
      <c r="F579" s="3" t="str">
        <f ca="1">IF('PR-tampon'!$D542="","",IF('PR-tampon'!$D542=0,"",IF(INDIRECT(NOM_FR&amp;ADDRESS('PR-tampon'!$D542,COLUMN(REFERENCEMENT_ISOLANT[[#Headers],[FABRICANT / TITULAIRE / DISTRIBUTEUR]])))=0,"",INDIRECT(NOM_FR&amp;ADDRESS('PR-tampon'!$D542,COLUMN(REFERENCEMENT_ISOLANT[[#Headers],[FABRICANT / TITULAIRE / DISTRIBUTEUR]]))))))</f>
        <v/>
      </c>
      <c r="G579" s="3" t="str">
        <f ca="1">IF('PR-tampon'!$D542="","",IF('PR-tampon'!$D542=0,"",IF(INDIRECT(NOM_FR&amp;ADDRESS('PR-tampon'!$D542,COLUMN(REFERENCEMENT_ISOLANT[[#Headers],[TYPE DE DOCUMENT DE REFERENCE]])))=0,"",INDIRECT(NOM_FR&amp;ADDRESS('PR-tampon'!$D542,COLUMN(REFERENCEMENT_ISOLANT[[#Headers],[TYPE DE DOCUMENT DE REFERENCE]]))))))</f>
        <v/>
      </c>
      <c r="H579" s="3" t="str">
        <f ca="1">IF('PR-tampon'!$D542="","",IF('PR-tampon'!$D542=0,"",IF(INDIRECT(NOM_FR&amp;ADDRESS('PR-tampon'!$D542,COLUMN(REFERENCEMENT_ISOLANT[[#Headers],[REF]])))=0,"",INDIRECT(NOM_FR&amp;ADDRESS('PR-tampon'!$D542,COLUMN(REFERENCEMENT_ISOLANT[[#Headers],[REF]]))))))</f>
        <v/>
      </c>
      <c r="I579" s="80" t="str">
        <f ca="1">IF('PR-tampon'!$D542="","",IF('PR-tampon'!$D542=0,"",IF(INDIRECT(NOM_FR&amp;ADDRESS('PR-tampon'!$D542,COLUMN(REFERENCEMENT_ISOLANT[[#Headers],[AVIS LIMITE AU / VALIDITE]])))=0,"",INDIRECT(NOM_FR&amp;ADDRESS('PR-tampon'!$D542,COLUMN(REFERENCEMENT_ISOLANT[[#Headers],[AVIS LIMITE AU / VALIDITE]]))))))</f>
        <v/>
      </c>
      <c r="J579" s="3" t="str">
        <f ca="1">IF('PR-tampon'!$D542="","",IF('PR-tampon'!$D542=0,"",IF(INDIRECT(NOM_FR&amp;ADDRESS('PR-tampon'!$D542,COLUMN(REFERENCEMENT_ISOLANT[[#Headers],[TC/TNC
dans le domaine d''emploi visé]])))=0,"",INDIRECT(NOM_FR&amp;ADDRESS('PR-tampon'!$D542,COLUMN(REFERENCEMENT_ISOLANT[[#Headers],[TC/TNC
dans le domaine d''emploi visé]]))))))</f>
        <v/>
      </c>
      <c r="K579" s="110" t="str">
        <f ca="1">IF('PR-tampon'!$D542="","",IF('PR-tampon'!$D542=0,"",IF(INDIRECT(NOM_FR&amp;ADDRESS('PR-tampon'!$D542,COLUMN(REFERENCEMENT_ISOLANT[[#Headers],[SYNTHESE DES APPLICATIONS VISEES]])))=0,"",INDIRECT(NOM_FR&amp;ADDRESS('PR-tampon'!$D542,COLUMN(REFERENCEMENT_ISOLANT[[#Headers],[SYNTHESE DES APPLICATIONS VISEES]]))))))</f>
        <v/>
      </c>
      <c r="L579" s="82" t="str">
        <f ca="1">IF('PR-tampon'!$E542="","",IF('PR-tampon'!$E542=0,"",IF(INDIRECT(NOM_FR&amp;ADDRESS('PR-tampon'!$E542,COLUMN(REFERENCEMENT_ISOLANT[[#Headers],[CONCATENATION DES OBSERVATIONS]])))=0,"",INDIRECT(NOM_FR&amp;ADDRESS('PR-tampon'!$E542,COLUMN(REFERENCEMENT_ISOLANT[[#Headers],[CONCATENATION DES OBSERVATIONS]]))))))</f>
        <v/>
      </c>
      <c r="M579" s="3" t="str">
        <f ca="1">IF('PR-tampon'!$D542="","",IF('PR-tampon'!$D542=0,"",IF(INDIRECT(NOM_FR&amp;ADDRESS('PR-tampon'!$D542,COLUMN(REFERENCEMENT_ISOLANT[[#Headers],[Hygrométrie des locaux]])))=0,"",INDIRECT(NOM_FR&amp;ADDRESS('PR-tampon'!$D542,COLUMN(REFERENCEMENT_ISOLANT[[#Headers],[Hygrométrie des locaux]]))))))</f>
        <v/>
      </c>
      <c r="N579" s="3" t="str">
        <f ca="1">IF('PR-tampon'!$D542="","",IF('PR-tampon'!$D542=0,"",IF(INDIRECT(NOM_FR&amp;ADDRESS('PR-tampon'!$D542,COLUMN(REFERENCEMENT_ISOLANT[[#Headers],[classement locaux au sens 20.1 P3]])))=0,"",INDIRECT(NOM_FR&amp;ADDRESS('PR-tampon'!$D542,COLUMN(REFERENCEMENT_ISOLANT[[#Headers],[classement locaux au sens 20.1 P3]]))))))</f>
        <v/>
      </c>
      <c r="O579" s="3" t="str">
        <f ca="1">IF('PR-tampon'!$D542="","",IF('PR-tampon'!$D542=0,"",IF(INDIRECT(NOM_FR&amp;ADDRESS('PR-tampon'!$D542,COLUMN(REFERENCEMENT_ISOLANT[[#Headers],[Climat max]])))=0,"",INDIRECT(NOM_FR&amp;ADDRESS('PR-tampon'!$D542,COLUMN(REFERENCEMENT_ISOLANT[[#Headers],[Climat max]]))))))</f>
        <v/>
      </c>
      <c r="P579" s="3" t="str">
        <f ca="1">IF('PR-tampon'!$D542="","",IF('PR-tampon'!$D542=0,"",IF(INDIRECT(NOM_FR&amp;ADDRESS('PR-tampon'!$D542,COLUMN(REFERENCEMENT_ISOLANT[[#Headers],[Locaux climatisés ou raffraichis]])))=0,"",INDIRECT(NOM_FR&amp;ADDRESS('PR-tampon'!$D542,COLUMN(REFERENCEMENT_ISOLANT[[#Headers],[Locaux climatisés ou raffraichis]]))))))</f>
        <v/>
      </c>
    </row>
    <row r="580" spans="1:16" ht="130.19999999999999" customHeight="1" x14ac:dyDescent="0.3">
      <c r="A580" s="3" t="s">
        <v>191</v>
      </c>
      <c r="B580" s="86" t="str">
        <f ca="1">IF('PR-tampon'!$D543="","",IF('PR-tampon'!$D543=0,"",IF(INDIRECT(NOM_FR&amp;ADDRESS('PR-tampon'!$D543,COLUMN(REFERENCEMENT_ISOLANT[[#Headers],[DATE REFERENCEMENT]])))=0,"",INDIRECT(NOM_FR&amp;ADDRESS('PR-tampon'!$D543,COLUMN(REFERENCEMENT_ISOLANT[[#Headers],[DATE REFERENCEMENT]]))))))</f>
        <v/>
      </c>
      <c r="C580" s="86" t="str">
        <f ca="1">IF('PR-tampon'!$D543="","",IF('PR-tampon'!$D543=0,"",IF(INDIRECT(NOM_FR&amp;ADDRESS('PR-tampon'!$D543,COLUMN(REFERENCEMENT_ISOLANT[[#Headers],[TYPE DE PROCEDE]])))=0,"",INDIRECT(NOM_FR&amp;ADDRESS('PR-tampon'!$D543,COLUMN(REFERENCEMENT_ISOLANT[[#Headers],[TYPE DE PROCEDE]]))))))</f>
        <v/>
      </c>
      <c r="D580" s="86" t="str">
        <f ca="1">IF('PR-tampon'!$D543="","",IF('PR-tampon'!$D543=0,"",IF(INDIRECT(NOM_FR&amp;ADDRESS('PR-tampon'!$D543,COLUMN(REFERENCEMENT_ISOLANT[[#Headers],[MATIERE]])))=0,"",INDIRECT(NOM_FR&amp;ADDRESS('PR-tampon'!$D543,COLUMN(REFERENCEMENT_ISOLANT[[#Headers],[MATIERE]]))))))</f>
        <v/>
      </c>
      <c r="E580" s="3" t="str">
        <f ca="1">IF('PR-tampon'!$D543="","",IF('PR-tampon'!$D543=0,"",IF(INDIRECT(NOM_FR&amp;ADDRESS('PR-tampon'!$D543,COLUMN(REFERENCEMENT_ISOLANT[[#Headers],[NOM COMMERCIAL DU PROCEDE]])))=0,"",INDIRECT(NOM_FR&amp;ADDRESS('PR-tampon'!$D543,COLUMN(REFERENCEMENT_ISOLANT[[#Headers],[NOM COMMERCIAL DU PROCEDE]]))))))</f>
        <v/>
      </c>
      <c r="F580" s="3" t="str">
        <f ca="1">IF('PR-tampon'!$D543="","",IF('PR-tampon'!$D543=0,"",IF(INDIRECT(NOM_FR&amp;ADDRESS('PR-tampon'!$D543,COLUMN(REFERENCEMENT_ISOLANT[[#Headers],[FABRICANT / TITULAIRE / DISTRIBUTEUR]])))=0,"",INDIRECT(NOM_FR&amp;ADDRESS('PR-tampon'!$D543,COLUMN(REFERENCEMENT_ISOLANT[[#Headers],[FABRICANT / TITULAIRE / DISTRIBUTEUR]]))))))</f>
        <v/>
      </c>
      <c r="G580" s="3" t="str">
        <f ca="1">IF('PR-tampon'!$D543="","",IF('PR-tampon'!$D543=0,"",IF(INDIRECT(NOM_FR&amp;ADDRESS('PR-tampon'!$D543,COLUMN(REFERENCEMENT_ISOLANT[[#Headers],[TYPE DE DOCUMENT DE REFERENCE]])))=0,"",INDIRECT(NOM_FR&amp;ADDRESS('PR-tampon'!$D543,COLUMN(REFERENCEMENT_ISOLANT[[#Headers],[TYPE DE DOCUMENT DE REFERENCE]]))))))</f>
        <v/>
      </c>
      <c r="H580" s="3" t="str">
        <f ca="1">IF('PR-tampon'!$D543="","",IF('PR-tampon'!$D543=0,"",IF(INDIRECT(NOM_FR&amp;ADDRESS('PR-tampon'!$D543,COLUMN(REFERENCEMENT_ISOLANT[[#Headers],[REF]])))=0,"",INDIRECT(NOM_FR&amp;ADDRESS('PR-tampon'!$D543,COLUMN(REFERENCEMENT_ISOLANT[[#Headers],[REF]]))))))</f>
        <v/>
      </c>
      <c r="I580" s="80" t="str">
        <f ca="1">IF('PR-tampon'!$D543="","",IF('PR-tampon'!$D543=0,"",IF(INDIRECT(NOM_FR&amp;ADDRESS('PR-tampon'!$D543,COLUMN(REFERENCEMENT_ISOLANT[[#Headers],[AVIS LIMITE AU / VALIDITE]])))=0,"",INDIRECT(NOM_FR&amp;ADDRESS('PR-tampon'!$D543,COLUMN(REFERENCEMENT_ISOLANT[[#Headers],[AVIS LIMITE AU / VALIDITE]]))))))</f>
        <v/>
      </c>
      <c r="J580" s="3" t="str">
        <f ca="1">IF('PR-tampon'!$D543="","",IF('PR-tampon'!$D543=0,"",IF(INDIRECT(NOM_FR&amp;ADDRESS('PR-tampon'!$D543,COLUMN(REFERENCEMENT_ISOLANT[[#Headers],[TC/TNC
dans le domaine d''emploi visé]])))=0,"",INDIRECT(NOM_FR&amp;ADDRESS('PR-tampon'!$D543,COLUMN(REFERENCEMENT_ISOLANT[[#Headers],[TC/TNC
dans le domaine d''emploi visé]]))))))</f>
        <v/>
      </c>
      <c r="K580" s="110" t="str">
        <f ca="1">IF('PR-tampon'!$D543="","",IF('PR-tampon'!$D543=0,"",IF(INDIRECT(NOM_FR&amp;ADDRESS('PR-tampon'!$D543,COLUMN(REFERENCEMENT_ISOLANT[[#Headers],[SYNTHESE DES APPLICATIONS VISEES]])))=0,"",INDIRECT(NOM_FR&amp;ADDRESS('PR-tampon'!$D543,COLUMN(REFERENCEMENT_ISOLANT[[#Headers],[SYNTHESE DES APPLICATIONS VISEES]]))))))</f>
        <v/>
      </c>
      <c r="L580" s="82" t="str">
        <f ca="1">IF('PR-tampon'!$E543="","",IF('PR-tampon'!$E543=0,"",IF(INDIRECT(NOM_FR&amp;ADDRESS('PR-tampon'!$E543,COLUMN(REFERENCEMENT_ISOLANT[[#Headers],[CONCATENATION DES OBSERVATIONS]])))=0,"",INDIRECT(NOM_FR&amp;ADDRESS('PR-tampon'!$E543,COLUMN(REFERENCEMENT_ISOLANT[[#Headers],[CONCATENATION DES OBSERVATIONS]]))))))</f>
        <v/>
      </c>
      <c r="M580" s="3" t="str">
        <f ca="1">IF('PR-tampon'!$D543="","",IF('PR-tampon'!$D543=0,"",IF(INDIRECT(NOM_FR&amp;ADDRESS('PR-tampon'!$D543,COLUMN(REFERENCEMENT_ISOLANT[[#Headers],[Hygrométrie des locaux]])))=0,"",INDIRECT(NOM_FR&amp;ADDRESS('PR-tampon'!$D543,COLUMN(REFERENCEMENT_ISOLANT[[#Headers],[Hygrométrie des locaux]]))))))</f>
        <v/>
      </c>
      <c r="N580" s="3" t="str">
        <f ca="1">IF('PR-tampon'!$D543="","",IF('PR-tampon'!$D543=0,"",IF(INDIRECT(NOM_FR&amp;ADDRESS('PR-tampon'!$D543,COLUMN(REFERENCEMENT_ISOLANT[[#Headers],[classement locaux au sens 20.1 P3]])))=0,"",INDIRECT(NOM_FR&amp;ADDRESS('PR-tampon'!$D543,COLUMN(REFERENCEMENT_ISOLANT[[#Headers],[classement locaux au sens 20.1 P3]]))))))</f>
        <v/>
      </c>
      <c r="O580" s="3" t="str">
        <f ca="1">IF('PR-tampon'!$D543="","",IF('PR-tampon'!$D543=0,"",IF(INDIRECT(NOM_FR&amp;ADDRESS('PR-tampon'!$D543,COLUMN(REFERENCEMENT_ISOLANT[[#Headers],[Climat max]])))=0,"",INDIRECT(NOM_FR&amp;ADDRESS('PR-tampon'!$D543,COLUMN(REFERENCEMENT_ISOLANT[[#Headers],[Climat max]]))))))</f>
        <v/>
      </c>
      <c r="P580" s="3" t="str">
        <f ca="1">IF('PR-tampon'!$D543="","",IF('PR-tampon'!$D543=0,"",IF(INDIRECT(NOM_FR&amp;ADDRESS('PR-tampon'!$D543,COLUMN(REFERENCEMENT_ISOLANT[[#Headers],[Locaux climatisés ou raffraichis]])))=0,"",INDIRECT(NOM_FR&amp;ADDRESS('PR-tampon'!$D543,COLUMN(REFERENCEMENT_ISOLANT[[#Headers],[Locaux climatisés ou raffraichis]]))))))</f>
        <v/>
      </c>
    </row>
    <row r="581" spans="1:16" ht="130.19999999999999" customHeight="1" x14ac:dyDescent="0.3">
      <c r="A581" s="3" t="s">
        <v>191</v>
      </c>
      <c r="B581" s="86" t="str">
        <f ca="1">IF('PR-tampon'!$D544="","",IF('PR-tampon'!$D544=0,"",IF(INDIRECT(NOM_FR&amp;ADDRESS('PR-tampon'!$D544,COLUMN(REFERENCEMENT_ISOLANT[[#Headers],[DATE REFERENCEMENT]])))=0,"",INDIRECT(NOM_FR&amp;ADDRESS('PR-tampon'!$D544,COLUMN(REFERENCEMENT_ISOLANT[[#Headers],[DATE REFERENCEMENT]]))))))</f>
        <v/>
      </c>
      <c r="C581" s="86" t="str">
        <f ca="1">IF('PR-tampon'!$D544="","",IF('PR-tampon'!$D544=0,"",IF(INDIRECT(NOM_FR&amp;ADDRESS('PR-tampon'!$D544,COLUMN(REFERENCEMENT_ISOLANT[[#Headers],[TYPE DE PROCEDE]])))=0,"",INDIRECT(NOM_FR&amp;ADDRESS('PR-tampon'!$D544,COLUMN(REFERENCEMENT_ISOLANT[[#Headers],[TYPE DE PROCEDE]]))))))</f>
        <v/>
      </c>
      <c r="D581" s="86" t="str">
        <f ca="1">IF('PR-tampon'!$D544="","",IF('PR-tampon'!$D544=0,"",IF(INDIRECT(NOM_FR&amp;ADDRESS('PR-tampon'!$D544,COLUMN(REFERENCEMENT_ISOLANT[[#Headers],[MATIERE]])))=0,"",INDIRECT(NOM_FR&amp;ADDRESS('PR-tampon'!$D544,COLUMN(REFERENCEMENT_ISOLANT[[#Headers],[MATIERE]]))))))</f>
        <v/>
      </c>
      <c r="E581" s="3" t="str">
        <f ca="1">IF('PR-tampon'!$D544="","",IF('PR-tampon'!$D544=0,"",IF(INDIRECT(NOM_FR&amp;ADDRESS('PR-tampon'!$D544,COLUMN(REFERENCEMENT_ISOLANT[[#Headers],[NOM COMMERCIAL DU PROCEDE]])))=0,"",INDIRECT(NOM_FR&amp;ADDRESS('PR-tampon'!$D544,COLUMN(REFERENCEMENT_ISOLANT[[#Headers],[NOM COMMERCIAL DU PROCEDE]]))))))</f>
        <v/>
      </c>
      <c r="F581" s="3" t="str">
        <f ca="1">IF('PR-tampon'!$D544="","",IF('PR-tampon'!$D544=0,"",IF(INDIRECT(NOM_FR&amp;ADDRESS('PR-tampon'!$D544,COLUMN(REFERENCEMENT_ISOLANT[[#Headers],[FABRICANT / TITULAIRE / DISTRIBUTEUR]])))=0,"",INDIRECT(NOM_FR&amp;ADDRESS('PR-tampon'!$D544,COLUMN(REFERENCEMENT_ISOLANT[[#Headers],[FABRICANT / TITULAIRE / DISTRIBUTEUR]]))))))</f>
        <v/>
      </c>
      <c r="G581" s="3" t="str">
        <f ca="1">IF('PR-tampon'!$D544="","",IF('PR-tampon'!$D544=0,"",IF(INDIRECT(NOM_FR&amp;ADDRESS('PR-tampon'!$D544,COLUMN(REFERENCEMENT_ISOLANT[[#Headers],[TYPE DE DOCUMENT DE REFERENCE]])))=0,"",INDIRECT(NOM_FR&amp;ADDRESS('PR-tampon'!$D544,COLUMN(REFERENCEMENT_ISOLANT[[#Headers],[TYPE DE DOCUMENT DE REFERENCE]]))))))</f>
        <v/>
      </c>
      <c r="H581" s="3" t="str">
        <f ca="1">IF('PR-tampon'!$D544="","",IF('PR-tampon'!$D544=0,"",IF(INDIRECT(NOM_FR&amp;ADDRESS('PR-tampon'!$D544,COLUMN(REFERENCEMENT_ISOLANT[[#Headers],[REF]])))=0,"",INDIRECT(NOM_FR&amp;ADDRESS('PR-tampon'!$D544,COLUMN(REFERENCEMENT_ISOLANT[[#Headers],[REF]]))))))</f>
        <v/>
      </c>
      <c r="I581" s="80" t="str">
        <f ca="1">IF('PR-tampon'!$D544="","",IF('PR-tampon'!$D544=0,"",IF(INDIRECT(NOM_FR&amp;ADDRESS('PR-tampon'!$D544,COLUMN(REFERENCEMENT_ISOLANT[[#Headers],[AVIS LIMITE AU / VALIDITE]])))=0,"",INDIRECT(NOM_FR&amp;ADDRESS('PR-tampon'!$D544,COLUMN(REFERENCEMENT_ISOLANT[[#Headers],[AVIS LIMITE AU / VALIDITE]]))))))</f>
        <v/>
      </c>
      <c r="J581" s="3" t="str">
        <f ca="1">IF('PR-tampon'!$D544="","",IF('PR-tampon'!$D544=0,"",IF(INDIRECT(NOM_FR&amp;ADDRESS('PR-tampon'!$D544,COLUMN(REFERENCEMENT_ISOLANT[[#Headers],[TC/TNC
dans le domaine d''emploi visé]])))=0,"",INDIRECT(NOM_FR&amp;ADDRESS('PR-tampon'!$D544,COLUMN(REFERENCEMENT_ISOLANT[[#Headers],[TC/TNC
dans le domaine d''emploi visé]]))))))</f>
        <v/>
      </c>
      <c r="K581" s="110" t="str">
        <f ca="1">IF('PR-tampon'!$D544="","",IF('PR-tampon'!$D544=0,"",IF(INDIRECT(NOM_FR&amp;ADDRESS('PR-tampon'!$D544,COLUMN(REFERENCEMENT_ISOLANT[[#Headers],[SYNTHESE DES APPLICATIONS VISEES]])))=0,"",INDIRECT(NOM_FR&amp;ADDRESS('PR-tampon'!$D544,COLUMN(REFERENCEMENT_ISOLANT[[#Headers],[SYNTHESE DES APPLICATIONS VISEES]]))))))</f>
        <v/>
      </c>
      <c r="L581" s="82" t="str">
        <f ca="1">IF('PR-tampon'!$E544="","",IF('PR-tampon'!$E544=0,"",IF(INDIRECT(NOM_FR&amp;ADDRESS('PR-tampon'!$E544,COLUMN(REFERENCEMENT_ISOLANT[[#Headers],[CONCATENATION DES OBSERVATIONS]])))=0,"",INDIRECT(NOM_FR&amp;ADDRESS('PR-tampon'!$E544,COLUMN(REFERENCEMENT_ISOLANT[[#Headers],[CONCATENATION DES OBSERVATIONS]]))))))</f>
        <v/>
      </c>
      <c r="M581" s="3" t="str">
        <f ca="1">IF('PR-tampon'!$D544="","",IF('PR-tampon'!$D544=0,"",IF(INDIRECT(NOM_FR&amp;ADDRESS('PR-tampon'!$D544,COLUMN(REFERENCEMENT_ISOLANT[[#Headers],[Hygrométrie des locaux]])))=0,"",INDIRECT(NOM_FR&amp;ADDRESS('PR-tampon'!$D544,COLUMN(REFERENCEMENT_ISOLANT[[#Headers],[Hygrométrie des locaux]]))))))</f>
        <v/>
      </c>
      <c r="N581" s="3" t="str">
        <f ca="1">IF('PR-tampon'!$D544="","",IF('PR-tampon'!$D544=0,"",IF(INDIRECT(NOM_FR&amp;ADDRESS('PR-tampon'!$D544,COLUMN(REFERENCEMENT_ISOLANT[[#Headers],[classement locaux au sens 20.1 P3]])))=0,"",INDIRECT(NOM_FR&amp;ADDRESS('PR-tampon'!$D544,COLUMN(REFERENCEMENT_ISOLANT[[#Headers],[classement locaux au sens 20.1 P3]]))))))</f>
        <v/>
      </c>
      <c r="O581" s="3" t="str">
        <f ca="1">IF('PR-tampon'!$D544="","",IF('PR-tampon'!$D544=0,"",IF(INDIRECT(NOM_FR&amp;ADDRESS('PR-tampon'!$D544,COLUMN(REFERENCEMENT_ISOLANT[[#Headers],[Climat max]])))=0,"",INDIRECT(NOM_FR&amp;ADDRESS('PR-tampon'!$D544,COLUMN(REFERENCEMENT_ISOLANT[[#Headers],[Climat max]]))))))</f>
        <v/>
      </c>
      <c r="P581" s="3" t="str">
        <f ca="1">IF('PR-tampon'!$D544="","",IF('PR-tampon'!$D544=0,"",IF(INDIRECT(NOM_FR&amp;ADDRESS('PR-tampon'!$D544,COLUMN(REFERENCEMENT_ISOLANT[[#Headers],[Locaux climatisés ou raffraichis]])))=0,"",INDIRECT(NOM_FR&amp;ADDRESS('PR-tampon'!$D544,COLUMN(REFERENCEMENT_ISOLANT[[#Headers],[Locaux climatisés ou raffraichis]]))))))</f>
        <v/>
      </c>
    </row>
    <row r="582" spans="1:16" ht="130.19999999999999" customHeight="1" x14ac:dyDescent="0.3">
      <c r="A582" s="3" t="s">
        <v>191</v>
      </c>
      <c r="B582" s="86" t="str">
        <f ca="1">IF('PR-tampon'!$D545="","",IF('PR-tampon'!$D545=0,"",IF(INDIRECT(NOM_FR&amp;ADDRESS('PR-tampon'!$D545,COLUMN(REFERENCEMENT_ISOLANT[[#Headers],[DATE REFERENCEMENT]])))=0,"",INDIRECT(NOM_FR&amp;ADDRESS('PR-tampon'!$D545,COLUMN(REFERENCEMENT_ISOLANT[[#Headers],[DATE REFERENCEMENT]]))))))</f>
        <v/>
      </c>
      <c r="C582" s="86" t="str">
        <f ca="1">IF('PR-tampon'!$D545="","",IF('PR-tampon'!$D545=0,"",IF(INDIRECT(NOM_FR&amp;ADDRESS('PR-tampon'!$D545,COLUMN(REFERENCEMENT_ISOLANT[[#Headers],[TYPE DE PROCEDE]])))=0,"",INDIRECT(NOM_FR&amp;ADDRESS('PR-tampon'!$D545,COLUMN(REFERENCEMENT_ISOLANT[[#Headers],[TYPE DE PROCEDE]]))))))</f>
        <v/>
      </c>
      <c r="D582" s="86" t="str">
        <f ca="1">IF('PR-tampon'!$D545="","",IF('PR-tampon'!$D545=0,"",IF(INDIRECT(NOM_FR&amp;ADDRESS('PR-tampon'!$D545,COLUMN(REFERENCEMENT_ISOLANT[[#Headers],[MATIERE]])))=0,"",INDIRECT(NOM_FR&amp;ADDRESS('PR-tampon'!$D545,COLUMN(REFERENCEMENT_ISOLANT[[#Headers],[MATIERE]]))))))</f>
        <v/>
      </c>
      <c r="E582" s="3" t="str">
        <f ca="1">IF('PR-tampon'!$D545="","",IF('PR-tampon'!$D545=0,"",IF(INDIRECT(NOM_FR&amp;ADDRESS('PR-tampon'!$D545,COLUMN(REFERENCEMENT_ISOLANT[[#Headers],[NOM COMMERCIAL DU PROCEDE]])))=0,"",INDIRECT(NOM_FR&amp;ADDRESS('PR-tampon'!$D545,COLUMN(REFERENCEMENT_ISOLANT[[#Headers],[NOM COMMERCIAL DU PROCEDE]]))))))</f>
        <v/>
      </c>
      <c r="F582" s="3" t="str">
        <f ca="1">IF('PR-tampon'!$D545="","",IF('PR-tampon'!$D545=0,"",IF(INDIRECT(NOM_FR&amp;ADDRESS('PR-tampon'!$D545,COLUMN(REFERENCEMENT_ISOLANT[[#Headers],[FABRICANT / TITULAIRE / DISTRIBUTEUR]])))=0,"",INDIRECT(NOM_FR&amp;ADDRESS('PR-tampon'!$D545,COLUMN(REFERENCEMENT_ISOLANT[[#Headers],[FABRICANT / TITULAIRE / DISTRIBUTEUR]]))))))</f>
        <v/>
      </c>
      <c r="G582" s="3" t="str">
        <f ca="1">IF('PR-tampon'!$D545="","",IF('PR-tampon'!$D545=0,"",IF(INDIRECT(NOM_FR&amp;ADDRESS('PR-tampon'!$D545,COLUMN(REFERENCEMENT_ISOLANT[[#Headers],[TYPE DE DOCUMENT DE REFERENCE]])))=0,"",INDIRECT(NOM_FR&amp;ADDRESS('PR-tampon'!$D545,COLUMN(REFERENCEMENT_ISOLANT[[#Headers],[TYPE DE DOCUMENT DE REFERENCE]]))))))</f>
        <v/>
      </c>
      <c r="H582" s="3" t="str">
        <f ca="1">IF('PR-tampon'!$D545="","",IF('PR-tampon'!$D545=0,"",IF(INDIRECT(NOM_FR&amp;ADDRESS('PR-tampon'!$D545,COLUMN(REFERENCEMENT_ISOLANT[[#Headers],[REF]])))=0,"",INDIRECT(NOM_FR&amp;ADDRESS('PR-tampon'!$D545,COLUMN(REFERENCEMENT_ISOLANT[[#Headers],[REF]]))))))</f>
        <v/>
      </c>
      <c r="I582" s="80" t="str">
        <f ca="1">IF('PR-tampon'!$D545="","",IF('PR-tampon'!$D545=0,"",IF(INDIRECT(NOM_FR&amp;ADDRESS('PR-tampon'!$D545,COLUMN(REFERENCEMENT_ISOLANT[[#Headers],[AVIS LIMITE AU / VALIDITE]])))=0,"",INDIRECT(NOM_FR&amp;ADDRESS('PR-tampon'!$D545,COLUMN(REFERENCEMENT_ISOLANT[[#Headers],[AVIS LIMITE AU / VALIDITE]]))))))</f>
        <v/>
      </c>
      <c r="J582" s="3" t="str">
        <f ca="1">IF('PR-tampon'!$D545="","",IF('PR-tampon'!$D545=0,"",IF(INDIRECT(NOM_FR&amp;ADDRESS('PR-tampon'!$D545,COLUMN(REFERENCEMENT_ISOLANT[[#Headers],[TC/TNC
dans le domaine d''emploi visé]])))=0,"",INDIRECT(NOM_FR&amp;ADDRESS('PR-tampon'!$D545,COLUMN(REFERENCEMENT_ISOLANT[[#Headers],[TC/TNC
dans le domaine d''emploi visé]]))))))</f>
        <v/>
      </c>
      <c r="K582" s="110" t="str">
        <f ca="1">IF('PR-tampon'!$D545="","",IF('PR-tampon'!$D545=0,"",IF(INDIRECT(NOM_FR&amp;ADDRESS('PR-tampon'!$D545,COLUMN(REFERENCEMENT_ISOLANT[[#Headers],[SYNTHESE DES APPLICATIONS VISEES]])))=0,"",INDIRECT(NOM_FR&amp;ADDRESS('PR-tampon'!$D545,COLUMN(REFERENCEMENT_ISOLANT[[#Headers],[SYNTHESE DES APPLICATIONS VISEES]]))))))</f>
        <v/>
      </c>
      <c r="L582" s="82" t="str">
        <f ca="1">IF('PR-tampon'!$E545="","",IF('PR-tampon'!$E545=0,"",IF(INDIRECT(NOM_FR&amp;ADDRESS('PR-tampon'!$E545,COLUMN(REFERENCEMENT_ISOLANT[[#Headers],[CONCATENATION DES OBSERVATIONS]])))=0,"",INDIRECT(NOM_FR&amp;ADDRESS('PR-tampon'!$E545,COLUMN(REFERENCEMENT_ISOLANT[[#Headers],[CONCATENATION DES OBSERVATIONS]]))))))</f>
        <v/>
      </c>
      <c r="M582" s="3" t="str">
        <f ca="1">IF('PR-tampon'!$D545="","",IF('PR-tampon'!$D545=0,"",IF(INDIRECT(NOM_FR&amp;ADDRESS('PR-tampon'!$D545,COLUMN(REFERENCEMENT_ISOLANT[[#Headers],[Hygrométrie des locaux]])))=0,"",INDIRECT(NOM_FR&amp;ADDRESS('PR-tampon'!$D545,COLUMN(REFERENCEMENT_ISOLANT[[#Headers],[Hygrométrie des locaux]]))))))</f>
        <v/>
      </c>
      <c r="N582" s="3" t="str">
        <f ca="1">IF('PR-tampon'!$D545="","",IF('PR-tampon'!$D545=0,"",IF(INDIRECT(NOM_FR&amp;ADDRESS('PR-tampon'!$D545,COLUMN(REFERENCEMENT_ISOLANT[[#Headers],[classement locaux au sens 20.1 P3]])))=0,"",INDIRECT(NOM_FR&amp;ADDRESS('PR-tampon'!$D545,COLUMN(REFERENCEMENT_ISOLANT[[#Headers],[classement locaux au sens 20.1 P3]]))))))</f>
        <v/>
      </c>
      <c r="O582" s="3" t="str">
        <f ca="1">IF('PR-tampon'!$D545="","",IF('PR-tampon'!$D545=0,"",IF(INDIRECT(NOM_FR&amp;ADDRESS('PR-tampon'!$D545,COLUMN(REFERENCEMENT_ISOLANT[[#Headers],[Climat max]])))=0,"",INDIRECT(NOM_FR&amp;ADDRESS('PR-tampon'!$D545,COLUMN(REFERENCEMENT_ISOLANT[[#Headers],[Climat max]]))))))</f>
        <v/>
      </c>
      <c r="P582" s="3" t="str">
        <f ca="1">IF('PR-tampon'!$D545="","",IF('PR-tampon'!$D545=0,"",IF(INDIRECT(NOM_FR&amp;ADDRESS('PR-tampon'!$D545,COLUMN(REFERENCEMENT_ISOLANT[[#Headers],[Locaux climatisés ou raffraichis]])))=0,"",INDIRECT(NOM_FR&amp;ADDRESS('PR-tampon'!$D545,COLUMN(REFERENCEMENT_ISOLANT[[#Headers],[Locaux climatisés ou raffraichis]]))))))</f>
        <v/>
      </c>
    </row>
    <row r="583" spans="1:16" ht="130.19999999999999" customHeight="1" x14ac:dyDescent="0.3">
      <c r="A583" s="3" t="s">
        <v>191</v>
      </c>
      <c r="B583" s="86" t="str">
        <f ca="1">IF('PR-tampon'!$D546="","",IF('PR-tampon'!$D546=0,"",IF(INDIRECT(NOM_FR&amp;ADDRESS('PR-tampon'!$D546,COLUMN(REFERENCEMENT_ISOLANT[[#Headers],[DATE REFERENCEMENT]])))=0,"",INDIRECT(NOM_FR&amp;ADDRESS('PR-tampon'!$D546,COLUMN(REFERENCEMENT_ISOLANT[[#Headers],[DATE REFERENCEMENT]]))))))</f>
        <v/>
      </c>
      <c r="C583" s="86" t="str">
        <f ca="1">IF('PR-tampon'!$D546="","",IF('PR-tampon'!$D546=0,"",IF(INDIRECT(NOM_FR&amp;ADDRESS('PR-tampon'!$D546,COLUMN(REFERENCEMENT_ISOLANT[[#Headers],[TYPE DE PROCEDE]])))=0,"",INDIRECT(NOM_FR&amp;ADDRESS('PR-tampon'!$D546,COLUMN(REFERENCEMENT_ISOLANT[[#Headers],[TYPE DE PROCEDE]]))))))</f>
        <v/>
      </c>
      <c r="D583" s="86" t="str">
        <f ca="1">IF('PR-tampon'!$D546="","",IF('PR-tampon'!$D546=0,"",IF(INDIRECT(NOM_FR&amp;ADDRESS('PR-tampon'!$D546,COLUMN(REFERENCEMENT_ISOLANT[[#Headers],[MATIERE]])))=0,"",INDIRECT(NOM_FR&amp;ADDRESS('PR-tampon'!$D546,COLUMN(REFERENCEMENT_ISOLANT[[#Headers],[MATIERE]]))))))</f>
        <v/>
      </c>
      <c r="E583" s="3" t="str">
        <f ca="1">IF('PR-tampon'!$D546="","",IF('PR-tampon'!$D546=0,"",IF(INDIRECT(NOM_FR&amp;ADDRESS('PR-tampon'!$D546,COLUMN(REFERENCEMENT_ISOLANT[[#Headers],[NOM COMMERCIAL DU PROCEDE]])))=0,"",INDIRECT(NOM_FR&amp;ADDRESS('PR-tampon'!$D546,COLUMN(REFERENCEMENT_ISOLANT[[#Headers],[NOM COMMERCIAL DU PROCEDE]]))))))</f>
        <v/>
      </c>
      <c r="F583" s="3" t="str">
        <f ca="1">IF('PR-tampon'!$D546="","",IF('PR-tampon'!$D546=0,"",IF(INDIRECT(NOM_FR&amp;ADDRESS('PR-tampon'!$D546,COLUMN(REFERENCEMENT_ISOLANT[[#Headers],[FABRICANT / TITULAIRE / DISTRIBUTEUR]])))=0,"",INDIRECT(NOM_FR&amp;ADDRESS('PR-tampon'!$D546,COLUMN(REFERENCEMENT_ISOLANT[[#Headers],[FABRICANT / TITULAIRE / DISTRIBUTEUR]]))))))</f>
        <v/>
      </c>
      <c r="G583" s="3" t="str">
        <f ca="1">IF('PR-tampon'!$D546="","",IF('PR-tampon'!$D546=0,"",IF(INDIRECT(NOM_FR&amp;ADDRESS('PR-tampon'!$D546,COLUMN(REFERENCEMENT_ISOLANT[[#Headers],[TYPE DE DOCUMENT DE REFERENCE]])))=0,"",INDIRECT(NOM_FR&amp;ADDRESS('PR-tampon'!$D546,COLUMN(REFERENCEMENT_ISOLANT[[#Headers],[TYPE DE DOCUMENT DE REFERENCE]]))))))</f>
        <v/>
      </c>
      <c r="H583" s="3" t="str">
        <f ca="1">IF('PR-tampon'!$D546="","",IF('PR-tampon'!$D546=0,"",IF(INDIRECT(NOM_FR&amp;ADDRESS('PR-tampon'!$D546,COLUMN(REFERENCEMENT_ISOLANT[[#Headers],[REF]])))=0,"",INDIRECT(NOM_FR&amp;ADDRESS('PR-tampon'!$D546,COLUMN(REFERENCEMENT_ISOLANT[[#Headers],[REF]]))))))</f>
        <v/>
      </c>
      <c r="I583" s="80" t="str">
        <f ca="1">IF('PR-tampon'!$D546="","",IF('PR-tampon'!$D546=0,"",IF(INDIRECT(NOM_FR&amp;ADDRESS('PR-tampon'!$D546,COLUMN(REFERENCEMENT_ISOLANT[[#Headers],[AVIS LIMITE AU / VALIDITE]])))=0,"",INDIRECT(NOM_FR&amp;ADDRESS('PR-tampon'!$D546,COLUMN(REFERENCEMENT_ISOLANT[[#Headers],[AVIS LIMITE AU / VALIDITE]]))))))</f>
        <v/>
      </c>
      <c r="J583" s="3" t="str">
        <f ca="1">IF('PR-tampon'!$D546="","",IF('PR-tampon'!$D546=0,"",IF(INDIRECT(NOM_FR&amp;ADDRESS('PR-tampon'!$D546,COLUMN(REFERENCEMENT_ISOLANT[[#Headers],[TC/TNC
dans le domaine d''emploi visé]])))=0,"",INDIRECT(NOM_FR&amp;ADDRESS('PR-tampon'!$D546,COLUMN(REFERENCEMENT_ISOLANT[[#Headers],[TC/TNC
dans le domaine d''emploi visé]]))))))</f>
        <v/>
      </c>
      <c r="K583" s="110" t="str">
        <f ca="1">IF('PR-tampon'!$D546="","",IF('PR-tampon'!$D546=0,"",IF(INDIRECT(NOM_FR&amp;ADDRESS('PR-tampon'!$D546,COLUMN(REFERENCEMENT_ISOLANT[[#Headers],[SYNTHESE DES APPLICATIONS VISEES]])))=0,"",INDIRECT(NOM_FR&amp;ADDRESS('PR-tampon'!$D546,COLUMN(REFERENCEMENT_ISOLANT[[#Headers],[SYNTHESE DES APPLICATIONS VISEES]]))))))</f>
        <v/>
      </c>
      <c r="L583" s="82" t="str">
        <f ca="1">IF('PR-tampon'!$E546="","",IF('PR-tampon'!$E546=0,"",IF(INDIRECT(NOM_FR&amp;ADDRESS('PR-tampon'!$E546,COLUMN(REFERENCEMENT_ISOLANT[[#Headers],[CONCATENATION DES OBSERVATIONS]])))=0,"",INDIRECT(NOM_FR&amp;ADDRESS('PR-tampon'!$E546,COLUMN(REFERENCEMENT_ISOLANT[[#Headers],[CONCATENATION DES OBSERVATIONS]]))))))</f>
        <v/>
      </c>
      <c r="M583" s="3" t="str">
        <f ca="1">IF('PR-tampon'!$D546="","",IF('PR-tampon'!$D546=0,"",IF(INDIRECT(NOM_FR&amp;ADDRESS('PR-tampon'!$D546,COLUMN(REFERENCEMENT_ISOLANT[[#Headers],[Hygrométrie des locaux]])))=0,"",INDIRECT(NOM_FR&amp;ADDRESS('PR-tampon'!$D546,COLUMN(REFERENCEMENT_ISOLANT[[#Headers],[Hygrométrie des locaux]]))))))</f>
        <v/>
      </c>
      <c r="N583" s="3" t="str">
        <f ca="1">IF('PR-tampon'!$D546="","",IF('PR-tampon'!$D546=0,"",IF(INDIRECT(NOM_FR&amp;ADDRESS('PR-tampon'!$D546,COLUMN(REFERENCEMENT_ISOLANT[[#Headers],[classement locaux au sens 20.1 P3]])))=0,"",INDIRECT(NOM_FR&amp;ADDRESS('PR-tampon'!$D546,COLUMN(REFERENCEMENT_ISOLANT[[#Headers],[classement locaux au sens 20.1 P3]]))))))</f>
        <v/>
      </c>
      <c r="O583" s="3" t="str">
        <f ca="1">IF('PR-tampon'!$D546="","",IF('PR-tampon'!$D546=0,"",IF(INDIRECT(NOM_FR&amp;ADDRESS('PR-tampon'!$D546,COLUMN(REFERENCEMENT_ISOLANT[[#Headers],[Climat max]])))=0,"",INDIRECT(NOM_FR&amp;ADDRESS('PR-tampon'!$D546,COLUMN(REFERENCEMENT_ISOLANT[[#Headers],[Climat max]]))))))</f>
        <v/>
      </c>
      <c r="P583" s="3" t="str">
        <f ca="1">IF('PR-tampon'!$D546="","",IF('PR-tampon'!$D546=0,"",IF(INDIRECT(NOM_FR&amp;ADDRESS('PR-tampon'!$D546,COLUMN(REFERENCEMENT_ISOLANT[[#Headers],[Locaux climatisés ou raffraichis]])))=0,"",INDIRECT(NOM_FR&amp;ADDRESS('PR-tampon'!$D546,COLUMN(REFERENCEMENT_ISOLANT[[#Headers],[Locaux climatisés ou raffraichis]]))))))</f>
        <v/>
      </c>
    </row>
    <row r="584" spans="1:16" ht="130.19999999999999" customHeight="1" x14ac:dyDescent="0.3">
      <c r="A584" s="3" t="s">
        <v>191</v>
      </c>
      <c r="B584" s="86" t="str">
        <f ca="1">IF('PR-tampon'!$D547="","",IF('PR-tampon'!$D547=0,"",IF(INDIRECT(NOM_FR&amp;ADDRESS('PR-tampon'!$D547,COLUMN(REFERENCEMENT_ISOLANT[[#Headers],[DATE REFERENCEMENT]])))=0,"",INDIRECT(NOM_FR&amp;ADDRESS('PR-tampon'!$D547,COLUMN(REFERENCEMENT_ISOLANT[[#Headers],[DATE REFERENCEMENT]]))))))</f>
        <v/>
      </c>
      <c r="C584" s="86" t="str">
        <f ca="1">IF('PR-tampon'!$D547="","",IF('PR-tampon'!$D547=0,"",IF(INDIRECT(NOM_FR&amp;ADDRESS('PR-tampon'!$D547,COLUMN(REFERENCEMENT_ISOLANT[[#Headers],[TYPE DE PROCEDE]])))=0,"",INDIRECT(NOM_FR&amp;ADDRESS('PR-tampon'!$D547,COLUMN(REFERENCEMENT_ISOLANT[[#Headers],[TYPE DE PROCEDE]]))))))</f>
        <v/>
      </c>
      <c r="D584" s="86" t="str">
        <f ca="1">IF('PR-tampon'!$D547="","",IF('PR-tampon'!$D547=0,"",IF(INDIRECT(NOM_FR&amp;ADDRESS('PR-tampon'!$D547,COLUMN(REFERENCEMENT_ISOLANT[[#Headers],[MATIERE]])))=0,"",INDIRECT(NOM_FR&amp;ADDRESS('PR-tampon'!$D547,COLUMN(REFERENCEMENT_ISOLANT[[#Headers],[MATIERE]]))))))</f>
        <v/>
      </c>
      <c r="E584" s="3" t="str">
        <f ca="1">IF('PR-tampon'!$D547="","",IF('PR-tampon'!$D547=0,"",IF(INDIRECT(NOM_FR&amp;ADDRESS('PR-tampon'!$D547,COLUMN(REFERENCEMENT_ISOLANT[[#Headers],[NOM COMMERCIAL DU PROCEDE]])))=0,"",INDIRECT(NOM_FR&amp;ADDRESS('PR-tampon'!$D547,COLUMN(REFERENCEMENT_ISOLANT[[#Headers],[NOM COMMERCIAL DU PROCEDE]]))))))</f>
        <v/>
      </c>
      <c r="F584" s="3" t="str">
        <f ca="1">IF('PR-tampon'!$D547="","",IF('PR-tampon'!$D547=0,"",IF(INDIRECT(NOM_FR&amp;ADDRESS('PR-tampon'!$D547,COLUMN(REFERENCEMENT_ISOLANT[[#Headers],[FABRICANT / TITULAIRE / DISTRIBUTEUR]])))=0,"",INDIRECT(NOM_FR&amp;ADDRESS('PR-tampon'!$D547,COLUMN(REFERENCEMENT_ISOLANT[[#Headers],[FABRICANT / TITULAIRE / DISTRIBUTEUR]]))))))</f>
        <v/>
      </c>
      <c r="G584" s="3" t="str">
        <f ca="1">IF('PR-tampon'!$D547="","",IF('PR-tampon'!$D547=0,"",IF(INDIRECT(NOM_FR&amp;ADDRESS('PR-tampon'!$D547,COLUMN(REFERENCEMENT_ISOLANT[[#Headers],[TYPE DE DOCUMENT DE REFERENCE]])))=0,"",INDIRECT(NOM_FR&amp;ADDRESS('PR-tampon'!$D547,COLUMN(REFERENCEMENT_ISOLANT[[#Headers],[TYPE DE DOCUMENT DE REFERENCE]]))))))</f>
        <v/>
      </c>
      <c r="H584" s="3" t="str">
        <f ca="1">IF('PR-tampon'!$D547="","",IF('PR-tampon'!$D547=0,"",IF(INDIRECT(NOM_FR&amp;ADDRESS('PR-tampon'!$D547,COLUMN(REFERENCEMENT_ISOLANT[[#Headers],[REF]])))=0,"",INDIRECT(NOM_FR&amp;ADDRESS('PR-tampon'!$D547,COLUMN(REFERENCEMENT_ISOLANT[[#Headers],[REF]]))))))</f>
        <v/>
      </c>
      <c r="I584" s="80" t="str">
        <f ca="1">IF('PR-tampon'!$D547="","",IF('PR-tampon'!$D547=0,"",IF(INDIRECT(NOM_FR&amp;ADDRESS('PR-tampon'!$D547,COLUMN(REFERENCEMENT_ISOLANT[[#Headers],[AVIS LIMITE AU / VALIDITE]])))=0,"",INDIRECT(NOM_FR&amp;ADDRESS('PR-tampon'!$D547,COLUMN(REFERENCEMENT_ISOLANT[[#Headers],[AVIS LIMITE AU / VALIDITE]]))))))</f>
        <v/>
      </c>
      <c r="J584" s="3" t="str">
        <f ca="1">IF('PR-tampon'!$D547="","",IF('PR-tampon'!$D547=0,"",IF(INDIRECT(NOM_FR&amp;ADDRESS('PR-tampon'!$D547,COLUMN(REFERENCEMENT_ISOLANT[[#Headers],[TC/TNC
dans le domaine d''emploi visé]])))=0,"",INDIRECT(NOM_FR&amp;ADDRESS('PR-tampon'!$D547,COLUMN(REFERENCEMENT_ISOLANT[[#Headers],[TC/TNC
dans le domaine d''emploi visé]]))))))</f>
        <v/>
      </c>
      <c r="K584" s="110" t="str">
        <f ca="1">IF('PR-tampon'!$D547="","",IF('PR-tampon'!$D547=0,"",IF(INDIRECT(NOM_FR&amp;ADDRESS('PR-tampon'!$D547,COLUMN(REFERENCEMENT_ISOLANT[[#Headers],[SYNTHESE DES APPLICATIONS VISEES]])))=0,"",INDIRECT(NOM_FR&amp;ADDRESS('PR-tampon'!$D547,COLUMN(REFERENCEMENT_ISOLANT[[#Headers],[SYNTHESE DES APPLICATIONS VISEES]]))))))</f>
        <v/>
      </c>
      <c r="L584" s="82" t="str">
        <f ca="1">IF('PR-tampon'!$E547="","",IF('PR-tampon'!$E547=0,"",IF(INDIRECT(NOM_FR&amp;ADDRESS('PR-tampon'!$E547,COLUMN(REFERENCEMENT_ISOLANT[[#Headers],[CONCATENATION DES OBSERVATIONS]])))=0,"",INDIRECT(NOM_FR&amp;ADDRESS('PR-tampon'!$E547,COLUMN(REFERENCEMENT_ISOLANT[[#Headers],[CONCATENATION DES OBSERVATIONS]]))))))</f>
        <v/>
      </c>
      <c r="M584" s="3" t="str">
        <f ca="1">IF('PR-tampon'!$D547="","",IF('PR-tampon'!$D547=0,"",IF(INDIRECT(NOM_FR&amp;ADDRESS('PR-tampon'!$D547,COLUMN(REFERENCEMENT_ISOLANT[[#Headers],[Hygrométrie des locaux]])))=0,"",INDIRECT(NOM_FR&amp;ADDRESS('PR-tampon'!$D547,COLUMN(REFERENCEMENT_ISOLANT[[#Headers],[Hygrométrie des locaux]]))))))</f>
        <v/>
      </c>
      <c r="N584" s="3" t="str">
        <f ca="1">IF('PR-tampon'!$D547="","",IF('PR-tampon'!$D547=0,"",IF(INDIRECT(NOM_FR&amp;ADDRESS('PR-tampon'!$D547,COLUMN(REFERENCEMENT_ISOLANT[[#Headers],[classement locaux au sens 20.1 P3]])))=0,"",INDIRECT(NOM_FR&amp;ADDRESS('PR-tampon'!$D547,COLUMN(REFERENCEMENT_ISOLANT[[#Headers],[classement locaux au sens 20.1 P3]]))))))</f>
        <v/>
      </c>
      <c r="O584" s="3" t="str">
        <f ca="1">IF('PR-tampon'!$D547="","",IF('PR-tampon'!$D547=0,"",IF(INDIRECT(NOM_FR&amp;ADDRESS('PR-tampon'!$D547,COLUMN(REFERENCEMENT_ISOLANT[[#Headers],[Climat max]])))=0,"",INDIRECT(NOM_FR&amp;ADDRESS('PR-tampon'!$D547,COLUMN(REFERENCEMENT_ISOLANT[[#Headers],[Climat max]]))))))</f>
        <v/>
      </c>
      <c r="P584" s="3" t="str">
        <f ca="1">IF('PR-tampon'!$D547="","",IF('PR-tampon'!$D547=0,"",IF(INDIRECT(NOM_FR&amp;ADDRESS('PR-tampon'!$D547,COLUMN(REFERENCEMENT_ISOLANT[[#Headers],[Locaux climatisés ou raffraichis]])))=0,"",INDIRECT(NOM_FR&amp;ADDRESS('PR-tampon'!$D547,COLUMN(REFERENCEMENT_ISOLANT[[#Headers],[Locaux climatisés ou raffraichis]]))))))</f>
        <v/>
      </c>
    </row>
    <row r="585" spans="1:16" ht="130.19999999999999" customHeight="1" x14ac:dyDescent="0.3">
      <c r="A585" s="3" t="s">
        <v>191</v>
      </c>
      <c r="B585" s="86" t="str">
        <f ca="1">IF('PR-tampon'!$D548="","",IF('PR-tampon'!$D548=0,"",IF(INDIRECT(NOM_FR&amp;ADDRESS('PR-tampon'!$D548,COLUMN(REFERENCEMENT_ISOLANT[[#Headers],[DATE REFERENCEMENT]])))=0,"",INDIRECT(NOM_FR&amp;ADDRESS('PR-tampon'!$D548,COLUMN(REFERENCEMENT_ISOLANT[[#Headers],[DATE REFERENCEMENT]]))))))</f>
        <v/>
      </c>
      <c r="C585" s="86" t="str">
        <f ca="1">IF('PR-tampon'!$D548="","",IF('PR-tampon'!$D548=0,"",IF(INDIRECT(NOM_FR&amp;ADDRESS('PR-tampon'!$D548,COLUMN(REFERENCEMENT_ISOLANT[[#Headers],[TYPE DE PROCEDE]])))=0,"",INDIRECT(NOM_FR&amp;ADDRESS('PR-tampon'!$D548,COLUMN(REFERENCEMENT_ISOLANT[[#Headers],[TYPE DE PROCEDE]]))))))</f>
        <v/>
      </c>
      <c r="D585" s="86" t="str">
        <f ca="1">IF('PR-tampon'!$D548="","",IF('PR-tampon'!$D548=0,"",IF(INDIRECT(NOM_FR&amp;ADDRESS('PR-tampon'!$D548,COLUMN(REFERENCEMENT_ISOLANT[[#Headers],[MATIERE]])))=0,"",INDIRECT(NOM_FR&amp;ADDRESS('PR-tampon'!$D548,COLUMN(REFERENCEMENT_ISOLANT[[#Headers],[MATIERE]]))))))</f>
        <v/>
      </c>
      <c r="E585" s="3" t="str">
        <f ca="1">IF('PR-tampon'!$D548="","",IF('PR-tampon'!$D548=0,"",IF(INDIRECT(NOM_FR&amp;ADDRESS('PR-tampon'!$D548,COLUMN(REFERENCEMENT_ISOLANT[[#Headers],[NOM COMMERCIAL DU PROCEDE]])))=0,"",INDIRECT(NOM_FR&amp;ADDRESS('PR-tampon'!$D548,COLUMN(REFERENCEMENT_ISOLANT[[#Headers],[NOM COMMERCIAL DU PROCEDE]]))))))</f>
        <v/>
      </c>
      <c r="F585" s="3" t="str">
        <f ca="1">IF('PR-tampon'!$D548="","",IF('PR-tampon'!$D548=0,"",IF(INDIRECT(NOM_FR&amp;ADDRESS('PR-tampon'!$D548,COLUMN(REFERENCEMENT_ISOLANT[[#Headers],[FABRICANT / TITULAIRE / DISTRIBUTEUR]])))=0,"",INDIRECT(NOM_FR&amp;ADDRESS('PR-tampon'!$D548,COLUMN(REFERENCEMENT_ISOLANT[[#Headers],[FABRICANT / TITULAIRE / DISTRIBUTEUR]]))))))</f>
        <v/>
      </c>
      <c r="G585" s="3" t="str">
        <f ca="1">IF('PR-tampon'!$D548="","",IF('PR-tampon'!$D548=0,"",IF(INDIRECT(NOM_FR&amp;ADDRESS('PR-tampon'!$D548,COLUMN(REFERENCEMENT_ISOLANT[[#Headers],[TYPE DE DOCUMENT DE REFERENCE]])))=0,"",INDIRECT(NOM_FR&amp;ADDRESS('PR-tampon'!$D548,COLUMN(REFERENCEMENT_ISOLANT[[#Headers],[TYPE DE DOCUMENT DE REFERENCE]]))))))</f>
        <v/>
      </c>
      <c r="H585" s="3" t="str">
        <f ca="1">IF('PR-tampon'!$D548="","",IF('PR-tampon'!$D548=0,"",IF(INDIRECT(NOM_FR&amp;ADDRESS('PR-tampon'!$D548,COLUMN(REFERENCEMENT_ISOLANT[[#Headers],[REF]])))=0,"",INDIRECT(NOM_FR&amp;ADDRESS('PR-tampon'!$D548,COLUMN(REFERENCEMENT_ISOLANT[[#Headers],[REF]]))))))</f>
        <v/>
      </c>
      <c r="I585" s="80" t="str">
        <f ca="1">IF('PR-tampon'!$D548="","",IF('PR-tampon'!$D548=0,"",IF(INDIRECT(NOM_FR&amp;ADDRESS('PR-tampon'!$D548,COLUMN(REFERENCEMENT_ISOLANT[[#Headers],[AVIS LIMITE AU / VALIDITE]])))=0,"",INDIRECT(NOM_FR&amp;ADDRESS('PR-tampon'!$D548,COLUMN(REFERENCEMENT_ISOLANT[[#Headers],[AVIS LIMITE AU / VALIDITE]]))))))</f>
        <v/>
      </c>
      <c r="J585" s="3" t="str">
        <f ca="1">IF('PR-tampon'!$D548="","",IF('PR-tampon'!$D548=0,"",IF(INDIRECT(NOM_FR&amp;ADDRESS('PR-tampon'!$D548,COLUMN(REFERENCEMENT_ISOLANT[[#Headers],[TC/TNC
dans le domaine d''emploi visé]])))=0,"",INDIRECT(NOM_FR&amp;ADDRESS('PR-tampon'!$D548,COLUMN(REFERENCEMENT_ISOLANT[[#Headers],[TC/TNC
dans le domaine d''emploi visé]]))))))</f>
        <v/>
      </c>
      <c r="K585" s="110" t="str">
        <f ca="1">IF('PR-tampon'!$D548="","",IF('PR-tampon'!$D548=0,"",IF(INDIRECT(NOM_FR&amp;ADDRESS('PR-tampon'!$D548,COLUMN(REFERENCEMENT_ISOLANT[[#Headers],[SYNTHESE DES APPLICATIONS VISEES]])))=0,"",INDIRECT(NOM_FR&amp;ADDRESS('PR-tampon'!$D548,COLUMN(REFERENCEMENT_ISOLANT[[#Headers],[SYNTHESE DES APPLICATIONS VISEES]]))))))</f>
        <v/>
      </c>
      <c r="L585" s="82" t="str">
        <f ca="1">IF('PR-tampon'!$E548="","",IF('PR-tampon'!$E548=0,"",IF(INDIRECT(NOM_FR&amp;ADDRESS('PR-tampon'!$E548,COLUMN(REFERENCEMENT_ISOLANT[[#Headers],[CONCATENATION DES OBSERVATIONS]])))=0,"",INDIRECT(NOM_FR&amp;ADDRESS('PR-tampon'!$E548,COLUMN(REFERENCEMENT_ISOLANT[[#Headers],[CONCATENATION DES OBSERVATIONS]]))))))</f>
        <v/>
      </c>
      <c r="M585" s="3" t="str">
        <f ca="1">IF('PR-tampon'!$D548="","",IF('PR-tampon'!$D548=0,"",IF(INDIRECT(NOM_FR&amp;ADDRESS('PR-tampon'!$D548,COLUMN(REFERENCEMENT_ISOLANT[[#Headers],[Hygrométrie des locaux]])))=0,"",INDIRECT(NOM_FR&amp;ADDRESS('PR-tampon'!$D548,COLUMN(REFERENCEMENT_ISOLANT[[#Headers],[Hygrométrie des locaux]]))))))</f>
        <v/>
      </c>
      <c r="N585" s="3" t="str">
        <f ca="1">IF('PR-tampon'!$D548="","",IF('PR-tampon'!$D548=0,"",IF(INDIRECT(NOM_FR&amp;ADDRESS('PR-tampon'!$D548,COLUMN(REFERENCEMENT_ISOLANT[[#Headers],[classement locaux au sens 20.1 P3]])))=0,"",INDIRECT(NOM_FR&amp;ADDRESS('PR-tampon'!$D548,COLUMN(REFERENCEMENT_ISOLANT[[#Headers],[classement locaux au sens 20.1 P3]]))))))</f>
        <v/>
      </c>
      <c r="O585" s="3" t="str">
        <f ca="1">IF('PR-tampon'!$D548="","",IF('PR-tampon'!$D548=0,"",IF(INDIRECT(NOM_FR&amp;ADDRESS('PR-tampon'!$D548,COLUMN(REFERENCEMENT_ISOLANT[[#Headers],[Climat max]])))=0,"",INDIRECT(NOM_FR&amp;ADDRESS('PR-tampon'!$D548,COLUMN(REFERENCEMENT_ISOLANT[[#Headers],[Climat max]]))))))</f>
        <v/>
      </c>
      <c r="P585" s="3" t="str">
        <f ca="1">IF('PR-tampon'!$D548="","",IF('PR-tampon'!$D548=0,"",IF(INDIRECT(NOM_FR&amp;ADDRESS('PR-tampon'!$D548,COLUMN(REFERENCEMENT_ISOLANT[[#Headers],[Locaux climatisés ou raffraichis]])))=0,"",INDIRECT(NOM_FR&amp;ADDRESS('PR-tampon'!$D548,COLUMN(REFERENCEMENT_ISOLANT[[#Headers],[Locaux climatisés ou raffraichis]]))))))</f>
        <v/>
      </c>
    </row>
    <row r="586" spans="1:16" ht="130.19999999999999" customHeight="1" x14ac:dyDescent="0.3">
      <c r="A586" s="3" t="s">
        <v>191</v>
      </c>
      <c r="B586" s="86" t="str">
        <f ca="1">IF('PR-tampon'!$D549="","",IF('PR-tampon'!$D549=0,"",IF(INDIRECT(NOM_FR&amp;ADDRESS('PR-tampon'!$D549,COLUMN(REFERENCEMENT_ISOLANT[[#Headers],[DATE REFERENCEMENT]])))=0,"",INDIRECT(NOM_FR&amp;ADDRESS('PR-tampon'!$D549,COLUMN(REFERENCEMENT_ISOLANT[[#Headers],[DATE REFERENCEMENT]]))))))</f>
        <v/>
      </c>
      <c r="C586" s="86" t="str">
        <f ca="1">IF('PR-tampon'!$D549="","",IF('PR-tampon'!$D549=0,"",IF(INDIRECT(NOM_FR&amp;ADDRESS('PR-tampon'!$D549,COLUMN(REFERENCEMENT_ISOLANT[[#Headers],[TYPE DE PROCEDE]])))=0,"",INDIRECT(NOM_FR&amp;ADDRESS('PR-tampon'!$D549,COLUMN(REFERENCEMENT_ISOLANT[[#Headers],[TYPE DE PROCEDE]]))))))</f>
        <v/>
      </c>
      <c r="D586" s="86" t="str">
        <f ca="1">IF('PR-tampon'!$D549="","",IF('PR-tampon'!$D549=0,"",IF(INDIRECT(NOM_FR&amp;ADDRESS('PR-tampon'!$D549,COLUMN(REFERENCEMENT_ISOLANT[[#Headers],[MATIERE]])))=0,"",INDIRECT(NOM_FR&amp;ADDRESS('PR-tampon'!$D549,COLUMN(REFERENCEMENT_ISOLANT[[#Headers],[MATIERE]]))))))</f>
        <v/>
      </c>
      <c r="E586" s="3" t="str">
        <f ca="1">IF('PR-tampon'!$D549="","",IF('PR-tampon'!$D549=0,"",IF(INDIRECT(NOM_FR&amp;ADDRESS('PR-tampon'!$D549,COLUMN(REFERENCEMENT_ISOLANT[[#Headers],[NOM COMMERCIAL DU PROCEDE]])))=0,"",INDIRECT(NOM_FR&amp;ADDRESS('PR-tampon'!$D549,COLUMN(REFERENCEMENT_ISOLANT[[#Headers],[NOM COMMERCIAL DU PROCEDE]]))))))</f>
        <v/>
      </c>
      <c r="F586" s="3" t="str">
        <f ca="1">IF('PR-tampon'!$D549="","",IF('PR-tampon'!$D549=0,"",IF(INDIRECT(NOM_FR&amp;ADDRESS('PR-tampon'!$D549,COLUMN(REFERENCEMENT_ISOLANT[[#Headers],[FABRICANT / TITULAIRE / DISTRIBUTEUR]])))=0,"",INDIRECT(NOM_FR&amp;ADDRESS('PR-tampon'!$D549,COLUMN(REFERENCEMENT_ISOLANT[[#Headers],[FABRICANT / TITULAIRE / DISTRIBUTEUR]]))))))</f>
        <v/>
      </c>
      <c r="G586" s="3" t="str">
        <f ca="1">IF('PR-tampon'!$D549="","",IF('PR-tampon'!$D549=0,"",IF(INDIRECT(NOM_FR&amp;ADDRESS('PR-tampon'!$D549,COLUMN(REFERENCEMENT_ISOLANT[[#Headers],[TYPE DE DOCUMENT DE REFERENCE]])))=0,"",INDIRECT(NOM_FR&amp;ADDRESS('PR-tampon'!$D549,COLUMN(REFERENCEMENT_ISOLANT[[#Headers],[TYPE DE DOCUMENT DE REFERENCE]]))))))</f>
        <v/>
      </c>
      <c r="H586" s="3" t="str">
        <f ca="1">IF('PR-tampon'!$D549="","",IF('PR-tampon'!$D549=0,"",IF(INDIRECT(NOM_FR&amp;ADDRESS('PR-tampon'!$D549,COLUMN(REFERENCEMENT_ISOLANT[[#Headers],[REF]])))=0,"",INDIRECT(NOM_FR&amp;ADDRESS('PR-tampon'!$D549,COLUMN(REFERENCEMENT_ISOLANT[[#Headers],[REF]]))))))</f>
        <v/>
      </c>
      <c r="I586" s="80" t="str">
        <f ca="1">IF('PR-tampon'!$D549="","",IF('PR-tampon'!$D549=0,"",IF(INDIRECT(NOM_FR&amp;ADDRESS('PR-tampon'!$D549,COLUMN(REFERENCEMENT_ISOLANT[[#Headers],[AVIS LIMITE AU / VALIDITE]])))=0,"",INDIRECT(NOM_FR&amp;ADDRESS('PR-tampon'!$D549,COLUMN(REFERENCEMENT_ISOLANT[[#Headers],[AVIS LIMITE AU / VALIDITE]]))))))</f>
        <v/>
      </c>
      <c r="J586" s="3" t="str">
        <f ca="1">IF('PR-tampon'!$D549="","",IF('PR-tampon'!$D549=0,"",IF(INDIRECT(NOM_FR&amp;ADDRESS('PR-tampon'!$D549,COLUMN(REFERENCEMENT_ISOLANT[[#Headers],[TC/TNC
dans le domaine d''emploi visé]])))=0,"",INDIRECT(NOM_FR&amp;ADDRESS('PR-tampon'!$D549,COLUMN(REFERENCEMENT_ISOLANT[[#Headers],[TC/TNC
dans le domaine d''emploi visé]]))))))</f>
        <v/>
      </c>
      <c r="K586" s="110" t="str">
        <f ca="1">IF('PR-tampon'!$D549="","",IF('PR-tampon'!$D549=0,"",IF(INDIRECT(NOM_FR&amp;ADDRESS('PR-tampon'!$D549,COLUMN(REFERENCEMENT_ISOLANT[[#Headers],[SYNTHESE DES APPLICATIONS VISEES]])))=0,"",INDIRECT(NOM_FR&amp;ADDRESS('PR-tampon'!$D549,COLUMN(REFERENCEMENT_ISOLANT[[#Headers],[SYNTHESE DES APPLICATIONS VISEES]]))))))</f>
        <v/>
      </c>
      <c r="L586" s="82" t="str">
        <f ca="1">IF('PR-tampon'!$E549="","",IF('PR-tampon'!$E549=0,"",IF(INDIRECT(NOM_FR&amp;ADDRESS('PR-tampon'!$E549,COLUMN(REFERENCEMENT_ISOLANT[[#Headers],[CONCATENATION DES OBSERVATIONS]])))=0,"",INDIRECT(NOM_FR&amp;ADDRESS('PR-tampon'!$E549,COLUMN(REFERENCEMENT_ISOLANT[[#Headers],[CONCATENATION DES OBSERVATIONS]]))))))</f>
        <v/>
      </c>
      <c r="M586" s="3" t="str">
        <f ca="1">IF('PR-tampon'!$D549="","",IF('PR-tampon'!$D549=0,"",IF(INDIRECT(NOM_FR&amp;ADDRESS('PR-tampon'!$D549,COLUMN(REFERENCEMENT_ISOLANT[[#Headers],[Hygrométrie des locaux]])))=0,"",INDIRECT(NOM_FR&amp;ADDRESS('PR-tampon'!$D549,COLUMN(REFERENCEMENT_ISOLANT[[#Headers],[Hygrométrie des locaux]]))))))</f>
        <v/>
      </c>
      <c r="N586" s="3" t="str">
        <f ca="1">IF('PR-tampon'!$D549="","",IF('PR-tampon'!$D549=0,"",IF(INDIRECT(NOM_FR&amp;ADDRESS('PR-tampon'!$D549,COLUMN(REFERENCEMENT_ISOLANT[[#Headers],[classement locaux au sens 20.1 P3]])))=0,"",INDIRECT(NOM_FR&amp;ADDRESS('PR-tampon'!$D549,COLUMN(REFERENCEMENT_ISOLANT[[#Headers],[classement locaux au sens 20.1 P3]]))))))</f>
        <v/>
      </c>
      <c r="O586" s="3" t="str">
        <f ca="1">IF('PR-tampon'!$D549="","",IF('PR-tampon'!$D549=0,"",IF(INDIRECT(NOM_FR&amp;ADDRESS('PR-tampon'!$D549,COLUMN(REFERENCEMENT_ISOLANT[[#Headers],[Climat max]])))=0,"",INDIRECT(NOM_FR&amp;ADDRESS('PR-tampon'!$D549,COLUMN(REFERENCEMENT_ISOLANT[[#Headers],[Climat max]]))))))</f>
        <v/>
      </c>
      <c r="P586" s="3" t="str">
        <f ca="1">IF('PR-tampon'!$D549="","",IF('PR-tampon'!$D549=0,"",IF(INDIRECT(NOM_FR&amp;ADDRESS('PR-tampon'!$D549,COLUMN(REFERENCEMENT_ISOLANT[[#Headers],[Locaux climatisés ou raffraichis]])))=0,"",INDIRECT(NOM_FR&amp;ADDRESS('PR-tampon'!$D549,COLUMN(REFERENCEMENT_ISOLANT[[#Headers],[Locaux climatisés ou raffraichis]]))))))</f>
        <v/>
      </c>
    </row>
    <row r="587" spans="1:16" ht="130.19999999999999" customHeight="1" x14ac:dyDescent="0.3">
      <c r="A587" s="3" t="s">
        <v>191</v>
      </c>
      <c r="B587" s="86" t="str">
        <f ca="1">IF('PR-tampon'!$D550="","",IF('PR-tampon'!$D550=0,"",IF(INDIRECT(NOM_FR&amp;ADDRESS('PR-tampon'!$D550,COLUMN(REFERENCEMENT_ISOLANT[[#Headers],[DATE REFERENCEMENT]])))=0,"",INDIRECT(NOM_FR&amp;ADDRESS('PR-tampon'!$D550,COLUMN(REFERENCEMENT_ISOLANT[[#Headers],[DATE REFERENCEMENT]]))))))</f>
        <v/>
      </c>
      <c r="C587" s="86" t="str">
        <f ca="1">IF('PR-tampon'!$D550="","",IF('PR-tampon'!$D550=0,"",IF(INDIRECT(NOM_FR&amp;ADDRESS('PR-tampon'!$D550,COLUMN(REFERENCEMENT_ISOLANT[[#Headers],[TYPE DE PROCEDE]])))=0,"",INDIRECT(NOM_FR&amp;ADDRESS('PR-tampon'!$D550,COLUMN(REFERENCEMENT_ISOLANT[[#Headers],[TYPE DE PROCEDE]]))))))</f>
        <v/>
      </c>
      <c r="D587" s="86" t="str">
        <f ca="1">IF('PR-tampon'!$D550="","",IF('PR-tampon'!$D550=0,"",IF(INDIRECT(NOM_FR&amp;ADDRESS('PR-tampon'!$D550,COLUMN(REFERENCEMENT_ISOLANT[[#Headers],[MATIERE]])))=0,"",INDIRECT(NOM_FR&amp;ADDRESS('PR-tampon'!$D550,COLUMN(REFERENCEMENT_ISOLANT[[#Headers],[MATIERE]]))))))</f>
        <v/>
      </c>
      <c r="E587" s="3" t="str">
        <f ca="1">IF('PR-tampon'!$D550="","",IF('PR-tampon'!$D550=0,"",IF(INDIRECT(NOM_FR&amp;ADDRESS('PR-tampon'!$D550,COLUMN(REFERENCEMENT_ISOLANT[[#Headers],[NOM COMMERCIAL DU PROCEDE]])))=0,"",INDIRECT(NOM_FR&amp;ADDRESS('PR-tampon'!$D550,COLUMN(REFERENCEMENT_ISOLANT[[#Headers],[NOM COMMERCIAL DU PROCEDE]]))))))</f>
        <v/>
      </c>
      <c r="F587" s="3" t="str">
        <f ca="1">IF('PR-tampon'!$D550="","",IF('PR-tampon'!$D550=0,"",IF(INDIRECT(NOM_FR&amp;ADDRESS('PR-tampon'!$D550,COLUMN(REFERENCEMENT_ISOLANT[[#Headers],[FABRICANT / TITULAIRE / DISTRIBUTEUR]])))=0,"",INDIRECT(NOM_FR&amp;ADDRESS('PR-tampon'!$D550,COLUMN(REFERENCEMENT_ISOLANT[[#Headers],[FABRICANT / TITULAIRE / DISTRIBUTEUR]]))))))</f>
        <v/>
      </c>
      <c r="G587" s="3" t="str">
        <f ca="1">IF('PR-tampon'!$D550="","",IF('PR-tampon'!$D550=0,"",IF(INDIRECT(NOM_FR&amp;ADDRESS('PR-tampon'!$D550,COLUMN(REFERENCEMENT_ISOLANT[[#Headers],[TYPE DE DOCUMENT DE REFERENCE]])))=0,"",INDIRECT(NOM_FR&amp;ADDRESS('PR-tampon'!$D550,COLUMN(REFERENCEMENT_ISOLANT[[#Headers],[TYPE DE DOCUMENT DE REFERENCE]]))))))</f>
        <v/>
      </c>
      <c r="H587" s="3" t="str">
        <f ca="1">IF('PR-tampon'!$D550="","",IF('PR-tampon'!$D550=0,"",IF(INDIRECT(NOM_FR&amp;ADDRESS('PR-tampon'!$D550,COLUMN(REFERENCEMENT_ISOLANT[[#Headers],[REF]])))=0,"",INDIRECT(NOM_FR&amp;ADDRESS('PR-tampon'!$D550,COLUMN(REFERENCEMENT_ISOLANT[[#Headers],[REF]]))))))</f>
        <v/>
      </c>
      <c r="I587" s="80" t="str">
        <f ca="1">IF('PR-tampon'!$D550="","",IF('PR-tampon'!$D550=0,"",IF(INDIRECT(NOM_FR&amp;ADDRESS('PR-tampon'!$D550,COLUMN(REFERENCEMENT_ISOLANT[[#Headers],[AVIS LIMITE AU / VALIDITE]])))=0,"",INDIRECT(NOM_FR&amp;ADDRESS('PR-tampon'!$D550,COLUMN(REFERENCEMENT_ISOLANT[[#Headers],[AVIS LIMITE AU / VALIDITE]]))))))</f>
        <v/>
      </c>
      <c r="J587" s="3" t="str">
        <f ca="1">IF('PR-tampon'!$D550="","",IF('PR-tampon'!$D550=0,"",IF(INDIRECT(NOM_FR&amp;ADDRESS('PR-tampon'!$D550,COLUMN(REFERENCEMENT_ISOLANT[[#Headers],[TC/TNC
dans le domaine d''emploi visé]])))=0,"",INDIRECT(NOM_FR&amp;ADDRESS('PR-tampon'!$D550,COLUMN(REFERENCEMENT_ISOLANT[[#Headers],[TC/TNC
dans le domaine d''emploi visé]]))))))</f>
        <v/>
      </c>
      <c r="K587" s="110" t="str">
        <f ca="1">IF('PR-tampon'!$D550="","",IF('PR-tampon'!$D550=0,"",IF(INDIRECT(NOM_FR&amp;ADDRESS('PR-tampon'!$D550,COLUMN(REFERENCEMENT_ISOLANT[[#Headers],[SYNTHESE DES APPLICATIONS VISEES]])))=0,"",INDIRECT(NOM_FR&amp;ADDRESS('PR-tampon'!$D550,COLUMN(REFERENCEMENT_ISOLANT[[#Headers],[SYNTHESE DES APPLICATIONS VISEES]]))))))</f>
        <v/>
      </c>
      <c r="L587" s="82" t="str">
        <f ca="1">IF('PR-tampon'!$E550="","",IF('PR-tampon'!$E550=0,"",IF(INDIRECT(NOM_FR&amp;ADDRESS('PR-tampon'!$E550,COLUMN(REFERENCEMENT_ISOLANT[[#Headers],[CONCATENATION DES OBSERVATIONS]])))=0,"",INDIRECT(NOM_FR&amp;ADDRESS('PR-tampon'!$E550,COLUMN(REFERENCEMENT_ISOLANT[[#Headers],[CONCATENATION DES OBSERVATIONS]]))))))</f>
        <v/>
      </c>
      <c r="M587" s="3" t="str">
        <f ca="1">IF('PR-tampon'!$D550="","",IF('PR-tampon'!$D550=0,"",IF(INDIRECT(NOM_FR&amp;ADDRESS('PR-tampon'!$D550,COLUMN(REFERENCEMENT_ISOLANT[[#Headers],[Hygrométrie des locaux]])))=0,"",INDIRECT(NOM_FR&amp;ADDRESS('PR-tampon'!$D550,COLUMN(REFERENCEMENT_ISOLANT[[#Headers],[Hygrométrie des locaux]]))))))</f>
        <v/>
      </c>
      <c r="N587" s="3" t="str">
        <f ca="1">IF('PR-tampon'!$D550="","",IF('PR-tampon'!$D550=0,"",IF(INDIRECT(NOM_FR&amp;ADDRESS('PR-tampon'!$D550,COLUMN(REFERENCEMENT_ISOLANT[[#Headers],[classement locaux au sens 20.1 P3]])))=0,"",INDIRECT(NOM_FR&amp;ADDRESS('PR-tampon'!$D550,COLUMN(REFERENCEMENT_ISOLANT[[#Headers],[classement locaux au sens 20.1 P3]]))))))</f>
        <v/>
      </c>
      <c r="O587" s="3" t="str">
        <f ca="1">IF('PR-tampon'!$D550="","",IF('PR-tampon'!$D550=0,"",IF(INDIRECT(NOM_FR&amp;ADDRESS('PR-tampon'!$D550,COLUMN(REFERENCEMENT_ISOLANT[[#Headers],[Climat max]])))=0,"",INDIRECT(NOM_FR&amp;ADDRESS('PR-tampon'!$D550,COLUMN(REFERENCEMENT_ISOLANT[[#Headers],[Climat max]]))))))</f>
        <v/>
      </c>
      <c r="P587" s="3" t="str">
        <f ca="1">IF('PR-tampon'!$D550="","",IF('PR-tampon'!$D550=0,"",IF(INDIRECT(NOM_FR&amp;ADDRESS('PR-tampon'!$D550,COLUMN(REFERENCEMENT_ISOLANT[[#Headers],[Locaux climatisés ou raffraichis]])))=0,"",INDIRECT(NOM_FR&amp;ADDRESS('PR-tampon'!$D550,COLUMN(REFERENCEMENT_ISOLANT[[#Headers],[Locaux climatisés ou raffraichis]]))))))</f>
        <v/>
      </c>
    </row>
    <row r="588" spans="1:16" ht="130.19999999999999" customHeight="1" x14ac:dyDescent="0.3">
      <c r="A588" s="3" t="s">
        <v>191</v>
      </c>
      <c r="B588" s="86" t="str">
        <f ca="1">IF('PR-tampon'!$D551="","",IF('PR-tampon'!$D551=0,"",IF(INDIRECT(NOM_FR&amp;ADDRESS('PR-tampon'!$D551,COLUMN(REFERENCEMENT_ISOLANT[[#Headers],[DATE REFERENCEMENT]])))=0,"",INDIRECT(NOM_FR&amp;ADDRESS('PR-tampon'!$D551,COLUMN(REFERENCEMENT_ISOLANT[[#Headers],[DATE REFERENCEMENT]]))))))</f>
        <v/>
      </c>
      <c r="C588" s="86" t="str">
        <f ca="1">IF('PR-tampon'!$D551="","",IF('PR-tampon'!$D551=0,"",IF(INDIRECT(NOM_FR&amp;ADDRESS('PR-tampon'!$D551,COLUMN(REFERENCEMENT_ISOLANT[[#Headers],[TYPE DE PROCEDE]])))=0,"",INDIRECT(NOM_FR&amp;ADDRESS('PR-tampon'!$D551,COLUMN(REFERENCEMENT_ISOLANT[[#Headers],[TYPE DE PROCEDE]]))))))</f>
        <v/>
      </c>
      <c r="D588" s="86" t="str">
        <f ca="1">IF('PR-tampon'!$D551="","",IF('PR-tampon'!$D551=0,"",IF(INDIRECT(NOM_FR&amp;ADDRESS('PR-tampon'!$D551,COLUMN(REFERENCEMENT_ISOLANT[[#Headers],[MATIERE]])))=0,"",INDIRECT(NOM_FR&amp;ADDRESS('PR-tampon'!$D551,COLUMN(REFERENCEMENT_ISOLANT[[#Headers],[MATIERE]]))))))</f>
        <v/>
      </c>
      <c r="E588" s="3" t="str">
        <f ca="1">IF('PR-tampon'!$D551="","",IF('PR-tampon'!$D551=0,"",IF(INDIRECT(NOM_FR&amp;ADDRESS('PR-tampon'!$D551,COLUMN(REFERENCEMENT_ISOLANT[[#Headers],[NOM COMMERCIAL DU PROCEDE]])))=0,"",INDIRECT(NOM_FR&amp;ADDRESS('PR-tampon'!$D551,COLUMN(REFERENCEMENT_ISOLANT[[#Headers],[NOM COMMERCIAL DU PROCEDE]]))))))</f>
        <v/>
      </c>
      <c r="F588" s="3" t="str">
        <f ca="1">IF('PR-tampon'!$D551="","",IF('PR-tampon'!$D551=0,"",IF(INDIRECT(NOM_FR&amp;ADDRESS('PR-tampon'!$D551,COLUMN(REFERENCEMENT_ISOLANT[[#Headers],[FABRICANT / TITULAIRE / DISTRIBUTEUR]])))=0,"",INDIRECT(NOM_FR&amp;ADDRESS('PR-tampon'!$D551,COLUMN(REFERENCEMENT_ISOLANT[[#Headers],[FABRICANT / TITULAIRE / DISTRIBUTEUR]]))))))</f>
        <v/>
      </c>
      <c r="G588" s="3" t="str">
        <f ca="1">IF('PR-tampon'!$D551="","",IF('PR-tampon'!$D551=0,"",IF(INDIRECT(NOM_FR&amp;ADDRESS('PR-tampon'!$D551,COLUMN(REFERENCEMENT_ISOLANT[[#Headers],[TYPE DE DOCUMENT DE REFERENCE]])))=0,"",INDIRECT(NOM_FR&amp;ADDRESS('PR-tampon'!$D551,COLUMN(REFERENCEMENT_ISOLANT[[#Headers],[TYPE DE DOCUMENT DE REFERENCE]]))))))</f>
        <v/>
      </c>
      <c r="H588" s="3" t="str">
        <f ca="1">IF('PR-tampon'!$D551="","",IF('PR-tampon'!$D551=0,"",IF(INDIRECT(NOM_FR&amp;ADDRESS('PR-tampon'!$D551,COLUMN(REFERENCEMENT_ISOLANT[[#Headers],[REF]])))=0,"",INDIRECT(NOM_FR&amp;ADDRESS('PR-tampon'!$D551,COLUMN(REFERENCEMENT_ISOLANT[[#Headers],[REF]]))))))</f>
        <v/>
      </c>
      <c r="I588" s="80" t="str">
        <f ca="1">IF('PR-tampon'!$D551="","",IF('PR-tampon'!$D551=0,"",IF(INDIRECT(NOM_FR&amp;ADDRESS('PR-tampon'!$D551,COLUMN(REFERENCEMENT_ISOLANT[[#Headers],[AVIS LIMITE AU / VALIDITE]])))=0,"",INDIRECT(NOM_FR&amp;ADDRESS('PR-tampon'!$D551,COLUMN(REFERENCEMENT_ISOLANT[[#Headers],[AVIS LIMITE AU / VALIDITE]]))))))</f>
        <v/>
      </c>
      <c r="J588" s="3" t="str">
        <f ca="1">IF('PR-tampon'!$D551="","",IF('PR-tampon'!$D551=0,"",IF(INDIRECT(NOM_FR&amp;ADDRESS('PR-tampon'!$D551,COLUMN(REFERENCEMENT_ISOLANT[[#Headers],[TC/TNC
dans le domaine d''emploi visé]])))=0,"",INDIRECT(NOM_FR&amp;ADDRESS('PR-tampon'!$D551,COLUMN(REFERENCEMENT_ISOLANT[[#Headers],[TC/TNC
dans le domaine d''emploi visé]]))))))</f>
        <v/>
      </c>
      <c r="K588" s="110" t="str">
        <f ca="1">IF('PR-tampon'!$D551="","",IF('PR-tampon'!$D551=0,"",IF(INDIRECT(NOM_FR&amp;ADDRESS('PR-tampon'!$D551,COLUMN(REFERENCEMENT_ISOLANT[[#Headers],[SYNTHESE DES APPLICATIONS VISEES]])))=0,"",INDIRECT(NOM_FR&amp;ADDRESS('PR-tampon'!$D551,COLUMN(REFERENCEMENT_ISOLANT[[#Headers],[SYNTHESE DES APPLICATIONS VISEES]]))))))</f>
        <v/>
      </c>
      <c r="L588" s="82" t="str">
        <f ca="1">IF('PR-tampon'!$E551="","",IF('PR-tampon'!$E551=0,"",IF(INDIRECT(NOM_FR&amp;ADDRESS('PR-tampon'!$E551,COLUMN(REFERENCEMENT_ISOLANT[[#Headers],[CONCATENATION DES OBSERVATIONS]])))=0,"",INDIRECT(NOM_FR&amp;ADDRESS('PR-tampon'!$E551,COLUMN(REFERENCEMENT_ISOLANT[[#Headers],[CONCATENATION DES OBSERVATIONS]]))))))</f>
        <v/>
      </c>
      <c r="M588" s="3" t="str">
        <f ca="1">IF('PR-tampon'!$D551="","",IF('PR-tampon'!$D551=0,"",IF(INDIRECT(NOM_FR&amp;ADDRESS('PR-tampon'!$D551,COLUMN(REFERENCEMENT_ISOLANT[[#Headers],[Hygrométrie des locaux]])))=0,"",INDIRECT(NOM_FR&amp;ADDRESS('PR-tampon'!$D551,COLUMN(REFERENCEMENT_ISOLANT[[#Headers],[Hygrométrie des locaux]]))))))</f>
        <v/>
      </c>
      <c r="N588" s="3" t="str">
        <f ca="1">IF('PR-tampon'!$D551="","",IF('PR-tampon'!$D551=0,"",IF(INDIRECT(NOM_FR&amp;ADDRESS('PR-tampon'!$D551,COLUMN(REFERENCEMENT_ISOLANT[[#Headers],[classement locaux au sens 20.1 P3]])))=0,"",INDIRECT(NOM_FR&amp;ADDRESS('PR-tampon'!$D551,COLUMN(REFERENCEMENT_ISOLANT[[#Headers],[classement locaux au sens 20.1 P3]]))))))</f>
        <v/>
      </c>
      <c r="O588" s="3" t="str">
        <f ca="1">IF('PR-tampon'!$D551="","",IF('PR-tampon'!$D551=0,"",IF(INDIRECT(NOM_FR&amp;ADDRESS('PR-tampon'!$D551,COLUMN(REFERENCEMENT_ISOLANT[[#Headers],[Climat max]])))=0,"",INDIRECT(NOM_FR&amp;ADDRESS('PR-tampon'!$D551,COLUMN(REFERENCEMENT_ISOLANT[[#Headers],[Climat max]]))))))</f>
        <v/>
      </c>
      <c r="P588" s="3" t="str">
        <f ca="1">IF('PR-tampon'!$D551="","",IF('PR-tampon'!$D551=0,"",IF(INDIRECT(NOM_FR&amp;ADDRESS('PR-tampon'!$D551,COLUMN(REFERENCEMENT_ISOLANT[[#Headers],[Locaux climatisés ou raffraichis]])))=0,"",INDIRECT(NOM_FR&amp;ADDRESS('PR-tampon'!$D551,COLUMN(REFERENCEMENT_ISOLANT[[#Headers],[Locaux climatisés ou raffraichis]]))))))</f>
        <v/>
      </c>
    </row>
    <row r="589" spans="1:16" ht="130.19999999999999" customHeight="1" x14ac:dyDescent="0.3">
      <c r="A589" s="3" t="s">
        <v>191</v>
      </c>
      <c r="B589" s="86" t="str">
        <f ca="1">IF('PR-tampon'!$D552="","",IF('PR-tampon'!$D552=0,"",IF(INDIRECT(NOM_FR&amp;ADDRESS('PR-tampon'!$D552,COLUMN(REFERENCEMENT_ISOLANT[[#Headers],[DATE REFERENCEMENT]])))=0,"",INDIRECT(NOM_FR&amp;ADDRESS('PR-tampon'!$D552,COLUMN(REFERENCEMENT_ISOLANT[[#Headers],[DATE REFERENCEMENT]]))))))</f>
        <v/>
      </c>
      <c r="C589" s="86" t="str">
        <f ca="1">IF('PR-tampon'!$D552="","",IF('PR-tampon'!$D552=0,"",IF(INDIRECT(NOM_FR&amp;ADDRESS('PR-tampon'!$D552,COLUMN(REFERENCEMENT_ISOLANT[[#Headers],[TYPE DE PROCEDE]])))=0,"",INDIRECT(NOM_FR&amp;ADDRESS('PR-tampon'!$D552,COLUMN(REFERENCEMENT_ISOLANT[[#Headers],[TYPE DE PROCEDE]]))))))</f>
        <v/>
      </c>
      <c r="D589" s="86" t="str">
        <f ca="1">IF('PR-tampon'!$D552="","",IF('PR-tampon'!$D552=0,"",IF(INDIRECT(NOM_FR&amp;ADDRESS('PR-tampon'!$D552,COLUMN(REFERENCEMENT_ISOLANT[[#Headers],[MATIERE]])))=0,"",INDIRECT(NOM_FR&amp;ADDRESS('PR-tampon'!$D552,COLUMN(REFERENCEMENT_ISOLANT[[#Headers],[MATIERE]]))))))</f>
        <v/>
      </c>
      <c r="E589" s="3" t="str">
        <f ca="1">IF('PR-tampon'!$D552="","",IF('PR-tampon'!$D552=0,"",IF(INDIRECT(NOM_FR&amp;ADDRESS('PR-tampon'!$D552,COLUMN(REFERENCEMENT_ISOLANT[[#Headers],[NOM COMMERCIAL DU PROCEDE]])))=0,"",INDIRECT(NOM_FR&amp;ADDRESS('PR-tampon'!$D552,COLUMN(REFERENCEMENT_ISOLANT[[#Headers],[NOM COMMERCIAL DU PROCEDE]]))))))</f>
        <v/>
      </c>
      <c r="F589" s="3" t="str">
        <f ca="1">IF('PR-tampon'!$D552="","",IF('PR-tampon'!$D552=0,"",IF(INDIRECT(NOM_FR&amp;ADDRESS('PR-tampon'!$D552,COLUMN(REFERENCEMENT_ISOLANT[[#Headers],[FABRICANT / TITULAIRE / DISTRIBUTEUR]])))=0,"",INDIRECT(NOM_FR&amp;ADDRESS('PR-tampon'!$D552,COLUMN(REFERENCEMENT_ISOLANT[[#Headers],[FABRICANT / TITULAIRE / DISTRIBUTEUR]]))))))</f>
        <v/>
      </c>
      <c r="G589" s="3" t="str">
        <f ca="1">IF('PR-tampon'!$D552="","",IF('PR-tampon'!$D552=0,"",IF(INDIRECT(NOM_FR&amp;ADDRESS('PR-tampon'!$D552,COLUMN(REFERENCEMENT_ISOLANT[[#Headers],[TYPE DE DOCUMENT DE REFERENCE]])))=0,"",INDIRECT(NOM_FR&amp;ADDRESS('PR-tampon'!$D552,COLUMN(REFERENCEMENT_ISOLANT[[#Headers],[TYPE DE DOCUMENT DE REFERENCE]]))))))</f>
        <v/>
      </c>
      <c r="H589" s="3" t="str">
        <f ca="1">IF('PR-tampon'!$D552="","",IF('PR-tampon'!$D552=0,"",IF(INDIRECT(NOM_FR&amp;ADDRESS('PR-tampon'!$D552,COLUMN(REFERENCEMENT_ISOLANT[[#Headers],[REF]])))=0,"",INDIRECT(NOM_FR&amp;ADDRESS('PR-tampon'!$D552,COLUMN(REFERENCEMENT_ISOLANT[[#Headers],[REF]]))))))</f>
        <v/>
      </c>
      <c r="I589" s="80" t="str">
        <f ca="1">IF('PR-tampon'!$D552="","",IF('PR-tampon'!$D552=0,"",IF(INDIRECT(NOM_FR&amp;ADDRESS('PR-tampon'!$D552,COLUMN(REFERENCEMENT_ISOLANT[[#Headers],[AVIS LIMITE AU / VALIDITE]])))=0,"",INDIRECT(NOM_FR&amp;ADDRESS('PR-tampon'!$D552,COLUMN(REFERENCEMENT_ISOLANT[[#Headers],[AVIS LIMITE AU / VALIDITE]]))))))</f>
        <v/>
      </c>
      <c r="J589" s="3" t="str">
        <f ca="1">IF('PR-tampon'!$D552="","",IF('PR-tampon'!$D552=0,"",IF(INDIRECT(NOM_FR&amp;ADDRESS('PR-tampon'!$D552,COLUMN(REFERENCEMENT_ISOLANT[[#Headers],[TC/TNC
dans le domaine d''emploi visé]])))=0,"",INDIRECT(NOM_FR&amp;ADDRESS('PR-tampon'!$D552,COLUMN(REFERENCEMENT_ISOLANT[[#Headers],[TC/TNC
dans le domaine d''emploi visé]]))))))</f>
        <v/>
      </c>
      <c r="K589" s="110" t="str">
        <f ca="1">IF('PR-tampon'!$D552="","",IF('PR-tampon'!$D552=0,"",IF(INDIRECT(NOM_FR&amp;ADDRESS('PR-tampon'!$D552,COLUMN(REFERENCEMENT_ISOLANT[[#Headers],[SYNTHESE DES APPLICATIONS VISEES]])))=0,"",INDIRECT(NOM_FR&amp;ADDRESS('PR-tampon'!$D552,COLUMN(REFERENCEMENT_ISOLANT[[#Headers],[SYNTHESE DES APPLICATIONS VISEES]]))))))</f>
        <v/>
      </c>
      <c r="L589" s="82" t="str">
        <f ca="1">IF('PR-tampon'!$E552="","",IF('PR-tampon'!$E552=0,"",IF(INDIRECT(NOM_FR&amp;ADDRESS('PR-tampon'!$E552,COLUMN(REFERENCEMENT_ISOLANT[[#Headers],[CONCATENATION DES OBSERVATIONS]])))=0,"",INDIRECT(NOM_FR&amp;ADDRESS('PR-tampon'!$E552,COLUMN(REFERENCEMENT_ISOLANT[[#Headers],[CONCATENATION DES OBSERVATIONS]]))))))</f>
        <v/>
      </c>
      <c r="M589" s="3" t="str">
        <f ca="1">IF('PR-tampon'!$D552="","",IF('PR-tampon'!$D552=0,"",IF(INDIRECT(NOM_FR&amp;ADDRESS('PR-tampon'!$D552,COLUMN(REFERENCEMENT_ISOLANT[[#Headers],[Hygrométrie des locaux]])))=0,"",INDIRECT(NOM_FR&amp;ADDRESS('PR-tampon'!$D552,COLUMN(REFERENCEMENT_ISOLANT[[#Headers],[Hygrométrie des locaux]]))))))</f>
        <v/>
      </c>
      <c r="N589" s="3" t="str">
        <f ca="1">IF('PR-tampon'!$D552="","",IF('PR-tampon'!$D552=0,"",IF(INDIRECT(NOM_FR&amp;ADDRESS('PR-tampon'!$D552,COLUMN(REFERENCEMENT_ISOLANT[[#Headers],[classement locaux au sens 20.1 P3]])))=0,"",INDIRECT(NOM_FR&amp;ADDRESS('PR-tampon'!$D552,COLUMN(REFERENCEMENT_ISOLANT[[#Headers],[classement locaux au sens 20.1 P3]]))))))</f>
        <v/>
      </c>
      <c r="O589" s="3" t="str">
        <f ca="1">IF('PR-tampon'!$D552="","",IF('PR-tampon'!$D552=0,"",IF(INDIRECT(NOM_FR&amp;ADDRESS('PR-tampon'!$D552,COLUMN(REFERENCEMENT_ISOLANT[[#Headers],[Climat max]])))=0,"",INDIRECT(NOM_FR&amp;ADDRESS('PR-tampon'!$D552,COLUMN(REFERENCEMENT_ISOLANT[[#Headers],[Climat max]]))))))</f>
        <v/>
      </c>
      <c r="P589" s="3" t="str">
        <f ca="1">IF('PR-tampon'!$D552="","",IF('PR-tampon'!$D552=0,"",IF(INDIRECT(NOM_FR&amp;ADDRESS('PR-tampon'!$D552,COLUMN(REFERENCEMENT_ISOLANT[[#Headers],[Locaux climatisés ou raffraichis]])))=0,"",INDIRECT(NOM_FR&amp;ADDRESS('PR-tampon'!$D552,COLUMN(REFERENCEMENT_ISOLANT[[#Headers],[Locaux climatisés ou raffraichis]]))))))</f>
        <v/>
      </c>
    </row>
    <row r="590" spans="1:16" ht="130.19999999999999" customHeight="1" x14ac:dyDescent="0.3">
      <c r="A590" s="3" t="s">
        <v>191</v>
      </c>
      <c r="B590" s="86" t="str">
        <f ca="1">IF('PR-tampon'!$D553="","",IF('PR-tampon'!$D553=0,"",IF(INDIRECT(NOM_FR&amp;ADDRESS('PR-tampon'!$D553,COLUMN(REFERENCEMENT_ISOLANT[[#Headers],[DATE REFERENCEMENT]])))=0,"",INDIRECT(NOM_FR&amp;ADDRESS('PR-tampon'!$D553,COLUMN(REFERENCEMENT_ISOLANT[[#Headers],[DATE REFERENCEMENT]]))))))</f>
        <v/>
      </c>
      <c r="C590" s="86" t="str">
        <f ca="1">IF('PR-tampon'!$D553="","",IF('PR-tampon'!$D553=0,"",IF(INDIRECT(NOM_FR&amp;ADDRESS('PR-tampon'!$D553,COLUMN(REFERENCEMENT_ISOLANT[[#Headers],[TYPE DE PROCEDE]])))=0,"",INDIRECT(NOM_FR&amp;ADDRESS('PR-tampon'!$D553,COLUMN(REFERENCEMENT_ISOLANT[[#Headers],[TYPE DE PROCEDE]]))))))</f>
        <v/>
      </c>
      <c r="D590" s="86" t="str">
        <f ca="1">IF('PR-tampon'!$D553="","",IF('PR-tampon'!$D553=0,"",IF(INDIRECT(NOM_FR&amp;ADDRESS('PR-tampon'!$D553,COLUMN(REFERENCEMENT_ISOLANT[[#Headers],[MATIERE]])))=0,"",INDIRECT(NOM_FR&amp;ADDRESS('PR-tampon'!$D553,COLUMN(REFERENCEMENT_ISOLANT[[#Headers],[MATIERE]]))))))</f>
        <v/>
      </c>
      <c r="E590" s="3" t="str">
        <f ca="1">IF('PR-tampon'!$D553="","",IF('PR-tampon'!$D553=0,"",IF(INDIRECT(NOM_FR&amp;ADDRESS('PR-tampon'!$D553,COLUMN(REFERENCEMENT_ISOLANT[[#Headers],[NOM COMMERCIAL DU PROCEDE]])))=0,"",INDIRECT(NOM_FR&amp;ADDRESS('PR-tampon'!$D553,COLUMN(REFERENCEMENT_ISOLANT[[#Headers],[NOM COMMERCIAL DU PROCEDE]]))))))</f>
        <v/>
      </c>
      <c r="F590" s="3" t="str">
        <f ca="1">IF('PR-tampon'!$D553="","",IF('PR-tampon'!$D553=0,"",IF(INDIRECT(NOM_FR&amp;ADDRESS('PR-tampon'!$D553,COLUMN(REFERENCEMENT_ISOLANT[[#Headers],[FABRICANT / TITULAIRE / DISTRIBUTEUR]])))=0,"",INDIRECT(NOM_FR&amp;ADDRESS('PR-tampon'!$D553,COLUMN(REFERENCEMENT_ISOLANT[[#Headers],[FABRICANT / TITULAIRE / DISTRIBUTEUR]]))))))</f>
        <v/>
      </c>
      <c r="G590" s="3" t="str">
        <f ca="1">IF('PR-tampon'!$D553="","",IF('PR-tampon'!$D553=0,"",IF(INDIRECT(NOM_FR&amp;ADDRESS('PR-tampon'!$D553,COLUMN(REFERENCEMENT_ISOLANT[[#Headers],[TYPE DE DOCUMENT DE REFERENCE]])))=0,"",INDIRECT(NOM_FR&amp;ADDRESS('PR-tampon'!$D553,COLUMN(REFERENCEMENT_ISOLANT[[#Headers],[TYPE DE DOCUMENT DE REFERENCE]]))))))</f>
        <v/>
      </c>
      <c r="H590" s="3" t="str">
        <f ca="1">IF('PR-tampon'!$D553="","",IF('PR-tampon'!$D553=0,"",IF(INDIRECT(NOM_FR&amp;ADDRESS('PR-tampon'!$D553,COLUMN(REFERENCEMENT_ISOLANT[[#Headers],[REF]])))=0,"",INDIRECT(NOM_FR&amp;ADDRESS('PR-tampon'!$D553,COLUMN(REFERENCEMENT_ISOLANT[[#Headers],[REF]]))))))</f>
        <v/>
      </c>
      <c r="I590" s="80" t="str">
        <f ca="1">IF('PR-tampon'!$D553="","",IF('PR-tampon'!$D553=0,"",IF(INDIRECT(NOM_FR&amp;ADDRESS('PR-tampon'!$D553,COLUMN(REFERENCEMENT_ISOLANT[[#Headers],[AVIS LIMITE AU / VALIDITE]])))=0,"",INDIRECT(NOM_FR&amp;ADDRESS('PR-tampon'!$D553,COLUMN(REFERENCEMENT_ISOLANT[[#Headers],[AVIS LIMITE AU / VALIDITE]]))))))</f>
        <v/>
      </c>
      <c r="J590" s="3" t="str">
        <f ca="1">IF('PR-tampon'!$D553="","",IF('PR-tampon'!$D553=0,"",IF(INDIRECT(NOM_FR&amp;ADDRESS('PR-tampon'!$D553,COLUMN(REFERENCEMENT_ISOLANT[[#Headers],[TC/TNC
dans le domaine d''emploi visé]])))=0,"",INDIRECT(NOM_FR&amp;ADDRESS('PR-tampon'!$D553,COLUMN(REFERENCEMENT_ISOLANT[[#Headers],[TC/TNC
dans le domaine d''emploi visé]]))))))</f>
        <v/>
      </c>
      <c r="K590" s="110" t="str">
        <f ca="1">IF('PR-tampon'!$D553="","",IF('PR-tampon'!$D553=0,"",IF(INDIRECT(NOM_FR&amp;ADDRESS('PR-tampon'!$D553,COLUMN(REFERENCEMENT_ISOLANT[[#Headers],[SYNTHESE DES APPLICATIONS VISEES]])))=0,"",INDIRECT(NOM_FR&amp;ADDRESS('PR-tampon'!$D553,COLUMN(REFERENCEMENT_ISOLANT[[#Headers],[SYNTHESE DES APPLICATIONS VISEES]]))))))</f>
        <v/>
      </c>
      <c r="L590" s="82" t="str">
        <f ca="1">IF('PR-tampon'!$E553="","",IF('PR-tampon'!$E553=0,"",IF(INDIRECT(NOM_FR&amp;ADDRESS('PR-tampon'!$E553,COLUMN(REFERENCEMENT_ISOLANT[[#Headers],[CONCATENATION DES OBSERVATIONS]])))=0,"",INDIRECT(NOM_FR&amp;ADDRESS('PR-tampon'!$E553,COLUMN(REFERENCEMENT_ISOLANT[[#Headers],[CONCATENATION DES OBSERVATIONS]]))))))</f>
        <v/>
      </c>
      <c r="M590" s="3" t="str">
        <f ca="1">IF('PR-tampon'!$D553="","",IF('PR-tampon'!$D553=0,"",IF(INDIRECT(NOM_FR&amp;ADDRESS('PR-tampon'!$D553,COLUMN(REFERENCEMENT_ISOLANT[[#Headers],[Hygrométrie des locaux]])))=0,"",INDIRECT(NOM_FR&amp;ADDRESS('PR-tampon'!$D553,COLUMN(REFERENCEMENT_ISOLANT[[#Headers],[Hygrométrie des locaux]]))))))</f>
        <v/>
      </c>
      <c r="N590" s="3" t="str">
        <f ca="1">IF('PR-tampon'!$D553="","",IF('PR-tampon'!$D553=0,"",IF(INDIRECT(NOM_FR&amp;ADDRESS('PR-tampon'!$D553,COLUMN(REFERENCEMENT_ISOLANT[[#Headers],[classement locaux au sens 20.1 P3]])))=0,"",INDIRECT(NOM_FR&amp;ADDRESS('PR-tampon'!$D553,COLUMN(REFERENCEMENT_ISOLANT[[#Headers],[classement locaux au sens 20.1 P3]]))))))</f>
        <v/>
      </c>
      <c r="O590" s="3" t="str">
        <f ca="1">IF('PR-tampon'!$D553="","",IF('PR-tampon'!$D553=0,"",IF(INDIRECT(NOM_FR&amp;ADDRESS('PR-tampon'!$D553,COLUMN(REFERENCEMENT_ISOLANT[[#Headers],[Climat max]])))=0,"",INDIRECT(NOM_FR&amp;ADDRESS('PR-tampon'!$D553,COLUMN(REFERENCEMENT_ISOLANT[[#Headers],[Climat max]]))))))</f>
        <v/>
      </c>
      <c r="P590" s="3" t="str">
        <f ca="1">IF('PR-tampon'!$D553="","",IF('PR-tampon'!$D553=0,"",IF(INDIRECT(NOM_FR&amp;ADDRESS('PR-tampon'!$D553,COLUMN(REFERENCEMENT_ISOLANT[[#Headers],[Locaux climatisés ou raffraichis]])))=0,"",INDIRECT(NOM_FR&amp;ADDRESS('PR-tampon'!$D553,COLUMN(REFERENCEMENT_ISOLANT[[#Headers],[Locaux climatisés ou raffraichis]]))))))</f>
        <v/>
      </c>
    </row>
    <row r="591" spans="1:16" ht="130.19999999999999" customHeight="1" x14ac:dyDescent="0.3">
      <c r="A591" s="3" t="s">
        <v>191</v>
      </c>
      <c r="B591" s="86" t="str">
        <f ca="1">IF('PR-tampon'!$D554="","",IF('PR-tampon'!$D554=0,"",IF(INDIRECT(NOM_FR&amp;ADDRESS('PR-tampon'!$D554,COLUMN(REFERENCEMENT_ISOLANT[[#Headers],[DATE REFERENCEMENT]])))=0,"",INDIRECT(NOM_FR&amp;ADDRESS('PR-tampon'!$D554,COLUMN(REFERENCEMENT_ISOLANT[[#Headers],[DATE REFERENCEMENT]]))))))</f>
        <v/>
      </c>
      <c r="C591" s="86" t="str">
        <f ca="1">IF('PR-tampon'!$D554="","",IF('PR-tampon'!$D554=0,"",IF(INDIRECT(NOM_FR&amp;ADDRESS('PR-tampon'!$D554,COLUMN(REFERENCEMENT_ISOLANT[[#Headers],[TYPE DE PROCEDE]])))=0,"",INDIRECT(NOM_FR&amp;ADDRESS('PR-tampon'!$D554,COLUMN(REFERENCEMENT_ISOLANT[[#Headers],[TYPE DE PROCEDE]]))))))</f>
        <v/>
      </c>
      <c r="D591" s="86" t="str">
        <f ca="1">IF('PR-tampon'!$D554="","",IF('PR-tampon'!$D554=0,"",IF(INDIRECT(NOM_FR&amp;ADDRESS('PR-tampon'!$D554,COLUMN(REFERENCEMENT_ISOLANT[[#Headers],[MATIERE]])))=0,"",INDIRECT(NOM_FR&amp;ADDRESS('PR-tampon'!$D554,COLUMN(REFERENCEMENT_ISOLANT[[#Headers],[MATIERE]]))))))</f>
        <v/>
      </c>
      <c r="E591" s="3" t="str">
        <f ca="1">IF('PR-tampon'!$D554="","",IF('PR-tampon'!$D554=0,"",IF(INDIRECT(NOM_FR&amp;ADDRESS('PR-tampon'!$D554,COLUMN(REFERENCEMENT_ISOLANT[[#Headers],[NOM COMMERCIAL DU PROCEDE]])))=0,"",INDIRECT(NOM_FR&amp;ADDRESS('PR-tampon'!$D554,COLUMN(REFERENCEMENT_ISOLANT[[#Headers],[NOM COMMERCIAL DU PROCEDE]]))))))</f>
        <v/>
      </c>
      <c r="F591" s="3" t="str">
        <f ca="1">IF('PR-tampon'!$D554="","",IF('PR-tampon'!$D554=0,"",IF(INDIRECT(NOM_FR&amp;ADDRESS('PR-tampon'!$D554,COLUMN(REFERENCEMENT_ISOLANT[[#Headers],[FABRICANT / TITULAIRE / DISTRIBUTEUR]])))=0,"",INDIRECT(NOM_FR&amp;ADDRESS('PR-tampon'!$D554,COLUMN(REFERENCEMENT_ISOLANT[[#Headers],[FABRICANT / TITULAIRE / DISTRIBUTEUR]]))))))</f>
        <v/>
      </c>
      <c r="G591" s="3" t="str">
        <f ca="1">IF('PR-tampon'!$D554="","",IF('PR-tampon'!$D554=0,"",IF(INDIRECT(NOM_FR&amp;ADDRESS('PR-tampon'!$D554,COLUMN(REFERENCEMENT_ISOLANT[[#Headers],[TYPE DE DOCUMENT DE REFERENCE]])))=0,"",INDIRECT(NOM_FR&amp;ADDRESS('PR-tampon'!$D554,COLUMN(REFERENCEMENT_ISOLANT[[#Headers],[TYPE DE DOCUMENT DE REFERENCE]]))))))</f>
        <v/>
      </c>
      <c r="H591" s="3" t="str">
        <f ca="1">IF('PR-tampon'!$D554="","",IF('PR-tampon'!$D554=0,"",IF(INDIRECT(NOM_FR&amp;ADDRESS('PR-tampon'!$D554,COLUMN(REFERENCEMENT_ISOLANT[[#Headers],[REF]])))=0,"",INDIRECT(NOM_FR&amp;ADDRESS('PR-tampon'!$D554,COLUMN(REFERENCEMENT_ISOLANT[[#Headers],[REF]]))))))</f>
        <v/>
      </c>
      <c r="I591" s="80" t="str">
        <f ca="1">IF('PR-tampon'!$D554="","",IF('PR-tampon'!$D554=0,"",IF(INDIRECT(NOM_FR&amp;ADDRESS('PR-tampon'!$D554,COLUMN(REFERENCEMENT_ISOLANT[[#Headers],[AVIS LIMITE AU / VALIDITE]])))=0,"",INDIRECT(NOM_FR&amp;ADDRESS('PR-tampon'!$D554,COLUMN(REFERENCEMENT_ISOLANT[[#Headers],[AVIS LIMITE AU / VALIDITE]]))))))</f>
        <v/>
      </c>
      <c r="J591" s="3" t="str">
        <f ca="1">IF('PR-tampon'!$D554="","",IF('PR-tampon'!$D554=0,"",IF(INDIRECT(NOM_FR&amp;ADDRESS('PR-tampon'!$D554,COLUMN(REFERENCEMENT_ISOLANT[[#Headers],[TC/TNC
dans le domaine d''emploi visé]])))=0,"",INDIRECT(NOM_FR&amp;ADDRESS('PR-tampon'!$D554,COLUMN(REFERENCEMENT_ISOLANT[[#Headers],[TC/TNC
dans le domaine d''emploi visé]]))))))</f>
        <v/>
      </c>
      <c r="K591" s="110" t="str">
        <f ca="1">IF('PR-tampon'!$D554="","",IF('PR-tampon'!$D554=0,"",IF(INDIRECT(NOM_FR&amp;ADDRESS('PR-tampon'!$D554,COLUMN(REFERENCEMENT_ISOLANT[[#Headers],[SYNTHESE DES APPLICATIONS VISEES]])))=0,"",INDIRECT(NOM_FR&amp;ADDRESS('PR-tampon'!$D554,COLUMN(REFERENCEMENT_ISOLANT[[#Headers],[SYNTHESE DES APPLICATIONS VISEES]]))))))</f>
        <v/>
      </c>
      <c r="L591" s="82" t="str">
        <f ca="1">IF('PR-tampon'!$E554="","",IF('PR-tampon'!$E554=0,"",IF(INDIRECT(NOM_FR&amp;ADDRESS('PR-tampon'!$E554,COLUMN(REFERENCEMENT_ISOLANT[[#Headers],[CONCATENATION DES OBSERVATIONS]])))=0,"",INDIRECT(NOM_FR&amp;ADDRESS('PR-tampon'!$E554,COLUMN(REFERENCEMENT_ISOLANT[[#Headers],[CONCATENATION DES OBSERVATIONS]]))))))</f>
        <v/>
      </c>
      <c r="M591" s="3" t="str">
        <f ca="1">IF('PR-tampon'!$D554="","",IF('PR-tampon'!$D554=0,"",IF(INDIRECT(NOM_FR&amp;ADDRESS('PR-tampon'!$D554,COLUMN(REFERENCEMENT_ISOLANT[[#Headers],[Hygrométrie des locaux]])))=0,"",INDIRECT(NOM_FR&amp;ADDRESS('PR-tampon'!$D554,COLUMN(REFERENCEMENT_ISOLANT[[#Headers],[Hygrométrie des locaux]]))))))</f>
        <v/>
      </c>
      <c r="N591" s="3" t="str">
        <f ca="1">IF('PR-tampon'!$D554="","",IF('PR-tampon'!$D554=0,"",IF(INDIRECT(NOM_FR&amp;ADDRESS('PR-tampon'!$D554,COLUMN(REFERENCEMENT_ISOLANT[[#Headers],[classement locaux au sens 20.1 P3]])))=0,"",INDIRECT(NOM_FR&amp;ADDRESS('PR-tampon'!$D554,COLUMN(REFERENCEMENT_ISOLANT[[#Headers],[classement locaux au sens 20.1 P3]]))))))</f>
        <v/>
      </c>
      <c r="O591" s="3" t="str">
        <f ca="1">IF('PR-tampon'!$D554="","",IF('PR-tampon'!$D554=0,"",IF(INDIRECT(NOM_FR&amp;ADDRESS('PR-tampon'!$D554,COLUMN(REFERENCEMENT_ISOLANT[[#Headers],[Climat max]])))=0,"",INDIRECT(NOM_FR&amp;ADDRESS('PR-tampon'!$D554,COLUMN(REFERENCEMENT_ISOLANT[[#Headers],[Climat max]]))))))</f>
        <v/>
      </c>
      <c r="P591" s="3" t="str">
        <f ca="1">IF('PR-tampon'!$D554="","",IF('PR-tampon'!$D554=0,"",IF(INDIRECT(NOM_FR&amp;ADDRESS('PR-tampon'!$D554,COLUMN(REFERENCEMENT_ISOLANT[[#Headers],[Locaux climatisés ou raffraichis]])))=0,"",INDIRECT(NOM_FR&amp;ADDRESS('PR-tampon'!$D554,COLUMN(REFERENCEMENT_ISOLANT[[#Headers],[Locaux climatisés ou raffraichis]]))))))</f>
        <v/>
      </c>
    </row>
    <row r="592" spans="1:16" ht="130.19999999999999" customHeight="1" x14ac:dyDescent="0.3">
      <c r="A592" s="3" t="s">
        <v>191</v>
      </c>
      <c r="B592" s="86" t="str">
        <f ca="1">IF('PR-tampon'!$D555="","",IF('PR-tampon'!$D555=0,"",IF(INDIRECT(NOM_FR&amp;ADDRESS('PR-tampon'!$D555,COLUMN(REFERENCEMENT_ISOLANT[[#Headers],[DATE REFERENCEMENT]])))=0,"",INDIRECT(NOM_FR&amp;ADDRESS('PR-tampon'!$D555,COLUMN(REFERENCEMENT_ISOLANT[[#Headers],[DATE REFERENCEMENT]]))))))</f>
        <v/>
      </c>
      <c r="C592" s="86" t="str">
        <f ca="1">IF('PR-tampon'!$D555="","",IF('PR-tampon'!$D555=0,"",IF(INDIRECT(NOM_FR&amp;ADDRESS('PR-tampon'!$D555,COLUMN(REFERENCEMENT_ISOLANT[[#Headers],[TYPE DE PROCEDE]])))=0,"",INDIRECT(NOM_FR&amp;ADDRESS('PR-tampon'!$D555,COLUMN(REFERENCEMENT_ISOLANT[[#Headers],[TYPE DE PROCEDE]]))))))</f>
        <v/>
      </c>
      <c r="D592" s="86" t="str">
        <f ca="1">IF('PR-tampon'!$D555="","",IF('PR-tampon'!$D555=0,"",IF(INDIRECT(NOM_FR&amp;ADDRESS('PR-tampon'!$D555,COLUMN(REFERENCEMENT_ISOLANT[[#Headers],[MATIERE]])))=0,"",INDIRECT(NOM_FR&amp;ADDRESS('PR-tampon'!$D555,COLUMN(REFERENCEMENT_ISOLANT[[#Headers],[MATIERE]]))))))</f>
        <v/>
      </c>
      <c r="E592" s="3" t="str">
        <f ca="1">IF('PR-tampon'!$D555="","",IF('PR-tampon'!$D555=0,"",IF(INDIRECT(NOM_FR&amp;ADDRESS('PR-tampon'!$D555,COLUMN(REFERENCEMENT_ISOLANT[[#Headers],[NOM COMMERCIAL DU PROCEDE]])))=0,"",INDIRECT(NOM_FR&amp;ADDRESS('PR-tampon'!$D555,COLUMN(REFERENCEMENT_ISOLANT[[#Headers],[NOM COMMERCIAL DU PROCEDE]]))))))</f>
        <v/>
      </c>
      <c r="F592" s="3" t="str">
        <f ca="1">IF('PR-tampon'!$D555="","",IF('PR-tampon'!$D555=0,"",IF(INDIRECT(NOM_FR&amp;ADDRESS('PR-tampon'!$D555,COLUMN(REFERENCEMENT_ISOLANT[[#Headers],[FABRICANT / TITULAIRE / DISTRIBUTEUR]])))=0,"",INDIRECT(NOM_FR&amp;ADDRESS('PR-tampon'!$D555,COLUMN(REFERENCEMENT_ISOLANT[[#Headers],[FABRICANT / TITULAIRE / DISTRIBUTEUR]]))))))</f>
        <v/>
      </c>
      <c r="G592" s="3" t="str">
        <f ca="1">IF('PR-tampon'!$D555="","",IF('PR-tampon'!$D555=0,"",IF(INDIRECT(NOM_FR&amp;ADDRESS('PR-tampon'!$D555,COLUMN(REFERENCEMENT_ISOLANT[[#Headers],[TYPE DE DOCUMENT DE REFERENCE]])))=0,"",INDIRECT(NOM_FR&amp;ADDRESS('PR-tampon'!$D555,COLUMN(REFERENCEMENT_ISOLANT[[#Headers],[TYPE DE DOCUMENT DE REFERENCE]]))))))</f>
        <v/>
      </c>
      <c r="H592" s="3" t="str">
        <f ca="1">IF('PR-tampon'!$D555="","",IF('PR-tampon'!$D555=0,"",IF(INDIRECT(NOM_FR&amp;ADDRESS('PR-tampon'!$D555,COLUMN(REFERENCEMENT_ISOLANT[[#Headers],[REF]])))=0,"",INDIRECT(NOM_FR&amp;ADDRESS('PR-tampon'!$D555,COLUMN(REFERENCEMENT_ISOLANT[[#Headers],[REF]]))))))</f>
        <v/>
      </c>
      <c r="I592" s="80" t="str">
        <f ca="1">IF('PR-tampon'!$D555="","",IF('PR-tampon'!$D555=0,"",IF(INDIRECT(NOM_FR&amp;ADDRESS('PR-tampon'!$D555,COLUMN(REFERENCEMENT_ISOLANT[[#Headers],[AVIS LIMITE AU / VALIDITE]])))=0,"",INDIRECT(NOM_FR&amp;ADDRESS('PR-tampon'!$D555,COLUMN(REFERENCEMENT_ISOLANT[[#Headers],[AVIS LIMITE AU / VALIDITE]]))))))</f>
        <v/>
      </c>
      <c r="J592" s="3" t="str">
        <f ca="1">IF('PR-tampon'!$D555="","",IF('PR-tampon'!$D555=0,"",IF(INDIRECT(NOM_FR&amp;ADDRESS('PR-tampon'!$D555,COLUMN(REFERENCEMENT_ISOLANT[[#Headers],[TC/TNC
dans le domaine d''emploi visé]])))=0,"",INDIRECT(NOM_FR&amp;ADDRESS('PR-tampon'!$D555,COLUMN(REFERENCEMENT_ISOLANT[[#Headers],[TC/TNC
dans le domaine d''emploi visé]]))))))</f>
        <v/>
      </c>
      <c r="K592" s="110" t="str">
        <f ca="1">IF('PR-tampon'!$D555="","",IF('PR-tampon'!$D555=0,"",IF(INDIRECT(NOM_FR&amp;ADDRESS('PR-tampon'!$D555,COLUMN(REFERENCEMENT_ISOLANT[[#Headers],[SYNTHESE DES APPLICATIONS VISEES]])))=0,"",INDIRECT(NOM_FR&amp;ADDRESS('PR-tampon'!$D555,COLUMN(REFERENCEMENT_ISOLANT[[#Headers],[SYNTHESE DES APPLICATIONS VISEES]]))))))</f>
        <v/>
      </c>
      <c r="L592" s="82" t="str">
        <f ca="1">IF('PR-tampon'!$E555="","",IF('PR-tampon'!$E555=0,"",IF(INDIRECT(NOM_FR&amp;ADDRESS('PR-tampon'!$E555,COLUMN(REFERENCEMENT_ISOLANT[[#Headers],[CONCATENATION DES OBSERVATIONS]])))=0,"",INDIRECT(NOM_FR&amp;ADDRESS('PR-tampon'!$E555,COLUMN(REFERENCEMENT_ISOLANT[[#Headers],[CONCATENATION DES OBSERVATIONS]]))))))</f>
        <v/>
      </c>
      <c r="M592" s="3" t="str">
        <f ca="1">IF('PR-tampon'!$D555="","",IF('PR-tampon'!$D555=0,"",IF(INDIRECT(NOM_FR&amp;ADDRESS('PR-tampon'!$D555,COLUMN(REFERENCEMENT_ISOLANT[[#Headers],[Hygrométrie des locaux]])))=0,"",INDIRECT(NOM_FR&amp;ADDRESS('PR-tampon'!$D555,COLUMN(REFERENCEMENT_ISOLANT[[#Headers],[Hygrométrie des locaux]]))))))</f>
        <v/>
      </c>
      <c r="N592" s="3" t="str">
        <f ca="1">IF('PR-tampon'!$D555="","",IF('PR-tampon'!$D555=0,"",IF(INDIRECT(NOM_FR&amp;ADDRESS('PR-tampon'!$D555,COLUMN(REFERENCEMENT_ISOLANT[[#Headers],[classement locaux au sens 20.1 P3]])))=0,"",INDIRECT(NOM_FR&amp;ADDRESS('PR-tampon'!$D555,COLUMN(REFERENCEMENT_ISOLANT[[#Headers],[classement locaux au sens 20.1 P3]]))))))</f>
        <v/>
      </c>
      <c r="O592" s="3" t="str">
        <f ca="1">IF('PR-tampon'!$D555="","",IF('PR-tampon'!$D555=0,"",IF(INDIRECT(NOM_FR&amp;ADDRESS('PR-tampon'!$D555,COLUMN(REFERENCEMENT_ISOLANT[[#Headers],[Climat max]])))=0,"",INDIRECT(NOM_FR&amp;ADDRESS('PR-tampon'!$D555,COLUMN(REFERENCEMENT_ISOLANT[[#Headers],[Climat max]]))))))</f>
        <v/>
      </c>
      <c r="P592" s="3" t="str">
        <f ca="1">IF('PR-tampon'!$D555="","",IF('PR-tampon'!$D555=0,"",IF(INDIRECT(NOM_FR&amp;ADDRESS('PR-tampon'!$D555,COLUMN(REFERENCEMENT_ISOLANT[[#Headers],[Locaux climatisés ou raffraichis]])))=0,"",INDIRECT(NOM_FR&amp;ADDRESS('PR-tampon'!$D555,COLUMN(REFERENCEMENT_ISOLANT[[#Headers],[Locaux climatisés ou raffraichis]]))))))</f>
        <v/>
      </c>
    </row>
    <row r="593" spans="1:16" ht="130.19999999999999" customHeight="1" x14ac:dyDescent="0.3">
      <c r="A593" s="3" t="s">
        <v>191</v>
      </c>
      <c r="B593" s="86" t="str">
        <f ca="1">IF('PR-tampon'!$D556="","",IF('PR-tampon'!$D556=0,"",IF(INDIRECT(NOM_FR&amp;ADDRESS('PR-tampon'!$D556,COLUMN(REFERENCEMENT_ISOLANT[[#Headers],[DATE REFERENCEMENT]])))=0,"",INDIRECT(NOM_FR&amp;ADDRESS('PR-tampon'!$D556,COLUMN(REFERENCEMENT_ISOLANT[[#Headers],[DATE REFERENCEMENT]]))))))</f>
        <v/>
      </c>
      <c r="C593" s="86" t="str">
        <f ca="1">IF('PR-tampon'!$D556="","",IF('PR-tampon'!$D556=0,"",IF(INDIRECT(NOM_FR&amp;ADDRESS('PR-tampon'!$D556,COLUMN(REFERENCEMENT_ISOLANT[[#Headers],[TYPE DE PROCEDE]])))=0,"",INDIRECT(NOM_FR&amp;ADDRESS('PR-tampon'!$D556,COLUMN(REFERENCEMENT_ISOLANT[[#Headers],[TYPE DE PROCEDE]]))))))</f>
        <v/>
      </c>
      <c r="D593" s="86" t="str">
        <f ca="1">IF('PR-tampon'!$D556="","",IF('PR-tampon'!$D556=0,"",IF(INDIRECT(NOM_FR&amp;ADDRESS('PR-tampon'!$D556,COLUMN(REFERENCEMENT_ISOLANT[[#Headers],[MATIERE]])))=0,"",INDIRECT(NOM_FR&amp;ADDRESS('PR-tampon'!$D556,COLUMN(REFERENCEMENT_ISOLANT[[#Headers],[MATIERE]]))))))</f>
        <v/>
      </c>
      <c r="E593" s="3" t="str">
        <f ca="1">IF('PR-tampon'!$D556="","",IF('PR-tampon'!$D556=0,"",IF(INDIRECT(NOM_FR&amp;ADDRESS('PR-tampon'!$D556,COLUMN(REFERENCEMENT_ISOLANT[[#Headers],[NOM COMMERCIAL DU PROCEDE]])))=0,"",INDIRECT(NOM_FR&amp;ADDRESS('PR-tampon'!$D556,COLUMN(REFERENCEMENT_ISOLANT[[#Headers],[NOM COMMERCIAL DU PROCEDE]]))))))</f>
        <v/>
      </c>
      <c r="F593" s="3" t="str">
        <f ca="1">IF('PR-tampon'!$D556="","",IF('PR-tampon'!$D556=0,"",IF(INDIRECT(NOM_FR&amp;ADDRESS('PR-tampon'!$D556,COLUMN(REFERENCEMENT_ISOLANT[[#Headers],[FABRICANT / TITULAIRE / DISTRIBUTEUR]])))=0,"",INDIRECT(NOM_FR&amp;ADDRESS('PR-tampon'!$D556,COLUMN(REFERENCEMENT_ISOLANT[[#Headers],[FABRICANT / TITULAIRE / DISTRIBUTEUR]]))))))</f>
        <v/>
      </c>
      <c r="G593" s="3" t="str">
        <f ca="1">IF('PR-tampon'!$D556="","",IF('PR-tampon'!$D556=0,"",IF(INDIRECT(NOM_FR&amp;ADDRESS('PR-tampon'!$D556,COLUMN(REFERENCEMENT_ISOLANT[[#Headers],[TYPE DE DOCUMENT DE REFERENCE]])))=0,"",INDIRECT(NOM_FR&amp;ADDRESS('PR-tampon'!$D556,COLUMN(REFERENCEMENT_ISOLANT[[#Headers],[TYPE DE DOCUMENT DE REFERENCE]]))))))</f>
        <v/>
      </c>
      <c r="H593" s="3" t="str">
        <f ca="1">IF('PR-tampon'!$D556="","",IF('PR-tampon'!$D556=0,"",IF(INDIRECT(NOM_FR&amp;ADDRESS('PR-tampon'!$D556,COLUMN(REFERENCEMENT_ISOLANT[[#Headers],[REF]])))=0,"",INDIRECT(NOM_FR&amp;ADDRESS('PR-tampon'!$D556,COLUMN(REFERENCEMENT_ISOLANT[[#Headers],[REF]]))))))</f>
        <v/>
      </c>
      <c r="I593" s="80" t="str">
        <f ca="1">IF('PR-tampon'!$D556="","",IF('PR-tampon'!$D556=0,"",IF(INDIRECT(NOM_FR&amp;ADDRESS('PR-tampon'!$D556,COLUMN(REFERENCEMENT_ISOLANT[[#Headers],[AVIS LIMITE AU / VALIDITE]])))=0,"",INDIRECT(NOM_FR&amp;ADDRESS('PR-tampon'!$D556,COLUMN(REFERENCEMENT_ISOLANT[[#Headers],[AVIS LIMITE AU / VALIDITE]]))))))</f>
        <v/>
      </c>
      <c r="J593" s="3" t="str">
        <f ca="1">IF('PR-tampon'!$D556="","",IF('PR-tampon'!$D556=0,"",IF(INDIRECT(NOM_FR&amp;ADDRESS('PR-tampon'!$D556,COLUMN(REFERENCEMENT_ISOLANT[[#Headers],[TC/TNC
dans le domaine d''emploi visé]])))=0,"",INDIRECT(NOM_FR&amp;ADDRESS('PR-tampon'!$D556,COLUMN(REFERENCEMENT_ISOLANT[[#Headers],[TC/TNC
dans le domaine d''emploi visé]]))))))</f>
        <v/>
      </c>
      <c r="K593" s="110" t="str">
        <f ca="1">IF('PR-tampon'!$D556="","",IF('PR-tampon'!$D556=0,"",IF(INDIRECT(NOM_FR&amp;ADDRESS('PR-tampon'!$D556,COLUMN(REFERENCEMENT_ISOLANT[[#Headers],[SYNTHESE DES APPLICATIONS VISEES]])))=0,"",INDIRECT(NOM_FR&amp;ADDRESS('PR-tampon'!$D556,COLUMN(REFERENCEMENT_ISOLANT[[#Headers],[SYNTHESE DES APPLICATIONS VISEES]]))))))</f>
        <v/>
      </c>
      <c r="L593" s="82" t="str">
        <f ca="1">IF('PR-tampon'!$E556="","",IF('PR-tampon'!$E556=0,"",IF(INDIRECT(NOM_FR&amp;ADDRESS('PR-tampon'!$E556,COLUMN(REFERENCEMENT_ISOLANT[[#Headers],[CONCATENATION DES OBSERVATIONS]])))=0,"",INDIRECT(NOM_FR&amp;ADDRESS('PR-tampon'!$E556,COLUMN(REFERENCEMENT_ISOLANT[[#Headers],[CONCATENATION DES OBSERVATIONS]]))))))</f>
        <v/>
      </c>
      <c r="M593" s="3" t="str">
        <f ca="1">IF('PR-tampon'!$D556="","",IF('PR-tampon'!$D556=0,"",IF(INDIRECT(NOM_FR&amp;ADDRESS('PR-tampon'!$D556,COLUMN(REFERENCEMENT_ISOLANT[[#Headers],[Hygrométrie des locaux]])))=0,"",INDIRECT(NOM_FR&amp;ADDRESS('PR-tampon'!$D556,COLUMN(REFERENCEMENT_ISOLANT[[#Headers],[Hygrométrie des locaux]]))))))</f>
        <v/>
      </c>
      <c r="N593" s="3" t="str">
        <f ca="1">IF('PR-tampon'!$D556="","",IF('PR-tampon'!$D556=0,"",IF(INDIRECT(NOM_FR&amp;ADDRESS('PR-tampon'!$D556,COLUMN(REFERENCEMENT_ISOLANT[[#Headers],[classement locaux au sens 20.1 P3]])))=0,"",INDIRECT(NOM_FR&amp;ADDRESS('PR-tampon'!$D556,COLUMN(REFERENCEMENT_ISOLANT[[#Headers],[classement locaux au sens 20.1 P3]]))))))</f>
        <v/>
      </c>
      <c r="O593" s="3" t="str">
        <f ca="1">IF('PR-tampon'!$D556="","",IF('PR-tampon'!$D556=0,"",IF(INDIRECT(NOM_FR&amp;ADDRESS('PR-tampon'!$D556,COLUMN(REFERENCEMENT_ISOLANT[[#Headers],[Climat max]])))=0,"",INDIRECT(NOM_FR&amp;ADDRESS('PR-tampon'!$D556,COLUMN(REFERENCEMENT_ISOLANT[[#Headers],[Climat max]]))))))</f>
        <v/>
      </c>
      <c r="P593" s="3" t="str">
        <f ca="1">IF('PR-tampon'!$D556="","",IF('PR-tampon'!$D556=0,"",IF(INDIRECT(NOM_FR&amp;ADDRESS('PR-tampon'!$D556,COLUMN(REFERENCEMENT_ISOLANT[[#Headers],[Locaux climatisés ou raffraichis]])))=0,"",INDIRECT(NOM_FR&amp;ADDRESS('PR-tampon'!$D556,COLUMN(REFERENCEMENT_ISOLANT[[#Headers],[Locaux climatisés ou raffraichis]]))))))</f>
        <v/>
      </c>
    </row>
    <row r="594" spans="1:16" ht="130.19999999999999" customHeight="1" x14ac:dyDescent="0.3">
      <c r="A594" s="3" t="s">
        <v>191</v>
      </c>
      <c r="B594" s="86" t="str">
        <f ca="1">IF('PR-tampon'!$D557="","",IF('PR-tampon'!$D557=0,"",IF(INDIRECT(NOM_FR&amp;ADDRESS('PR-tampon'!$D557,COLUMN(REFERENCEMENT_ISOLANT[[#Headers],[DATE REFERENCEMENT]])))=0,"",INDIRECT(NOM_FR&amp;ADDRESS('PR-tampon'!$D557,COLUMN(REFERENCEMENT_ISOLANT[[#Headers],[DATE REFERENCEMENT]]))))))</f>
        <v/>
      </c>
      <c r="C594" s="86" t="str">
        <f ca="1">IF('PR-tampon'!$D557="","",IF('PR-tampon'!$D557=0,"",IF(INDIRECT(NOM_FR&amp;ADDRESS('PR-tampon'!$D557,COLUMN(REFERENCEMENT_ISOLANT[[#Headers],[TYPE DE PROCEDE]])))=0,"",INDIRECT(NOM_FR&amp;ADDRESS('PR-tampon'!$D557,COLUMN(REFERENCEMENT_ISOLANT[[#Headers],[TYPE DE PROCEDE]]))))))</f>
        <v/>
      </c>
      <c r="D594" s="86" t="str">
        <f ca="1">IF('PR-tampon'!$D557="","",IF('PR-tampon'!$D557=0,"",IF(INDIRECT(NOM_FR&amp;ADDRESS('PR-tampon'!$D557,COLUMN(REFERENCEMENT_ISOLANT[[#Headers],[MATIERE]])))=0,"",INDIRECT(NOM_FR&amp;ADDRESS('PR-tampon'!$D557,COLUMN(REFERENCEMENT_ISOLANT[[#Headers],[MATIERE]]))))))</f>
        <v/>
      </c>
      <c r="E594" s="3" t="str">
        <f ca="1">IF('PR-tampon'!$D557="","",IF('PR-tampon'!$D557=0,"",IF(INDIRECT(NOM_FR&amp;ADDRESS('PR-tampon'!$D557,COLUMN(REFERENCEMENT_ISOLANT[[#Headers],[NOM COMMERCIAL DU PROCEDE]])))=0,"",INDIRECT(NOM_FR&amp;ADDRESS('PR-tampon'!$D557,COLUMN(REFERENCEMENT_ISOLANT[[#Headers],[NOM COMMERCIAL DU PROCEDE]]))))))</f>
        <v/>
      </c>
      <c r="F594" s="3" t="str">
        <f ca="1">IF('PR-tampon'!$D557="","",IF('PR-tampon'!$D557=0,"",IF(INDIRECT(NOM_FR&amp;ADDRESS('PR-tampon'!$D557,COLUMN(REFERENCEMENT_ISOLANT[[#Headers],[FABRICANT / TITULAIRE / DISTRIBUTEUR]])))=0,"",INDIRECT(NOM_FR&amp;ADDRESS('PR-tampon'!$D557,COLUMN(REFERENCEMENT_ISOLANT[[#Headers],[FABRICANT / TITULAIRE / DISTRIBUTEUR]]))))))</f>
        <v/>
      </c>
      <c r="G594" s="3" t="str">
        <f ca="1">IF('PR-tampon'!$D557="","",IF('PR-tampon'!$D557=0,"",IF(INDIRECT(NOM_FR&amp;ADDRESS('PR-tampon'!$D557,COLUMN(REFERENCEMENT_ISOLANT[[#Headers],[TYPE DE DOCUMENT DE REFERENCE]])))=0,"",INDIRECT(NOM_FR&amp;ADDRESS('PR-tampon'!$D557,COLUMN(REFERENCEMENT_ISOLANT[[#Headers],[TYPE DE DOCUMENT DE REFERENCE]]))))))</f>
        <v/>
      </c>
      <c r="H594" s="3" t="str">
        <f ca="1">IF('PR-tampon'!$D557="","",IF('PR-tampon'!$D557=0,"",IF(INDIRECT(NOM_FR&amp;ADDRESS('PR-tampon'!$D557,COLUMN(REFERENCEMENT_ISOLANT[[#Headers],[REF]])))=0,"",INDIRECT(NOM_FR&amp;ADDRESS('PR-tampon'!$D557,COLUMN(REFERENCEMENT_ISOLANT[[#Headers],[REF]]))))))</f>
        <v/>
      </c>
      <c r="I594" s="80" t="str">
        <f ca="1">IF('PR-tampon'!$D557="","",IF('PR-tampon'!$D557=0,"",IF(INDIRECT(NOM_FR&amp;ADDRESS('PR-tampon'!$D557,COLUMN(REFERENCEMENT_ISOLANT[[#Headers],[AVIS LIMITE AU / VALIDITE]])))=0,"",INDIRECT(NOM_FR&amp;ADDRESS('PR-tampon'!$D557,COLUMN(REFERENCEMENT_ISOLANT[[#Headers],[AVIS LIMITE AU / VALIDITE]]))))))</f>
        <v/>
      </c>
      <c r="J594" s="3" t="str">
        <f ca="1">IF('PR-tampon'!$D557="","",IF('PR-tampon'!$D557=0,"",IF(INDIRECT(NOM_FR&amp;ADDRESS('PR-tampon'!$D557,COLUMN(REFERENCEMENT_ISOLANT[[#Headers],[TC/TNC
dans le domaine d''emploi visé]])))=0,"",INDIRECT(NOM_FR&amp;ADDRESS('PR-tampon'!$D557,COLUMN(REFERENCEMENT_ISOLANT[[#Headers],[TC/TNC
dans le domaine d''emploi visé]]))))))</f>
        <v/>
      </c>
      <c r="K594" s="110" t="str">
        <f ca="1">IF('PR-tampon'!$D557="","",IF('PR-tampon'!$D557=0,"",IF(INDIRECT(NOM_FR&amp;ADDRESS('PR-tampon'!$D557,COLUMN(REFERENCEMENT_ISOLANT[[#Headers],[SYNTHESE DES APPLICATIONS VISEES]])))=0,"",INDIRECT(NOM_FR&amp;ADDRESS('PR-tampon'!$D557,COLUMN(REFERENCEMENT_ISOLANT[[#Headers],[SYNTHESE DES APPLICATIONS VISEES]]))))))</f>
        <v/>
      </c>
      <c r="L594" s="82" t="str">
        <f ca="1">IF('PR-tampon'!$E557="","",IF('PR-tampon'!$E557=0,"",IF(INDIRECT(NOM_FR&amp;ADDRESS('PR-tampon'!$E557,COLUMN(REFERENCEMENT_ISOLANT[[#Headers],[CONCATENATION DES OBSERVATIONS]])))=0,"",INDIRECT(NOM_FR&amp;ADDRESS('PR-tampon'!$E557,COLUMN(REFERENCEMENT_ISOLANT[[#Headers],[CONCATENATION DES OBSERVATIONS]]))))))</f>
        <v/>
      </c>
      <c r="M594" s="3" t="str">
        <f ca="1">IF('PR-tampon'!$D557="","",IF('PR-tampon'!$D557=0,"",IF(INDIRECT(NOM_FR&amp;ADDRESS('PR-tampon'!$D557,COLUMN(REFERENCEMENT_ISOLANT[[#Headers],[Hygrométrie des locaux]])))=0,"",INDIRECT(NOM_FR&amp;ADDRESS('PR-tampon'!$D557,COLUMN(REFERENCEMENT_ISOLANT[[#Headers],[Hygrométrie des locaux]]))))))</f>
        <v/>
      </c>
      <c r="N594" s="3" t="str">
        <f ca="1">IF('PR-tampon'!$D557="","",IF('PR-tampon'!$D557=0,"",IF(INDIRECT(NOM_FR&amp;ADDRESS('PR-tampon'!$D557,COLUMN(REFERENCEMENT_ISOLANT[[#Headers],[classement locaux au sens 20.1 P3]])))=0,"",INDIRECT(NOM_FR&amp;ADDRESS('PR-tampon'!$D557,COLUMN(REFERENCEMENT_ISOLANT[[#Headers],[classement locaux au sens 20.1 P3]]))))))</f>
        <v/>
      </c>
      <c r="O594" s="3" t="str">
        <f ca="1">IF('PR-tampon'!$D557="","",IF('PR-tampon'!$D557=0,"",IF(INDIRECT(NOM_FR&amp;ADDRESS('PR-tampon'!$D557,COLUMN(REFERENCEMENT_ISOLANT[[#Headers],[Climat max]])))=0,"",INDIRECT(NOM_FR&amp;ADDRESS('PR-tampon'!$D557,COLUMN(REFERENCEMENT_ISOLANT[[#Headers],[Climat max]]))))))</f>
        <v/>
      </c>
      <c r="P594" s="3" t="str">
        <f ca="1">IF('PR-tampon'!$D557="","",IF('PR-tampon'!$D557=0,"",IF(INDIRECT(NOM_FR&amp;ADDRESS('PR-tampon'!$D557,COLUMN(REFERENCEMENT_ISOLANT[[#Headers],[Locaux climatisés ou raffraichis]])))=0,"",INDIRECT(NOM_FR&amp;ADDRESS('PR-tampon'!$D557,COLUMN(REFERENCEMENT_ISOLANT[[#Headers],[Locaux climatisés ou raffraichis]]))))))</f>
        <v/>
      </c>
    </row>
    <row r="595" spans="1:16" ht="130.19999999999999" customHeight="1" x14ac:dyDescent="0.3">
      <c r="A595" s="3" t="s">
        <v>191</v>
      </c>
      <c r="B595" s="86" t="str">
        <f ca="1">IF('PR-tampon'!$D558="","",IF('PR-tampon'!$D558=0,"",IF(INDIRECT(NOM_FR&amp;ADDRESS('PR-tampon'!$D558,COLUMN(REFERENCEMENT_ISOLANT[[#Headers],[DATE REFERENCEMENT]])))=0,"",INDIRECT(NOM_FR&amp;ADDRESS('PR-tampon'!$D558,COLUMN(REFERENCEMENT_ISOLANT[[#Headers],[DATE REFERENCEMENT]]))))))</f>
        <v/>
      </c>
      <c r="C595" s="86" t="str">
        <f ca="1">IF('PR-tampon'!$D558="","",IF('PR-tampon'!$D558=0,"",IF(INDIRECT(NOM_FR&amp;ADDRESS('PR-tampon'!$D558,COLUMN(REFERENCEMENT_ISOLANT[[#Headers],[TYPE DE PROCEDE]])))=0,"",INDIRECT(NOM_FR&amp;ADDRESS('PR-tampon'!$D558,COLUMN(REFERENCEMENT_ISOLANT[[#Headers],[TYPE DE PROCEDE]]))))))</f>
        <v/>
      </c>
      <c r="D595" s="86" t="str">
        <f ca="1">IF('PR-tampon'!$D558="","",IF('PR-tampon'!$D558=0,"",IF(INDIRECT(NOM_FR&amp;ADDRESS('PR-tampon'!$D558,COLUMN(REFERENCEMENT_ISOLANT[[#Headers],[MATIERE]])))=0,"",INDIRECT(NOM_FR&amp;ADDRESS('PR-tampon'!$D558,COLUMN(REFERENCEMENT_ISOLANT[[#Headers],[MATIERE]]))))))</f>
        <v/>
      </c>
      <c r="E595" s="3" t="str">
        <f ca="1">IF('PR-tampon'!$D558="","",IF('PR-tampon'!$D558=0,"",IF(INDIRECT(NOM_FR&amp;ADDRESS('PR-tampon'!$D558,COLUMN(REFERENCEMENT_ISOLANT[[#Headers],[NOM COMMERCIAL DU PROCEDE]])))=0,"",INDIRECT(NOM_FR&amp;ADDRESS('PR-tampon'!$D558,COLUMN(REFERENCEMENT_ISOLANT[[#Headers],[NOM COMMERCIAL DU PROCEDE]]))))))</f>
        <v/>
      </c>
      <c r="F595" s="3" t="str">
        <f ca="1">IF('PR-tampon'!$D558="","",IF('PR-tampon'!$D558=0,"",IF(INDIRECT(NOM_FR&amp;ADDRESS('PR-tampon'!$D558,COLUMN(REFERENCEMENT_ISOLANT[[#Headers],[FABRICANT / TITULAIRE / DISTRIBUTEUR]])))=0,"",INDIRECT(NOM_FR&amp;ADDRESS('PR-tampon'!$D558,COLUMN(REFERENCEMENT_ISOLANT[[#Headers],[FABRICANT / TITULAIRE / DISTRIBUTEUR]]))))))</f>
        <v/>
      </c>
      <c r="G595" s="3" t="str">
        <f ca="1">IF('PR-tampon'!$D558="","",IF('PR-tampon'!$D558=0,"",IF(INDIRECT(NOM_FR&amp;ADDRESS('PR-tampon'!$D558,COLUMN(REFERENCEMENT_ISOLANT[[#Headers],[TYPE DE DOCUMENT DE REFERENCE]])))=0,"",INDIRECT(NOM_FR&amp;ADDRESS('PR-tampon'!$D558,COLUMN(REFERENCEMENT_ISOLANT[[#Headers],[TYPE DE DOCUMENT DE REFERENCE]]))))))</f>
        <v/>
      </c>
      <c r="H595" s="3" t="str">
        <f ca="1">IF('PR-tampon'!$D558="","",IF('PR-tampon'!$D558=0,"",IF(INDIRECT(NOM_FR&amp;ADDRESS('PR-tampon'!$D558,COLUMN(REFERENCEMENT_ISOLANT[[#Headers],[REF]])))=0,"",INDIRECT(NOM_FR&amp;ADDRESS('PR-tampon'!$D558,COLUMN(REFERENCEMENT_ISOLANT[[#Headers],[REF]]))))))</f>
        <v/>
      </c>
      <c r="I595" s="80" t="str">
        <f ca="1">IF('PR-tampon'!$D558="","",IF('PR-tampon'!$D558=0,"",IF(INDIRECT(NOM_FR&amp;ADDRESS('PR-tampon'!$D558,COLUMN(REFERENCEMENT_ISOLANT[[#Headers],[AVIS LIMITE AU / VALIDITE]])))=0,"",INDIRECT(NOM_FR&amp;ADDRESS('PR-tampon'!$D558,COLUMN(REFERENCEMENT_ISOLANT[[#Headers],[AVIS LIMITE AU / VALIDITE]]))))))</f>
        <v/>
      </c>
      <c r="J595" s="3" t="str">
        <f ca="1">IF('PR-tampon'!$D558="","",IF('PR-tampon'!$D558=0,"",IF(INDIRECT(NOM_FR&amp;ADDRESS('PR-tampon'!$D558,COLUMN(REFERENCEMENT_ISOLANT[[#Headers],[TC/TNC
dans le domaine d''emploi visé]])))=0,"",INDIRECT(NOM_FR&amp;ADDRESS('PR-tampon'!$D558,COLUMN(REFERENCEMENT_ISOLANT[[#Headers],[TC/TNC
dans le domaine d''emploi visé]]))))))</f>
        <v/>
      </c>
      <c r="K595" s="110" t="str">
        <f ca="1">IF('PR-tampon'!$D558="","",IF('PR-tampon'!$D558=0,"",IF(INDIRECT(NOM_FR&amp;ADDRESS('PR-tampon'!$D558,COLUMN(REFERENCEMENT_ISOLANT[[#Headers],[SYNTHESE DES APPLICATIONS VISEES]])))=0,"",INDIRECT(NOM_FR&amp;ADDRESS('PR-tampon'!$D558,COLUMN(REFERENCEMENT_ISOLANT[[#Headers],[SYNTHESE DES APPLICATIONS VISEES]]))))))</f>
        <v/>
      </c>
      <c r="L595" s="82" t="str">
        <f ca="1">IF('PR-tampon'!$E558="","",IF('PR-tampon'!$E558=0,"",IF(INDIRECT(NOM_FR&amp;ADDRESS('PR-tampon'!$E558,COLUMN(REFERENCEMENT_ISOLANT[[#Headers],[CONCATENATION DES OBSERVATIONS]])))=0,"",INDIRECT(NOM_FR&amp;ADDRESS('PR-tampon'!$E558,COLUMN(REFERENCEMENT_ISOLANT[[#Headers],[CONCATENATION DES OBSERVATIONS]]))))))</f>
        <v/>
      </c>
      <c r="M595" s="3" t="str">
        <f ca="1">IF('PR-tampon'!$D558="","",IF('PR-tampon'!$D558=0,"",IF(INDIRECT(NOM_FR&amp;ADDRESS('PR-tampon'!$D558,COLUMN(REFERENCEMENT_ISOLANT[[#Headers],[Hygrométrie des locaux]])))=0,"",INDIRECT(NOM_FR&amp;ADDRESS('PR-tampon'!$D558,COLUMN(REFERENCEMENT_ISOLANT[[#Headers],[Hygrométrie des locaux]]))))))</f>
        <v/>
      </c>
      <c r="N595" s="3" t="str">
        <f ca="1">IF('PR-tampon'!$D558="","",IF('PR-tampon'!$D558=0,"",IF(INDIRECT(NOM_FR&amp;ADDRESS('PR-tampon'!$D558,COLUMN(REFERENCEMENT_ISOLANT[[#Headers],[classement locaux au sens 20.1 P3]])))=0,"",INDIRECT(NOM_FR&amp;ADDRESS('PR-tampon'!$D558,COLUMN(REFERENCEMENT_ISOLANT[[#Headers],[classement locaux au sens 20.1 P3]]))))))</f>
        <v/>
      </c>
      <c r="O595" s="3" t="str">
        <f ca="1">IF('PR-tampon'!$D558="","",IF('PR-tampon'!$D558=0,"",IF(INDIRECT(NOM_FR&amp;ADDRESS('PR-tampon'!$D558,COLUMN(REFERENCEMENT_ISOLANT[[#Headers],[Climat max]])))=0,"",INDIRECT(NOM_FR&amp;ADDRESS('PR-tampon'!$D558,COLUMN(REFERENCEMENT_ISOLANT[[#Headers],[Climat max]]))))))</f>
        <v/>
      </c>
      <c r="P595" s="3" t="str">
        <f ca="1">IF('PR-tampon'!$D558="","",IF('PR-tampon'!$D558=0,"",IF(INDIRECT(NOM_FR&amp;ADDRESS('PR-tampon'!$D558,COLUMN(REFERENCEMENT_ISOLANT[[#Headers],[Locaux climatisés ou raffraichis]])))=0,"",INDIRECT(NOM_FR&amp;ADDRESS('PR-tampon'!$D558,COLUMN(REFERENCEMENT_ISOLANT[[#Headers],[Locaux climatisés ou raffraichis]]))))))</f>
        <v/>
      </c>
    </row>
    <row r="596" spans="1:16" ht="130.19999999999999" customHeight="1" x14ac:dyDescent="0.3">
      <c r="A596" s="3" t="s">
        <v>191</v>
      </c>
      <c r="B596" s="86" t="str">
        <f ca="1">IF('PR-tampon'!$D559="","",IF('PR-tampon'!$D559=0,"",IF(INDIRECT(NOM_FR&amp;ADDRESS('PR-tampon'!$D559,COLUMN(REFERENCEMENT_ISOLANT[[#Headers],[DATE REFERENCEMENT]])))=0,"",INDIRECT(NOM_FR&amp;ADDRESS('PR-tampon'!$D559,COLUMN(REFERENCEMENT_ISOLANT[[#Headers],[DATE REFERENCEMENT]]))))))</f>
        <v/>
      </c>
      <c r="C596" s="86" t="str">
        <f ca="1">IF('PR-tampon'!$D559="","",IF('PR-tampon'!$D559=0,"",IF(INDIRECT(NOM_FR&amp;ADDRESS('PR-tampon'!$D559,COLUMN(REFERENCEMENT_ISOLANT[[#Headers],[TYPE DE PROCEDE]])))=0,"",INDIRECT(NOM_FR&amp;ADDRESS('PR-tampon'!$D559,COLUMN(REFERENCEMENT_ISOLANT[[#Headers],[TYPE DE PROCEDE]]))))))</f>
        <v/>
      </c>
      <c r="D596" s="86" t="str">
        <f ca="1">IF('PR-tampon'!$D559="","",IF('PR-tampon'!$D559=0,"",IF(INDIRECT(NOM_FR&amp;ADDRESS('PR-tampon'!$D559,COLUMN(REFERENCEMENT_ISOLANT[[#Headers],[MATIERE]])))=0,"",INDIRECT(NOM_FR&amp;ADDRESS('PR-tampon'!$D559,COLUMN(REFERENCEMENT_ISOLANT[[#Headers],[MATIERE]]))))))</f>
        <v/>
      </c>
      <c r="E596" s="3" t="str">
        <f ca="1">IF('PR-tampon'!$D559="","",IF('PR-tampon'!$D559=0,"",IF(INDIRECT(NOM_FR&amp;ADDRESS('PR-tampon'!$D559,COLUMN(REFERENCEMENT_ISOLANT[[#Headers],[NOM COMMERCIAL DU PROCEDE]])))=0,"",INDIRECT(NOM_FR&amp;ADDRESS('PR-tampon'!$D559,COLUMN(REFERENCEMENT_ISOLANT[[#Headers],[NOM COMMERCIAL DU PROCEDE]]))))))</f>
        <v/>
      </c>
      <c r="F596" s="3" t="str">
        <f ca="1">IF('PR-tampon'!$D559="","",IF('PR-tampon'!$D559=0,"",IF(INDIRECT(NOM_FR&amp;ADDRESS('PR-tampon'!$D559,COLUMN(REFERENCEMENT_ISOLANT[[#Headers],[FABRICANT / TITULAIRE / DISTRIBUTEUR]])))=0,"",INDIRECT(NOM_FR&amp;ADDRESS('PR-tampon'!$D559,COLUMN(REFERENCEMENT_ISOLANT[[#Headers],[FABRICANT / TITULAIRE / DISTRIBUTEUR]]))))))</f>
        <v/>
      </c>
      <c r="G596" s="3" t="str">
        <f ca="1">IF('PR-tampon'!$D559="","",IF('PR-tampon'!$D559=0,"",IF(INDIRECT(NOM_FR&amp;ADDRESS('PR-tampon'!$D559,COLUMN(REFERENCEMENT_ISOLANT[[#Headers],[TYPE DE DOCUMENT DE REFERENCE]])))=0,"",INDIRECT(NOM_FR&amp;ADDRESS('PR-tampon'!$D559,COLUMN(REFERENCEMENT_ISOLANT[[#Headers],[TYPE DE DOCUMENT DE REFERENCE]]))))))</f>
        <v/>
      </c>
      <c r="H596" s="3" t="str">
        <f ca="1">IF('PR-tampon'!$D559="","",IF('PR-tampon'!$D559=0,"",IF(INDIRECT(NOM_FR&amp;ADDRESS('PR-tampon'!$D559,COLUMN(REFERENCEMENT_ISOLANT[[#Headers],[REF]])))=0,"",INDIRECT(NOM_FR&amp;ADDRESS('PR-tampon'!$D559,COLUMN(REFERENCEMENT_ISOLANT[[#Headers],[REF]]))))))</f>
        <v/>
      </c>
      <c r="I596" s="80" t="str">
        <f ca="1">IF('PR-tampon'!$D559="","",IF('PR-tampon'!$D559=0,"",IF(INDIRECT(NOM_FR&amp;ADDRESS('PR-tampon'!$D559,COLUMN(REFERENCEMENT_ISOLANT[[#Headers],[AVIS LIMITE AU / VALIDITE]])))=0,"",INDIRECT(NOM_FR&amp;ADDRESS('PR-tampon'!$D559,COLUMN(REFERENCEMENT_ISOLANT[[#Headers],[AVIS LIMITE AU / VALIDITE]]))))))</f>
        <v/>
      </c>
      <c r="J596" s="3" t="str">
        <f ca="1">IF('PR-tampon'!$D559="","",IF('PR-tampon'!$D559=0,"",IF(INDIRECT(NOM_FR&amp;ADDRESS('PR-tampon'!$D559,COLUMN(REFERENCEMENT_ISOLANT[[#Headers],[TC/TNC
dans le domaine d''emploi visé]])))=0,"",INDIRECT(NOM_FR&amp;ADDRESS('PR-tampon'!$D559,COLUMN(REFERENCEMENT_ISOLANT[[#Headers],[TC/TNC
dans le domaine d''emploi visé]]))))))</f>
        <v/>
      </c>
      <c r="K596" s="110" t="str">
        <f ca="1">IF('PR-tampon'!$D559="","",IF('PR-tampon'!$D559=0,"",IF(INDIRECT(NOM_FR&amp;ADDRESS('PR-tampon'!$D559,COLUMN(REFERENCEMENT_ISOLANT[[#Headers],[SYNTHESE DES APPLICATIONS VISEES]])))=0,"",INDIRECT(NOM_FR&amp;ADDRESS('PR-tampon'!$D559,COLUMN(REFERENCEMENT_ISOLANT[[#Headers],[SYNTHESE DES APPLICATIONS VISEES]]))))))</f>
        <v/>
      </c>
      <c r="L596" s="82" t="str">
        <f ca="1">IF('PR-tampon'!$E559="","",IF('PR-tampon'!$E559=0,"",IF(INDIRECT(NOM_FR&amp;ADDRESS('PR-tampon'!$E559,COLUMN(REFERENCEMENT_ISOLANT[[#Headers],[CONCATENATION DES OBSERVATIONS]])))=0,"",INDIRECT(NOM_FR&amp;ADDRESS('PR-tampon'!$E559,COLUMN(REFERENCEMENT_ISOLANT[[#Headers],[CONCATENATION DES OBSERVATIONS]]))))))</f>
        <v/>
      </c>
      <c r="M596" s="3" t="str">
        <f ca="1">IF('PR-tampon'!$D559="","",IF('PR-tampon'!$D559=0,"",IF(INDIRECT(NOM_FR&amp;ADDRESS('PR-tampon'!$D559,COLUMN(REFERENCEMENT_ISOLANT[[#Headers],[Hygrométrie des locaux]])))=0,"",INDIRECT(NOM_FR&amp;ADDRESS('PR-tampon'!$D559,COLUMN(REFERENCEMENT_ISOLANT[[#Headers],[Hygrométrie des locaux]]))))))</f>
        <v/>
      </c>
      <c r="N596" s="3" t="str">
        <f ca="1">IF('PR-tampon'!$D559="","",IF('PR-tampon'!$D559=0,"",IF(INDIRECT(NOM_FR&amp;ADDRESS('PR-tampon'!$D559,COLUMN(REFERENCEMENT_ISOLANT[[#Headers],[classement locaux au sens 20.1 P3]])))=0,"",INDIRECT(NOM_FR&amp;ADDRESS('PR-tampon'!$D559,COLUMN(REFERENCEMENT_ISOLANT[[#Headers],[classement locaux au sens 20.1 P3]]))))))</f>
        <v/>
      </c>
      <c r="O596" s="3" t="str">
        <f ca="1">IF('PR-tampon'!$D559="","",IF('PR-tampon'!$D559=0,"",IF(INDIRECT(NOM_FR&amp;ADDRESS('PR-tampon'!$D559,COLUMN(REFERENCEMENT_ISOLANT[[#Headers],[Climat max]])))=0,"",INDIRECT(NOM_FR&amp;ADDRESS('PR-tampon'!$D559,COLUMN(REFERENCEMENT_ISOLANT[[#Headers],[Climat max]]))))))</f>
        <v/>
      </c>
      <c r="P596" s="3" t="str">
        <f ca="1">IF('PR-tampon'!$D559="","",IF('PR-tampon'!$D559=0,"",IF(INDIRECT(NOM_FR&amp;ADDRESS('PR-tampon'!$D559,COLUMN(REFERENCEMENT_ISOLANT[[#Headers],[Locaux climatisés ou raffraichis]])))=0,"",INDIRECT(NOM_FR&amp;ADDRESS('PR-tampon'!$D559,COLUMN(REFERENCEMENT_ISOLANT[[#Headers],[Locaux climatisés ou raffraichis]]))))))</f>
        <v/>
      </c>
    </row>
    <row r="597" spans="1:16" ht="130.19999999999999" customHeight="1" x14ac:dyDescent="0.3">
      <c r="A597" s="3" t="s">
        <v>191</v>
      </c>
      <c r="B597" s="86" t="str">
        <f ca="1">IF('PR-tampon'!$D560="","",IF('PR-tampon'!$D560=0,"",IF(INDIRECT(NOM_FR&amp;ADDRESS('PR-tampon'!$D560,COLUMN(REFERENCEMENT_ISOLANT[[#Headers],[DATE REFERENCEMENT]])))=0,"",INDIRECT(NOM_FR&amp;ADDRESS('PR-tampon'!$D560,COLUMN(REFERENCEMENT_ISOLANT[[#Headers],[DATE REFERENCEMENT]]))))))</f>
        <v/>
      </c>
      <c r="C597" s="86" t="str">
        <f ca="1">IF('PR-tampon'!$D560="","",IF('PR-tampon'!$D560=0,"",IF(INDIRECT(NOM_FR&amp;ADDRESS('PR-tampon'!$D560,COLUMN(REFERENCEMENT_ISOLANT[[#Headers],[TYPE DE PROCEDE]])))=0,"",INDIRECT(NOM_FR&amp;ADDRESS('PR-tampon'!$D560,COLUMN(REFERENCEMENT_ISOLANT[[#Headers],[TYPE DE PROCEDE]]))))))</f>
        <v/>
      </c>
      <c r="D597" s="86" t="str">
        <f ca="1">IF('PR-tampon'!$D560="","",IF('PR-tampon'!$D560=0,"",IF(INDIRECT(NOM_FR&amp;ADDRESS('PR-tampon'!$D560,COLUMN(REFERENCEMENT_ISOLANT[[#Headers],[MATIERE]])))=0,"",INDIRECT(NOM_FR&amp;ADDRESS('PR-tampon'!$D560,COLUMN(REFERENCEMENT_ISOLANT[[#Headers],[MATIERE]]))))))</f>
        <v/>
      </c>
      <c r="E597" s="3" t="str">
        <f ca="1">IF('PR-tampon'!$D560="","",IF('PR-tampon'!$D560=0,"",IF(INDIRECT(NOM_FR&amp;ADDRESS('PR-tampon'!$D560,COLUMN(REFERENCEMENT_ISOLANT[[#Headers],[NOM COMMERCIAL DU PROCEDE]])))=0,"",INDIRECT(NOM_FR&amp;ADDRESS('PR-tampon'!$D560,COLUMN(REFERENCEMENT_ISOLANT[[#Headers],[NOM COMMERCIAL DU PROCEDE]]))))))</f>
        <v/>
      </c>
      <c r="F597" s="3" t="str">
        <f ca="1">IF('PR-tampon'!$D560="","",IF('PR-tampon'!$D560=0,"",IF(INDIRECT(NOM_FR&amp;ADDRESS('PR-tampon'!$D560,COLUMN(REFERENCEMENT_ISOLANT[[#Headers],[FABRICANT / TITULAIRE / DISTRIBUTEUR]])))=0,"",INDIRECT(NOM_FR&amp;ADDRESS('PR-tampon'!$D560,COLUMN(REFERENCEMENT_ISOLANT[[#Headers],[FABRICANT / TITULAIRE / DISTRIBUTEUR]]))))))</f>
        <v/>
      </c>
      <c r="G597" s="3" t="str">
        <f ca="1">IF('PR-tampon'!$D560="","",IF('PR-tampon'!$D560=0,"",IF(INDIRECT(NOM_FR&amp;ADDRESS('PR-tampon'!$D560,COLUMN(REFERENCEMENT_ISOLANT[[#Headers],[TYPE DE DOCUMENT DE REFERENCE]])))=0,"",INDIRECT(NOM_FR&amp;ADDRESS('PR-tampon'!$D560,COLUMN(REFERENCEMENT_ISOLANT[[#Headers],[TYPE DE DOCUMENT DE REFERENCE]]))))))</f>
        <v/>
      </c>
      <c r="H597" s="3" t="str">
        <f ca="1">IF('PR-tampon'!$D560="","",IF('PR-tampon'!$D560=0,"",IF(INDIRECT(NOM_FR&amp;ADDRESS('PR-tampon'!$D560,COLUMN(REFERENCEMENT_ISOLANT[[#Headers],[REF]])))=0,"",INDIRECT(NOM_FR&amp;ADDRESS('PR-tampon'!$D560,COLUMN(REFERENCEMENT_ISOLANT[[#Headers],[REF]]))))))</f>
        <v/>
      </c>
      <c r="I597" s="80" t="str">
        <f ca="1">IF('PR-tampon'!$D560="","",IF('PR-tampon'!$D560=0,"",IF(INDIRECT(NOM_FR&amp;ADDRESS('PR-tampon'!$D560,COLUMN(REFERENCEMENT_ISOLANT[[#Headers],[AVIS LIMITE AU / VALIDITE]])))=0,"",INDIRECT(NOM_FR&amp;ADDRESS('PR-tampon'!$D560,COLUMN(REFERENCEMENT_ISOLANT[[#Headers],[AVIS LIMITE AU / VALIDITE]]))))))</f>
        <v/>
      </c>
      <c r="J597" s="3" t="str">
        <f ca="1">IF('PR-tampon'!$D560="","",IF('PR-tampon'!$D560=0,"",IF(INDIRECT(NOM_FR&amp;ADDRESS('PR-tampon'!$D560,COLUMN(REFERENCEMENT_ISOLANT[[#Headers],[TC/TNC
dans le domaine d''emploi visé]])))=0,"",INDIRECT(NOM_FR&amp;ADDRESS('PR-tampon'!$D560,COLUMN(REFERENCEMENT_ISOLANT[[#Headers],[TC/TNC
dans le domaine d''emploi visé]]))))))</f>
        <v/>
      </c>
      <c r="K597" s="110" t="str">
        <f ca="1">IF('PR-tampon'!$D560="","",IF('PR-tampon'!$D560=0,"",IF(INDIRECT(NOM_FR&amp;ADDRESS('PR-tampon'!$D560,COLUMN(REFERENCEMENT_ISOLANT[[#Headers],[SYNTHESE DES APPLICATIONS VISEES]])))=0,"",INDIRECT(NOM_FR&amp;ADDRESS('PR-tampon'!$D560,COLUMN(REFERENCEMENT_ISOLANT[[#Headers],[SYNTHESE DES APPLICATIONS VISEES]]))))))</f>
        <v/>
      </c>
      <c r="L597" s="82" t="str">
        <f ca="1">IF('PR-tampon'!$E560="","",IF('PR-tampon'!$E560=0,"",IF(INDIRECT(NOM_FR&amp;ADDRESS('PR-tampon'!$E560,COLUMN(REFERENCEMENT_ISOLANT[[#Headers],[CONCATENATION DES OBSERVATIONS]])))=0,"",INDIRECT(NOM_FR&amp;ADDRESS('PR-tampon'!$E560,COLUMN(REFERENCEMENT_ISOLANT[[#Headers],[CONCATENATION DES OBSERVATIONS]]))))))</f>
        <v/>
      </c>
      <c r="M597" s="3" t="str">
        <f ca="1">IF('PR-tampon'!$D560="","",IF('PR-tampon'!$D560=0,"",IF(INDIRECT(NOM_FR&amp;ADDRESS('PR-tampon'!$D560,COLUMN(REFERENCEMENT_ISOLANT[[#Headers],[Hygrométrie des locaux]])))=0,"",INDIRECT(NOM_FR&amp;ADDRESS('PR-tampon'!$D560,COLUMN(REFERENCEMENT_ISOLANT[[#Headers],[Hygrométrie des locaux]]))))))</f>
        <v/>
      </c>
      <c r="N597" s="3" t="str">
        <f ca="1">IF('PR-tampon'!$D560="","",IF('PR-tampon'!$D560=0,"",IF(INDIRECT(NOM_FR&amp;ADDRESS('PR-tampon'!$D560,COLUMN(REFERENCEMENT_ISOLANT[[#Headers],[classement locaux au sens 20.1 P3]])))=0,"",INDIRECT(NOM_FR&amp;ADDRESS('PR-tampon'!$D560,COLUMN(REFERENCEMENT_ISOLANT[[#Headers],[classement locaux au sens 20.1 P3]]))))))</f>
        <v/>
      </c>
      <c r="O597" s="3" t="str">
        <f ca="1">IF('PR-tampon'!$D560="","",IF('PR-tampon'!$D560=0,"",IF(INDIRECT(NOM_FR&amp;ADDRESS('PR-tampon'!$D560,COLUMN(REFERENCEMENT_ISOLANT[[#Headers],[Climat max]])))=0,"",INDIRECT(NOM_FR&amp;ADDRESS('PR-tampon'!$D560,COLUMN(REFERENCEMENT_ISOLANT[[#Headers],[Climat max]]))))))</f>
        <v/>
      </c>
      <c r="P597" s="3" t="str">
        <f ca="1">IF('PR-tampon'!$D560="","",IF('PR-tampon'!$D560=0,"",IF(INDIRECT(NOM_FR&amp;ADDRESS('PR-tampon'!$D560,COLUMN(REFERENCEMENT_ISOLANT[[#Headers],[Locaux climatisés ou raffraichis]])))=0,"",INDIRECT(NOM_FR&amp;ADDRESS('PR-tampon'!$D560,COLUMN(REFERENCEMENT_ISOLANT[[#Headers],[Locaux climatisés ou raffraichis]]))))))</f>
        <v/>
      </c>
    </row>
    <row r="598" spans="1:16" ht="130.19999999999999" customHeight="1" x14ac:dyDescent="0.3">
      <c r="A598" s="3" t="s">
        <v>191</v>
      </c>
      <c r="B598" s="86" t="str">
        <f ca="1">IF('PR-tampon'!$D561="","",IF('PR-tampon'!$D561=0,"",IF(INDIRECT(NOM_FR&amp;ADDRESS('PR-tampon'!$D561,COLUMN(REFERENCEMENT_ISOLANT[[#Headers],[DATE REFERENCEMENT]])))=0,"",INDIRECT(NOM_FR&amp;ADDRESS('PR-tampon'!$D561,COLUMN(REFERENCEMENT_ISOLANT[[#Headers],[DATE REFERENCEMENT]]))))))</f>
        <v/>
      </c>
      <c r="C598" s="86" t="str">
        <f ca="1">IF('PR-tampon'!$D561="","",IF('PR-tampon'!$D561=0,"",IF(INDIRECT(NOM_FR&amp;ADDRESS('PR-tampon'!$D561,COLUMN(REFERENCEMENT_ISOLANT[[#Headers],[TYPE DE PROCEDE]])))=0,"",INDIRECT(NOM_FR&amp;ADDRESS('PR-tampon'!$D561,COLUMN(REFERENCEMENT_ISOLANT[[#Headers],[TYPE DE PROCEDE]]))))))</f>
        <v/>
      </c>
      <c r="D598" s="86" t="str">
        <f ca="1">IF('PR-tampon'!$D561="","",IF('PR-tampon'!$D561=0,"",IF(INDIRECT(NOM_FR&amp;ADDRESS('PR-tampon'!$D561,COLUMN(REFERENCEMENT_ISOLANT[[#Headers],[MATIERE]])))=0,"",INDIRECT(NOM_FR&amp;ADDRESS('PR-tampon'!$D561,COLUMN(REFERENCEMENT_ISOLANT[[#Headers],[MATIERE]]))))))</f>
        <v/>
      </c>
      <c r="E598" s="3" t="str">
        <f ca="1">IF('PR-tampon'!$D561="","",IF('PR-tampon'!$D561=0,"",IF(INDIRECT(NOM_FR&amp;ADDRESS('PR-tampon'!$D561,COLUMN(REFERENCEMENT_ISOLANT[[#Headers],[NOM COMMERCIAL DU PROCEDE]])))=0,"",INDIRECT(NOM_FR&amp;ADDRESS('PR-tampon'!$D561,COLUMN(REFERENCEMENT_ISOLANT[[#Headers],[NOM COMMERCIAL DU PROCEDE]]))))))</f>
        <v/>
      </c>
      <c r="F598" s="3" t="str">
        <f ca="1">IF('PR-tampon'!$D561="","",IF('PR-tampon'!$D561=0,"",IF(INDIRECT(NOM_FR&amp;ADDRESS('PR-tampon'!$D561,COLUMN(REFERENCEMENT_ISOLANT[[#Headers],[FABRICANT / TITULAIRE / DISTRIBUTEUR]])))=0,"",INDIRECT(NOM_FR&amp;ADDRESS('PR-tampon'!$D561,COLUMN(REFERENCEMENT_ISOLANT[[#Headers],[FABRICANT / TITULAIRE / DISTRIBUTEUR]]))))))</f>
        <v/>
      </c>
      <c r="G598" s="3" t="str">
        <f ca="1">IF('PR-tampon'!$D561="","",IF('PR-tampon'!$D561=0,"",IF(INDIRECT(NOM_FR&amp;ADDRESS('PR-tampon'!$D561,COLUMN(REFERENCEMENT_ISOLANT[[#Headers],[TYPE DE DOCUMENT DE REFERENCE]])))=0,"",INDIRECT(NOM_FR&amp;ADDRESS('PR-tampon'!$D561,COLUMN(REFERENCEMENT_ISOLANT[[#Headers],[TYPE DE DOCUMENT DE REFERENCE]]))))))</f>
        <v/>
      </c>
      <c r="H598" s="3" t="str">
        <f ca="1">IF('PR-tampon'!$D561="","",IF('PR-tampon'!$D561=0,"",IF(INDIRECT(NOM_FR&amp;ADDRESS('PR-tampon'!$D561,COLUMN(REFERENCEMENT_ISOLANT[[#Headers],[REF]])))=0,"",INDIRECT(NOM_FR&amp;ADDRESS('PR-tampon'!$D561,COLUMN(REFERENCEMENT_ISOLANT[[#Headers],[REF]]))))))</f>
        <v/>
      </c>
      <c r="I598" s="80" t="str">
        <f ca="1">IF('PR-tampon'!$D561="","",IF('PR-tampon'!$D561=0,"",IF(INDIRECT(NOM_FR&amp;ADDRESS('PR-tampon'!$D561,COLUMN(REFERENCEMENT_ISOLANT[[#Headers],[AVIS LIMITE AU / VALIDITE]])))=0,"",INDIRECT(NOM_FR&amp;ADDRESS('PR-tampon'!$D561,COLUMN(REFERENCEMENT_ISOLANT[[#Headers],[AVIS LIMITE AU / VALIDITE]]))))))</f>
        <v/>
      </c>
      <c r="J598" s="3" t="str">
        <f ca="1">IF('PR-tampon'!$D561="","",IF('PR-tampon'!$D561=0,"",IF(INDIRECT(NOM_FR&amp;ADDRESS('PR-tampon'!$D561,COLUMN(REFERENCEMENT_ISOLANT[[#Headers],[TC/TNC
dans le domaine d''emploi visé]])))=0,"",INDIRECT(NOM_FR&amp;ADDRESS('PR-tampon'!$D561,COLUMN(REFERENCEMENT_ISOLANT[[#Headers],[TC/TNC
dans le domaine d''emploi visé]]))))))</f>
        <v/>
      </c>
      <c r="K598" s="110" t="str">
        <f ca="1">IF('PR-tampon'!$D561="","",IF('PR-tampon'!$D561=0,"",IF(INDIRECT(NOM_FR&amp;ADDRESS('PR-tampon'!$D561,COLUMN(REFERENCEMENT_ISOLANT[[#Headers],[SYNTHESE DES APPLICATIONS VISEES]])))=0,"",INDIRECT(NOM_FR&amp;ADDRESS('PR-tampon'!$D561,COLUMN(REFERENCEMENT_ISOLANT[[#Headers],[SYNTHESE DES APPLICATIONS VISEES]]))))))</f>
        <v/>
      </c>
      <c r="L598" s="82" t="str">
        <f ca="1">IF('PR-tampon'!$E561="","",IF('PR-tampon'!$E561=0,"",IF(INDIRECT(NOM_FR&amp;ADDRESS('PR-tampon'!$E561,COLUMN(REFERENCEMENT_ISOLANT[[#Headers],[CONCATENATION DES OBSERVATIONS]])))=0,"",INDIRECT(NOM_FR&amp;ADDRESS('PR-tampon'!$E561,COLUMN(REFERENCEMENT_ISOLANT[[#Headers],[CONCATENATION DES OBSERVATIONS]]))))))</f>
        <v/>
      </c>
      <c r="M598" s="3" t="str">
        <f ca="1">IF('PR-tampon'!$D561="","",IF('PR-tampon'!$D561=0,"",IF(INDIRECT(NOM_FR&amp;ADDRESS('PR-tampon'!$D561,COLUMN(REFERENCEMENT_ISOLANT[[#Headers],[Hygrométrie des locaux]])))=0,"",INDIRECT(NOM_FR&amp;ADDRESS('PR-tampon'!$D561,COLUMN(REFERENCEMENT_ISOLANT[[#Headers],[Hygrométrie des locaux]]))))))</f>
        <v/>
      </c>
      <c r="N598" s="3" t="str">
        <f ca="1">IF('PR-tampon'!$D561="","",IF('PR-tampon'!$D561=0,"",IF(INDIRECT(NOM_FR&amp;ADDRESS('PR-tampon'!$D561,COLUMN(REFERENCEMENT_ISOLANT[[#Headers],[classement locaux au sens 20.1 P3]])))=0,"",INDIRECT(NOM_FR&amp;ADDRESS('PR-tampon'!$D561,COLUMN(REFERENCEMENT_ISOLANT[[#Headers],[classement locaux au sens 20.1 P3]]))))))</f>
        <v/>
      </c>
      <c r="O598" s="3" t="str">
        <f ca="1">IF('PR-tampon'!$D561="","",IF('PR-tampon'!$D561=0,"",IF(INDIRECT(NOM_FR&amp;ADDRESS('PR-tampon'!$D561,COLUMN(REFERENCEMENT_ISOLANT[[#Headers],[Climat max]])))=0,"",INDIRECT(NOM_FR&amp;ADDRESS('PR-tampon'!$D561,COLUMN(REFERENCEMENT_ISOLANT[[#Headers],[Climat max]]))))))</f>
        <v/>
      </c>
      <c r="P598" s="3" t="str">
        <f ca="1">IF('PR-tampon'!$D561="","",IF('PR-tampon'!$D561=0,"",IF(INDIRECT(NOM_FR&amp;ADDRESS('PR-tampon'!$D561,COLUMN(REFERENCEMENT_ISOLANT[[#Headers],[Locaux climatisés ou raffraichis]])))=0,"",INDIRECT(NOM_FR&amp;ADDRESS('PR-tampon'!$D561,COLUMN(REFERENCEMENT_ISOLANT[[#Headers],[Locaux climatisés ou raffraichis]]))))))</f>
        <v/>
      </c>
    </row>
    <row r="599" spans="1:16" ht="130.19999999999999" customHeight="1" x14ac:dyDescent="0.3">
      <c r="A599" s="3" t="s">
        <v>191</v>
      </c>
      <c r="B599" s="86" t="str">
        <f ca="1">IF('PR-tampon'!$D562="","",IF('PR-tampon'!$D562=0,"",IF(INDIRECT(NOM_FR&amp;ADDRESS('PR-tampon'!$D562,COLUMN(REFERENCEMENT_ISOLANT[[#Headers],[DATE REFERENCEMENT]])))=0,"",INDIRECT(NOM_FR&amp;ADDRESS('PR-tampon'!$D562,COLUMN(REFERENCEMENT_ISOLANT[[#Headers],[DATE REFERENCEMENT]]))))))</f>
        <v/>
      </c>
      <c r="C599" s="86" t="str">
        <f ca="1">IF('PR-tampon'!$D562="","",IF('PR-tampon'!$D562=0,"",IF(INDIRECT(NOM_FR&amp;ADDRESS('PR-tampon'!$D562,COLUMN(REFERENCEMENT_ISOLANT[[#Headers],[TYPE DE PROCEDE]])))=0,"",INDIRECT(NOM_FR&amp;ADDRESS('PR-tampon'!$D562,COLUMN(REFERENCEMENT_ISOLANT[[#Headers],[TYPE DE PROCEDE]]))))))</f>
        <v/>
      </c>
      <c r="D599" s="86" t="str">
        <f ca="1">IF('PR-tampon'!$D562="","",IF('PR-tampon'!$D562=0,"",IF(INDIRECT(NOM_FR&amp;ADDRESS('PR-tampon'!$D562,COLUMN(REFERENCEMENT_ISOLANT[[#Headers],[MATIERE]])))=0,"",INDIRECT(NOM_FR&amp;ADDRESS('PR-tampon'!$D562,COLUMN(REFERENCEMENT_ISOLANT[[#Headers],[MATIERE]]))))))</f>
        <v/>
      </c>
      <c r="E599" s="3" t="str">
        <f ca="1">IF('PR-tampon'!$D562="","",IF('PR-tampon'!$D562=0,"",IF(INDIRECT(NOM_FR&amp;ADDRESS('PR-tampon'!$D562,COLUMN(REFERENCEMENT_ISOLANT[[#Headers],[NOM COMMERCIAL DU PROCEDE]])))=0,"",INDIRECT(NOM_FR&amp;ADDRESS('PR-tampon'!$D562,COLUMN(REFERENCEMENT_ISOLANT[[#Headers],[NOM COMMERCIAL DU PROCEDE]]))))))</f>
        <v/>
      </c>
      <c r="F599" s="3" t="str">
        <f ca="1">IF('PR-tampon'!$D562="","",IF('PR-tampon'!$D562=0,"",IF(INDIRECT(NOM_FR&amp;ADDRESS('PR-tampon'!$D562,COLUMN(REFERENCEMENT_ISOLANT[[#Headers],[FABRICANT / TITULAIRE / DISTRIBUTEUR]])))=0,"",INDIRECT(NOM_FR&amp;ADDRESS('PR-tampon'!$D562,COLUMN(REFERENCEMENT_ISOLANT[[#Headers],[FABRICANT / TITULAIRE / DISTRIBUTEUR]]))))))</f>
        <v/>
      </c>
      <c r="G599" s="3" t="str">
        <f ca="1">IF('PR-tampon'!$D562="","",IF('PR-tampon'!$D562=0,"",IF(INDIRECT(NOM_FR&amp;ADDRESS('PR-tampon'!$D562,COLUMN(REFERENCEMENT_ISOLANT[[#Headers],[TYPE DE DOCUMENT DE REFERENCE]])))=0,"",INDIRECT(NOM_FR&amp;ADDRESS('PR-tampon'!$D562,COLUMN(REFERENCEMENT_ISOLANT[[#Headers],[TYPE DE DOCUMENT DE REFERENCE]]))))))</f>
        <v/>
      </c>
      <c r="H599" s="3" t="str">
        <f ca="1">IF('PR-tampon'!$D562="","",IF('PR-tampon'!$D562=0,"",IF(INDIRECT(NOM_FR&amp;ADDRESS('PR-tampon'!$D562,COLUMN(REFERENCEMENT_ISOLANT[[#Headers],[REF]])))=0,"",INDIRECT(NOM_FR&amp;ADDRESS('PR-tampon'!$D562,COLUMN(REFERENCEMENT_ISOLANT[[#Headers],[REF]]))))))</f>
        <v/>
      </c>
      <c r="I599" s="80" t="str">
        <f ca="1">IF('PR-tampon'!$D562="","",IF('PR-tampon'!$D562=0,"",IF(INDIRECT(NOM_FR&amp;ADDRESS('PR-tampon'!$D562,COLUMN(REFERENCEMENT_ISOLANT[[#Headers],[AVIS LIMITE AU / VALIDITE]])))=0,"",INDIRECT(NOM_FR&amp;ADDRESS('PR-tampon'!$D562,COLUMN(REFERENCEMENT_ISOLANT[[#Headers],[AVIS LIMITE AU / VALIDITE]]))))))</f>
        <v/>
      </c>
      <c r="J599" s="3" t="str">
        <f ca="1">IF('PR-tampon'!$D562="","",IF('PR-tampon'!$D562=0,"",IF(INDIRECT(NOM_FR&amp;ADDRESS('PR-tampon'!$D562,COLUMN(REFERENCEMENT_ISOLANT[[#Headers],[TC/TNC
dans le domaine d''emploi visé]])))=0,"",INDIRECT(NOM_FR&amp;ADDRESS('PR-tampon'!$D562,COLUMN(REFERENCEMENT_ISOLANT[[#Headers],[TC/TNC
dans le domaine d''emploi visé]]))))))</f>
        <v/>
      </c>
      <c r="K599" s="110" t="str">
        <f ca="1">IF('PR-tampon'!$D562="","",IF('PR-tampon'!$D562=0,"",IF(INDIRECT(NOM_FR&amp;ADDRESS('PR-tampon'!$D562,COLUMN(REFERENCEMENT_ISOLANT[[#Headers],[SYNTHESE DES APPLICATIONS VISEES]])))=0,"",INDIRECT(NOM_FR&amp;ADDRESS('PR-tampon'!$D562,COLUMN(REFERENCEMENT_ISOLANT[[#Headers],[SYNTHESE DES APPLICATIONS VISEES]]))))))</f>
        <v/>
      </c>
      <c r="L599" s="82" t="str">
        <f ca="1">IF('PR-tampon'!$E562="","",IF('PR-tampon'!$E562=0,"",IF(INDIRECT(NOM_FR&amp;ADDRESS('PR-tampon'!$E562,COLUMN(REFERENCEMENT_ISOLANT[[#Headers],[CONCATENATION DES OBSERVATIONS]])))=0,"",INDIRECT(NOM_FR&amp;ADDRESS('PR-tampon'!$E562,COLUMN(REFERENCEMENT_ISOLANT[[#Headers],[CONCATENATION DES OBSERVATIONS]]))))))</f>
        <v/>
      </c>
      <c r="M599" s="3" t="str">
        <f ca="1">IF('PR-tampon'!$D562="","",IF('PR-tampon'!$D562=0,"",IF(INDIRECT(NOM_FR&amp;ADDRESS('PR-tampon'!$D562,COLUMN(REFERENCEMENT_ISOLANT[[#Headers],[Hygrométrie des locaux]])))=0,"",INDIRECT(NOM_FR&amp;ADDRESS('PR-tampon'!$D562,COLUMN(REFERENCEMENT_ISOLANT[[#Headers],[Hygrométrie des locaux]]))))))</f>
        <v/>
      </c>
      <c r="N599" s="3" t="str">
        <f ca="1">IF('PR-tampon'!$D562="","",IF('PR-tampon'!$D562=0,"",IF(INDIRECT(NOM_FR&amp;ADDRESS('PR-tampon'!$D562,COLUMN(REFERENCEMENT_ISOLANT[[#Headers],[classement locaux au sens 20.1 P3]])))=0,"",INDIRECT(NOM_FR&amp;ADDRESS('PR-tampon'!$D562,COLUMN(REFERENCEMENT_ISOLANT[[#Headers],[classement locaux au sens 20.1 P3]]))))))</f>
        <v/>
      </c>
      <c r="O599" s="3" t="str">
        <f ca="1">IF('PR-tampon'!$D562="","",IF('PR-tampon'!$D562=0,"",IF(INDIRECT(NOM_FR&amp;ADDRESS('PR-tampon'!$D562,COLUMN(REFERENCEMENT_ISOLANT[[#Headers],[Climat max]])))=0,"",INDIRECT(NOM_FR&amp;ADDRESS('PR-tampon'!$D562,COLUMN(REFERENCEMENT_ISOLANT[[#Headers],[Climat max]]))))))</f>
        <v/>
      </c>
      <c r="P599" s="3" t="str">
        <f ca="1">IF('PR-tampon'!$D562="","",IF('PR-tampon'!$D562=0,"",IF(INDIRECT(NOM_FR&amp;ADDRESS('PR-tampon'!$D562,COLUMN(REFERENCEMENT_ISOLANT[[#Headers],[Locaux climatisés ou raffraichis]])))=0,"",INDIRECT(NOM_FR&amp;ADDRESS('PR-tampon'!$D562,COLUMN(REFERENCEMENT_ISOLANT[[#Headers],[Locaux climatisés ou raffraichis]]))))))</f>
        <v/>
      </c>
    </row>
    <row r="600" spans="1:16" ht="130.19999999999999" customHeight="1" x14ac:dyDescent="0.3">
      <c r="A600" s="3" t="s">
        <v>191</v>
      </c>
      <c r="B600" s="86" t="str">
        <f ca="1">IF('PR-tampon'!$D563="","",IF('PR-tampon'!$D563=0,"",IF(INDIRECT(NOM_FR&amp;ADDRESS('PR-tampon'!$D563,COLUMN(REFERENCEMENT_ISOLANT[[#Headers],[DATE REFERENCEMENT]])))=0,"",INDIRECT(NOM_FR&amp;ADDRESS('PR-tampon'!$D563,COLUMN(REFERENCEMENT_ISOLANT[[#Headers],[DATE REFERENCEMENT]]))))))</f>
        <v/>
      </c>
      <c r="C600" s="86" t="str">
        <f ca="1">IF('PR-tampon'!$D563="","",IF('PR-tampon'!$D563=0,"",IF(INDIRECT(NOM_FR&amp;ADDRESS('PR-tampon'!$D563,COLUMN(REFERENCEMENT_ISOLANT[[#Headers],[TYPE DE PROCEDE]])))=0,"",INDIRECT(NOM_FR&amp;ADDRESS('PR-tampon'!$D563,COLUMN(REFERENCEMENT_ISOLANT[[#Headers],[TYPE DE PROCEDE]]))))))</f>
        <v/>
      </c>
      <c r="D600" s="86" t="str">
        <f ca="1">IF('PR-tampon'!$D563="","",IF('PR-tampon'!$D563=0,"",IF(INDIRECT(NOM_FR&amp;ADDRESS('PR-tampon'!$D563,COLUMN(REFERENCEMENT_ISOLANT[[#Headers],[MATIERE]])))=0,"",INDIRECT(NOM_FR&amp;ADDRESS('PR-tampon'!$D563,COLUMN(REFERENCEMENT_ISOLANT[[#Headers],[MATIERE]]))))))</f>
        <v/>
      </c>
      <c r="E600" s="3" t="str">
        <f ca="1">IF('PR-tampon'!$D563="","",IF('PR-tampon'!$D563=0,"",IF(INDIRECT(NOM_FR&amp;ADDRESS('PR-tampon'!$D563,COLUMN(REFERENCEMENT_ISOLANT[[#Headers],[NOM COMMERCIAL DU PROCEDE]])))=0,"",INDIRECT(NOM_FR&amp;ADDRESS('PR-tampon'!$D563,COLUMN(REFERENCEMENT_ISOLANT[[#Headers],[NOM COMMERCIAL DU PROCEDE]]))))))</f>
        <v/>
      </c>
      <c r="F600" s="3" t="str">
        <f ca="1">IF('PR-tampon'!$D563="","",IF('PR-tampon'!$D563=0,"",IF(INDIRECT(NOM_FR&amp;ADDRESS('PR-tampon'!$D563,COLUMN(REFERENCEMENT_ISOLANT[[#Headers],[FABRICANT / TITULAIRE / DISTRIBUTEUR]])))=0,"",INDIRECT(NOM_FR&amp;ADDRESS('PR-tampon'!$D563,COLUMN(REFERENCEMENT_ISOLANT[[#Headers],[FABRICANT / TITULAIRE / DISTRIBUTEUR]]))))))</f>
        <v/>
      </c>
      <c r="G600" s="3" t="str">
        <f ca="1">IF('PR-tampon'!$D563="","",IF('PR-tampon'!$D563=0,"",IF(INDIRECT(NOM_FR&amp;ADDRESS('PR-tampon'!$D563,COLUMN(REFERENCEMENT_ISOLANT[[#Headers],[TYPE DE DOCUMENT DE REFERENCE]])))=0,"",INDIRECT(NOM_FR&amp;ADDRESS('PR-tampon'!$D563,COLUMN(REFERENCEMENT_ISOLANT[[#Headers],[TYPE DE DOCUMENT DE REFERENCE]]))))))</f>
        <v/>
      </c>
      <c r="H600" s="3" t="str">
        <f ca="1">IF('PR-tampon'!$D563="","",IF('PR-tampon'!$D563=0,"",IF(INDIRECT(NOM_FR&amp;ADDRESS('PR-tampon'!$D563,COLUMN(REFERENCEMENT_ISOLANT[[#Headers],[REF]])))=0,"",INDIRECT(NOM_FR&amp;ADDRESS('PR-tampon'!$D563,COLUMN(REFERENCEMENT_ISOLANT[[#Headers],[REF]]))))))</f>
        <v/>
      </c>
      <c r="I600" s="80" t="str">
        <f ca="1">IF('PR-tampon'!$D563="","",IF('PR-tampon'!$D563=0,"",IF(INDIRECT(NOM_FR&amp;ADDRESS('PR-tampon'!$D563,COLUMN(REFERENCEMENT_ISOLANT[[#Headers],[AVIS LIMITE AU / VALIDITE]])))=0,"",INDIRECT(NOM_FR&amp;ADDRESS('PR-tampon'!$D563,COLUMN(REFERENCEMENT_ISOLANT[[#Headers],[AVIS LIMITE AU / VALIDITE]]))))))</f>
        <v/>
      </c>
      <c r="J600" s="3" t="str">
        <f ca="1">IF('PR-tampon'!$D563="","",IF('PR-tampon'!$D563=0,"",IF(INDIRECT(NOM_FR&amp;ADDRESS('PR-tampon'!$D563,COLUMN(REFERENCEMENT_ISOLANT[[#Headers],[TC/TNC
dans le domaine d''emploi visé]])))=0,"",INDIRECT(NOM_FR&amp;ADDRESS('PR-tampon'!$D563,COLUMN(REFERENCEMENT_ISOLANT[[#Headers],[TC/TNC
dans le domaine d''emploi visé]]))))))</f>
        <v/>
      </c>
      <c r="K600" s="110" t="str">
        <f ca="1">IF('PR-tampon'!$D563="","",IF('PR-tampon'!$D563=0,"",IF(INDIRECT(NOM_FR&amp;ADDRESS('PR-tampon'!$D563,COLUMN(REFERENCEMENT_ISOLANT[[#Headers],[SYNTHESE DES APPLICATIONS VISEES]])))=0,"",INDIRECT(NOM_FR&amp;ADDRESS('PR-tampon'!$D563,COLUMN(REFERENCEMENT_ISOLANT[[#Headers],[SYNTHESE DES APPLICATIONS VISEES]]))))))</f>
        <v/>
      </c>
      <c r="L600" s="82" t="str">
        <f ca="1">IF('PR-tampon'!$E563="","",IF('PR-tampon'!$E563=0,"",IF(INDIRECT(NOM_FR&amp;ADDRESS('PR-tampon'!$E563,COLUMN(REFERENCEMENT_ISOLANT[[#Headers],[CONCATENATION DES OBSERVATIONS]])))=0,"",INDIRECT(NOM_FR&amp;ADDRESS('PR-tampon'!$E563,COLUMN(REFERENCEMENT_ISOLANT[[#Headers],[CONCATENATION DES OBSERVATIONS]]))))))</f>
        <v/>
      </c>
      <c r="M600" s="3" t="str">
        <f ca="1">IF('PR-tampon'!$D563="","",IF('PR-tampon'!$D563=0,"",IF(INDIRECT(NOM_FR&amp;ADDRESS('PR-tampon'!$D563,COLUMN(REFERENCEMENT_ISOLANT[[#Headers],[Hygrométrie des locaux]])))=0,"",INDIRECT(NOM_FR&amp;ADDRESS('PR-tampon'!$D563,COLUMN(REFERENCEMENT_ISOLANT[[#Headers],[Hygrométrie des locaux]]))))))</f>
        <v/>
      </c>
      <c r="N600" s="3" t="str">
        <f ca="1">IF('PR-tampon'!$D563="","",IF('PR-tampon'!$D563=0,"",IF(INDIRECT(NOM_FR&amp;ADDRESS('PR-tampon'!$D563,COLUMN(REFERENCEMENT_ISOLANT[[#Headers],[classement locaux au sens 20.1 P3]])))=0,"",INDIRECT(NOM_FR&amp;ADDRESS('PR-tampon'!$D563,COLUMN(REFERENCEMENT_ISOLANT[[#Headers],[classement locaux au sens 20.1 P3]]))))))</f>
        <v/>
      </c>
      <c r="O600" s="3" t="str">
        <f ca="1">IF('PR-tampon'!$D563="","",IF('PR-tampon'!$D563=0,"",IF(INDIRECT(NOM_FR&amp;ADDRESS('PR-tampon'!$D563,COLUMN(REFERENCEMENT_ISOLANT[[#Headers],[Climat max]])))=0,"",INDIRECT(NOM_FR&amp;ADDRESS('PR-tampon'!$D563,COLUMN(REFERENCEMENT_ISOLANT[[#Headers],[Climat max]]))))))</f>
        <v/>
      </c>
      <c r="P600" s="3" t="str">
        <f ca="1">IF('PR-tampon'!$D563="","",IF('PR-tampon'!$D563=0,"",IF(INDIRECT(NOM_FR&amp;ADDRESS('PR-tampon'!$D563,COLUMN(REFERENCEMENT_ISOLANT[[#Headers],[Locaux climatisés ou raffraichis]])))=0,"",INDIRECT(NOM_FR&amp;ADDRESS('PR-tampon'!$D563,COLUMN(REFERENCEMENT_ISOLANT[[#Headers],[Locaux climatisés ou raffraichis]]))))))</f>
        <v/>
      </c>
    </row>
    <row r="601" spans="1:16" ht="130.19999999999999" customHeight="1" x14ac:dyDescent="0.3">
      <c r="A601" s="3" t="s">
        <v>191</v>
      </c>
      <c r="B601" s="86" t="str">
        <f ca="1">IF('PR-tampon'!$D564="","",IF('PR-tampon'!$D564=0,"",IF(INDIRECT(NOM_FR&amp;ADDRESS('PR-tampon'!$D564,COLUMN(REFERENCEMENT_ISOLANT[[#Headers],[DATE REFERENCEMENT]])))=0,"",INDIRECT(NOM_FR&amp;ADDRESS('PR-tampon'!$D564,COLUMN(REFERENCEMENT_ISOLANT[[#Headers],[DATE REFERENCEMENT]]))))))</f>
        <v/>
      </c>
      <c r="C601" s="86" t="str">
        <f ca="1">IF('PR-tampon'!$D564="","",IF('PR-tampon'!$D564=0,"",IF(INDIRECT(NOM_FR&amp;ADDRESS('PR-tampon'!$D564,COLUMN(REFERENCEMENT_ISOLANT[[#Headers],[TYPE DE PROCEDE]])))=0,"",INDIRECT(NOM_FR&amp;ADDRESS('PR-tampon'!$D564,COLUMN(REFERENCEMENT_ISOLANT[[#Headers],[TYPE DE PROCEDE]]))))))</f>
        <v/>
      </c>
      <c r="D601" s="86" t="str">
        <f ca="1">IF('PR-tampon'!$D564="","",IF('PR-tampon'!$D564=0,"",IF(INDIRECT(NOM_FR&amp;ADDRESS('PR-tampon'!$D564,COLUMN(REFERENCEMENT_ISOLANT[[#Headers],[MATIERE]])))=0,"",INDIRECT(NOM_FR&amp;ADDRESS('PR-tampon'!$D564,COLUMN(REFERENCEMENT_ISOLANT[[#Headers],[MATIERE]]))))))</f>
        <v/>
      </c>
      <c r="E601" s="3" t="str">
        <f ca="1">IF('PR-tampon'!$D564="","",IF('PR-tampon'!$D564=0,"",IF(INDIRECT(NOM_FR&amp;ADDRESS('PR-tampon'!$D564,COLUMN(REFERENCEMENT_ISOLANT[[#Headers],[NOM COMMERCIAL DU PROCEDE]])))=0,"",INDIRECT(NOM_FR&amp;ADDRESS('PR-tampon'!$D564,COLUMN(REFERENCEMENT_ISOLANT[[#Headers],[NOM COMMERCIAL DU PROCEDE]]))))))</f>
        <v/>
      </c>
      <c r="F601" s="3" t="str">
        <f ca="1">IF('PR-tampon'!$D564="","",IF('PR-tampon'!$D564=0,"",IF(INDIRECT(NOM_FR&amp;ADDRESS('PR-tampon'!$D564,COLUMN(REFERENCEMENT_ISOLANT[[#Headers],[FABRICANT / TITULAIRE / DISTRIBUTEUR]])))=0,"",INDIRECT(NOM_FR&amp;ADDRESS('PR-tampon'!$D564,COLUMN(REFERENCEMENT_ISOLANT[[#Headers],[FABRICANT / TITULAIRE / DISTRIBUTEUR]]))))))</f>
        <v/>
      </c>
      <c r="G601" s="3" t="str">
        <f ca="1">IF('PR-tampon'!$D564="","",IF('PR-tampon'!$D564=0,"",IF(INDIRECT(NOM_FR&amp;ADDRESS('PR-tampon'!$D564,COLUMN(REFERENCEMENT_ISOLANT[[#Headers],[TYPE DE DOCUMENT DE REFERENCE]])))=0,"",INDIRECT(NOM_FR&amp;ADDRESS('PR-tampon'!$D564,COLUMN(REFERENCEMENT_ISOLANT[[#Headers],[TYPE DE DOCUMENT DE REFERENCE]]))))))</f>
        <v/>
      </c>
      <c r="H601" s="3" t="str">
        <f ca="1">IF('PR-tampon'!$D564="","",IF('PR-tampon'!$D564=0,"",IF(INDIRECT(NOM_FR&amp;ADDRESS('PR-tampon'!$D564,COLUMN(REFERENCEMENT_ISOLANT[[#Headers],[REF]])))=0,"",INDIRECT(NOM_FR&amp;ADDRESS('PR-tampon'!$D564,COLUMN(REFERENCEMENT_ISOLANT[[#Headers],[REF]]))))))</f>
        <v/>
      </c>
      <c r="I601" s="80" t="str">
        <f ca="1">IF('PR-tampon'!$D564="","",IF('PR-tampon'!$D564=0,"",IF(INDIRECT(NOM_FR&amp;ADDRESS('PR-tampon'!$D564,COLUMN(REFERENCEMENT_ISOLANT[[#Headers],[AVIS LIMITE AU / VALIDITE]])))=0,"",INDIRECT(NOM_FR&amp;ADDRESS('PR-tampon'!$D564,COLUMN(REFERENCEMENT_ISOLANT[[#Headers],[AVIS LIMITE AU / VALIDITE]]))))))</f>
        <v/>
      </c>
      <c r="J601" s="3" t="str">
        <f ca="1">IF('PR-tampon'!$D564="","",IF('PR-tampon'!$D564=0,"",IF(INDIRECT(NOM_FR&amp;ADDRESS('PR-tampon'!$D564,COLUMN(REFERENCEMENT_ISOLANT[[#Headers],[TC/TNC
dans le domaine d''emploi visé]])))=0,"",INDIRECT(NOM_FR&amp;ADDRESS('PR-tampon'!$D564,COLUMN(REFERENCEMENT_ISOLANT[[#Headers],[TC/TNC
dans le domaine d''emploi visé]]))))))</f>
        <v/>
      </c>
      <c r="K601" s="110" t="str">
        <f ca="1">IF('PR-tampon'!$D564="","",IF('PR-tampon'!$D564=0,"",IF(INDIRECT(NOM_FR&amp;ADDRESS('PR-tampon'!$D564,COLUMN(REFERENCEMENT_ISOLANT[[#Headers],[SYNTHESE DES APPLICATIONS VISEES]])))=0,"",INDIRECT(NOM_FR&amp;ADDRESS('PR-tampon'!$D564,COLUMN(REFERENCEMENT_ISOLANT[[#Headers],[SYNTHESE DES APPLICATIONS VISEES]]))))))</f>
        <v/>
      </c>
      <c r="L601" s="82" t="str">
        <f ca="1">IF('PR-tampon'!$E564="","",IF('PR-tampon'!$E564=0,"",IF(INDIRECT(NOM_FR&amp;ADDRESS('PR-tampon'!$E564,COLUMN(REFERENCEMENT_ISOLANT[[#Headers],[CONCATENATION DES OBSERVATIONS]])))=0,"",INDIRECT(NOM_FR&amp;ADDRESS('PR-tampon'!$E564,COLUMN(REFERENCEMENT_ISOLANT[[#Headers],[CONCATENATION DES OBSERVATIONS]]))))))</f>
        <v/>
      </c>
      <c r="M601" s="3" t="str">
        <f ca="1">IF('PR-tampon'!$D564="","",IF('PR-tampon'!$D564=0,"",IF(INDIRECT(NOM_FR&amp;ADDRESS('PR-tampon'!$D564,COLUMN(REFERENCEMENT_ISOLANT[[#Headers],[Hygrométrie des locaux]])))=0,"",INDIRECT(NOM_FR&amp;ADDRESS('PR-tampon'!$D564,COLUMN(REFERENCEMENT_ISOLANT[[#Headers],[Hygrométrie des locaux]]))))))</f>
        <v/>
      </c>
      <c r="N601" s="3" t="str">
        <f ca="1">IF('PR-tampon'!$D564="","",IF('PR-tampon'!$D564=0,"",IF(INDIRECT(NOM_FR&amp;ADDRESS('PR-tampon'!$D564,COLUMN(REFERENCEMENT_ISOLANT[[#Headers],[classement locaux au sens 20.1 P3]])))=0,"",INDIRECT(NOM_FR&amp;ADDRESS('PR-tampon'!$D564,COLUMN(REFERENCEMENT_ISOLANT[[#Headers],[classement locaux au sens 20.1 P3]]))))))</f>
        <v/>
      </c>
      <c r="O601" s="3" t="str">
        <f ca="1">IF('PR-tampon'!$D564="","",IF('PR-tampon'!$D564=0,"",IF(INDIRECT(NOM_FR&amp;ADDRESS('PR-tampon'!$D564,COLUMN(REFERENCEMENT_ISOLANT[[#Headers],[Climat max]])))=0,"",INDIRECT(NOM_FR&amp;ADDRESS('PR-tampon'!$D564,COLUMN(REFERENCEMENT_ISOLANT[[#Headers],[Climat max]]))))))</f>
        <v/>
      </c>
      <c r="P601" s="3" t="str">
        <f ca="1">IF('PR-tampon'!$D564="","",IF('PR-tampon'!$D564=0,"",IF(INDIRECT(NOM_FR&amp;ADDRESS('PR-tampon'!$D564,COLUMN(REFERENCEMENT_ISOLANT[[#Headers],[Locaux climatisés ou raffraichis]])))=0,"",INDIRECT(NOM_FR&amp;ADDRESS('PR-tampon'!$D564,COLUMN(REFERENCEMENT_ISOLANT[[#Headers],[Locaux climatisés ou raffraichis]]))))))</f>
        <v/>
      </c>
    </row>
    <row r="602" spans="1:16" ht="130.19999999999999" customHeight="1" x14ac:dyDescent="0.3">
      <c r="A602" s="3" t="s">
        <v>191</v>
      </c>
      <c r="B602" s="86" t="str">
        <f ca="1">IF('PR-tampon'!$D565="","",IF('PR-tampon'!$D565=0,"",IF(INDIRECT(NOM_FR&amp;ADDRESS('PR-tampon'!$D565,COLUMN(REFERENCEMENT_ISOLANT[[#Headers],[DATE REFERENCEMENT]])))=0,"",INDIRECT(NOM_FR&amp;ADDRESS('PR-tampon'!$D565,COLUMN(REFERENCEMENT_ISOLANT[[#Headers],[DATE REFERENCEMENT]]))))))</f>
        <v/>
      </c>
      <c r="C602" s="86" t="str">
        <f ca="1">IF('PR-tampon'!$D565="","",IF('PR-tampon'!$D565=0,"",IF(INDIRECT(NOM_FR&amp;ADDRESS('PR-tampon'!$D565,COLUMN(REFERENCEMENT_ISOLANT[[#Headers],[TYPE DE PROCEDE]])))=0,"",INDIRECT(NOM_FR&amp;ADDRESS('PR-tampon'!$D565,COLUMN(REFERENCEMENT_ISOLANT[[#Headers],[TYPE DE PROCEDE]]))))))</f>
        <v/>
      </c>
      <c r="D602" s="86" t="str">
        <f ca="1">IF('PR-tampon'!$D565="","",IF('PR-tampon'!$D565=0,"",IF(INDIRECT(NOM_FR&amp;ADDRESS('PR-tampon'!$D565,COLUMN(REFERENCEMENT_ISOLANT[[#Headers],[MATIERE]])))=0,"",INDIRECT(NOM_FR&amp;ADDRESS('PR-tampon'!$D565,COLUMN(REFERENCEMENT_ISOLANT[[#Headers],[MATIERE]]))))))</f>
        <v/>
      </c>
      <c r="E602" s="3" t="str">
        <f ca="1">IF('PR-tampon'!$D565="","",IF('PR-tampon'!$D565=0,"",IF(INDIRECT(NOM_FR&amp;ADDRESS('PR-tampon'!$D565,COLUMN(REFERENCEMENT_ISOLANT[[#Headers],[NOM COMMERCIAL DU PROCEDE]])))=0,"",INDIRECT(NOM_FR&amp;ADDRESS('PR-tampon'!$D565,COLUMN(REFERENCEMENT_ISOLANT[[#Headers],[NOM COMMERCIAL DU PROCEDE]]))))))</f>
        <v/>
      </c>
      <c r="F602" s="3" t="str">
        <f ca="1">IF('PR-tampon'!$D565="","",IF('PR-tampon'!$D565=0,"",IF(INDIRECT(NOM_FR&amp;ADDRESS('PR-tampon'!$D565,COLUMN(REFERENCEMENT_ISOLANT[[#Headers],[FABRICANT / TITULAIRE / DISTRIBUTEUR]])))=0,"",INDIRECT(NOM_FR&amp;ADDRESS('PR-tampon'!$D565,COLUMN(REFERENCEMENT_ISOLANT[[#Headers],[FABRICANT / TITULAIRE / DISTRIBUTEUR]]))))))</f>
        <v/>
      </c>
      <c r="G602" s="3" t="str">
        <f ca="1">IF('PR-tampon'!$D565="","",IF('PR-tampon'!$D565=0,"",IF(INDIRECT(NOM_FR&amp;ADDRESS('PR-tampon'!$D565,COLUMN(REFERENCEMENT_ISOLANT[[#Headers],[TYPE DE DOCUMENT DE REFERENCE]])))=0,"",INDIRECT(NOM_FR&amp;ADDRESS('PR-tampon'!$D565,COLUMN(REFERENCEMENT_ISOLANT[[#Headers],[TYPE DE DOCUMENT DE REFERENCE]]))))))</f>
        <v/>
      </c>
      <c r="H602" s="3" t="str">
        <f ca="1">IF('PR-tampon'!$D565="","",IF('PR-tampon'!$D565=0,"",IF(INDIRECT(NOM_FR&amp;ADDRESS('PR-tampon'!$D565,COLUMN(REFERENCEMENT_ISOLANT[[#Headers],[REF]])))=0,"",INDIRECT(NOM_FR&amp;ADDRESS('PR-tampon'!$D565,COLUMN(REFERENCEMENT_ISOLANT[[#Headers],[REF]]))))))</f>
        <v/>
      </c>
      <c r="I602" s="80" t="str">
        <f ca="1">IF('PR-tampon'!$D565="","",IF('PR-tampon'!$D565=0,"",IF(INDIRECT(NOM_FR&amp;ADDRESS('PR-tampon'!$D565,COLUMN(REFERENCEMENT_ISOLANT[[#Headers],[AVIS LIMITE AU / VALIDITE]])))=0,"",INDIRECT(NOM_FR&amp;ADDRESS('PR-tampon'!$D565,COLUMN(REFERENCEMENT_ISOLANT[[#Headers],[AVIS LIMITE AU / VALIDITE]]))))))</f>
        <v/>
      </c>
      <c r="J602" s="3" t="str">
        <f ca="1">IF('PR-tampon'!$D565="","",IF('PR-tampon'!$D565=0,"",IF(INDIRECT(NOM_FR&amp;ADDRESS('PR-tampon'!$D565,COLUMN(REFERENCEMENT_ISOLANT[[#Headers],[TC/TNC
dans le domaine d''emploi visé]])))=0,"",INDIRECT(NOM_FR&amp;ADDRESS('PR-tampon'!$D565,COLUMN(REFERENCEMENT_ISOLANT[[#Headers],[TC/TNC
dans le domaine d''emploi visé]]))))))</f>
        <v/>
      </c>
      <c r="K602" s="110" t="str">
        <f ca="1">IF('PR-tampon'!$D565="","",IF('PR-tampon'!$D565=0,"",IF(INDIRECT(NOM_FR&amp;ADDRESS('PR-tampon'!$D565,COLUMN(REFERENCEMENT_ISOLANT[[#Headers],[SYNTHESE DES APPLICATIONS VISEES]])))=0,"",INDIRECT(NOM_FR&amp;ADDRESS('PR-tampon'!$D565,COLUMN(REFERENCEMENT_ISOLANT[[#Headers],[SYNTHESE DES APPLICATIONS VISEES]]))))))</f>
        <v/>
      </c>
      <c r="L602" s="82" t="str">
        <f ca="1">IF('PR-tampon'!$E565="","",IF('PR-tampon'!$E565=0,"",IF(INDIRECT(NOM_FR&amp;ADDRESS('PR-tampon'!$E565,COLUMN(REFERENCEMENT_ISOLANT[[#Headers],[CONCATENATION DES OBSERVATIONS]])))=0,"",INDIRECT(NOM_FR&amp;ADDRESS('PR-tampon'!$E565,COLUMN(REFERENCEMENT_ISOLANT[[#Headers],[CONCATENATION DES OBSERVATIONS]]))))))</f>
        <v/>
      </c>
      <c r="M602" s="3" t="str">
        <f ca="1">IF('PR-tampon'!$D565="","",IF('PR-tampon'!$D565=0,"",IF(INDIRECT(NOM_FR&amp;ADDRESS('PR-tampon'!$D565,COLUMN(REFERENCEMENT_ISOLANT[[#Headers],[Hygrométrie des locaux]])))=0,"",INDIRECT(NOM_FR&amp;ADDRESS('PR-tampon'!$D565,COLUMN(REFERENCEMENT_ISOLANT[[#Headers],[Hygrométrie des locaux]]))))))</f>
        <v/>
      </c>
      <c r="N602" s="3" t="str">
        <f ca="1">IF('PR-tampon'!$D565="","",IF('PR-tampon'!$D565=0,"",IF(INDIRECT(NOM_FR&amp;ADDRESS('PR-tampon'!$D565,COLUMN(REFERENCEMENT_ISOLANT[[#Headers],[classement locaux au sens 20.1 P3]])))=0,"",INDIRECT(NOM_FR&amp;ADDRESS('PR-tampon'!$D565,COLUMN(REFERENCEMENT_ISOLANT[[#Headers],[classement locaux au sens 20.1 P3]]))))))</f>
        <v/>
      </c>
      <c r="O602" s="3" t="str">
        <f ca="1">IF('PR-tampon'!$D565="","",IF('PR-tampon'!$D565=0,"",IF(INDIRECT(NOM_FR&amp;ADDRESS('PR-tampon'!$D565,COLUMN(REFERENCEMENT_ISOLANT[[#Headers],[Climat max]])))=0,"",INDIRECT(NOM_FR&amp;ADDRESS('PR-tampon'!$D565,COLUMN(REFERENCEMENT_ISOLANT[[#Headers],[Climat max]]))))))</f>
        <v/>
      </c>
      <c r="P602" s="3" t="str">
        <f ca="1">IF('PR-tampon'!$D565="","",IF('PR-tampon'!$D565=0,"",IF(INDIRECT(NOM_FR&amp;ADDRESS('PR-tampon'!$D565,COLUMN(REFERENCEMENT_ISOLANT[[#Headers],[Locaux climatisés ou raffraichis]])))=0,"",INDIRECT(NOM_FR&amp;ADDRESS('PR-tampon'!$D565,COLUMN(REFERENCEMENT_ISOLANT[[#Headers],[Locaux climatisés ou raffraichis]]))))))</f>
        <v/>
      </c>
    </row>
    <row r="603" spans="1:16" ht="130.19999999999999" customHeight="1" x14ac:dyDescent="0.3">
      <c r="A603" s="3" t="s">
        <v>191</v>
      </c>
      <c r="B603" s="86" t="str">
        <f ca="1">IF('PR-tampon'!$D566="","",IF('PR-tampon'!$D566=0,"",IF(INDIRECT(NOM_FR&amp;ADDRESS('PR-tampon'!$D566,COLUMN(REFERENCEMENT_ISOLANT[[#Headers],[DATE REFERENCEMENT]])))=0,"",INDIRECT(NOM_FR&amp;ADDRESS('PR-tampon'!$D566,COLUMN(REFERENCEMENT_ISOLANT[[#Headers],[DATE REFERENCEMENT]]))))))</f>
        <v/>
      </c>
      <c r="C603" s="86" t="str">
        <f ca="1">IF('PR-tampon'!$D566="","",IF('PR-tampon'!$D566=0,"",IF(INDIRECT(NOM_FR&amp;ADDRESS('PR-tampon'!$D566,COLUMN(REFERENCEMENT_ISOLANT[[#Headers],[TYPE DE PROCEDE]])))=0,"",INDIRECT(NOM_FR&amp;ADDRESS('PR-tampon'!$D566,COLUMN(REFERENCEMENT_ISOLANT[[#Headers],[TYPE DE PROCEDE]]))))))</f>
        <v/>
      </c>
      <c r="D603" s="86" t="str">
        <f ca="1">IF('PR-tampon'!$D566="","",IF('PR-tampon'!$D566=0,"",IF(INDIRECT(NOM_FR&amp;ADDRESS('PR-tampon'!$D566,COLUMN(REFERENCEMENT_ISOLANT[[#Headers],[MATIERE]])))=0,"",INDIRECT(NOM_FR&amp;ADDRESS('PR-tampon'!$D566,COLUMN(REFERENCEMENT_ISOLANT[[#Headers],[MATIERE]]))))))</f>
        <v/>
      </c>
      <c r="E603" s="3" t="str">
        <f ca="1">IF('PR-tampon'!$D566="","",IF('PR-tampon'!$D566=0,"",IF(INDIRECT(NOM_FR&amp;ADDRESS('PR-tampon'!$D566,COLUMN(REFERENCEMENT_ISOLANT[[#Headers],[NOM COMMERCIAL DU PROCEDE]])))=0,"",INDIRECT(NOM_FR&amp;ADDRESS('PR-tampon'!$D566,COLUMN(REFERENCEMENT_ISOLANT[[#Headers],[NOM COMMERCIAL DU PROCEDE]]))))))</f>
        <v/>
      </c>
      <c r="F603" s="3" t="str">
        <f ca="1">IF('PR-tampon'!$D566="","",IF('PR-tampon'!$D566=0,"",IF(INDIRECT(NOM_FR&amp;ADDRESS('PR-tampon'!$D566,COLUMN(REFERENCEMENT_ISOLANT[[#Headers],[FABRICANT / TITULAIRE / DISTRIBUTEUR]])))=0,"",INDIRECT(NOM_FR&amp;ADDRESS('PR-tampon'!$D566,COLUMN(REFERENCEMENT_ISOLANT[[#Headers],[FABRICANT / TITULAIRE / DISTRIBUTEUR]]))))))</f>
        <v/>
      </c>
      <c r="G603" s="3" t="str">
        <f ca="1">IF('PR-tampon'!$D566="","",IF('PR-tampon'!$D566=0,"",IF(INDIRECT(NOM_FR&amp;ADDRESS('PR-tampon'!$D566,COLUMN(REFERENCEMENT_ISOLANT[[#Headers],[TYPE DE DOCUMENT DE REFERENCE]])))=0,"",INDIRECT(NOM_FR&amp;ADDRESS('PR-tampon'!$D566,COLUMN(REFERENCEMENT_ISOLANT[[#Headers],[TYPE DE DOCUMENT DE REFERENCE]]))))))</f>
        <v/>
      </c>
      <c r="H603" s="3" t="str">
        <f ca="1">IF('PR-tampon'!$D566="","",IF('PR-tampon'!$D566=0,"",IF(INDIRECT(NOM_FR&amp;ADDRESS('PR-tampon'!$D566,COLUMN(REFERENCEMENT_ISOLANT[[#Headers],[REF]])))=0,"",INDIRECT(NOM_FR&amp;ADDRESS('PR-tampon'!$D566,COLUMN(REFERENCEMENT_ISOLANT[[#Headers],[REF]]))))))</f>
        <v/>
      </c>
      <c r="I603" s="80" t="str">
        <f ca="1">IF('PR-tampon'!$D566="","",IF('PR-tampon'!$D566=0,"",IF(INDIRECT(NOM_FR&amp;ADDRESS('PR-tampon'!$D566,COLUMN(REFERENCEMENT_ISOLANT[[#Headers],[AVIS LIMITE AU / VALIDITE]])))=0,"",INDIRECT(NOM_FR&amp;ADDRESS('PR-tampon'!$D566,COLUMN(REFERENCEMENT_ISOLANT[[#Headers],[AVIS LIMITE AU / VALIDITE]]))))))</f>
        <v/>
      </c>
      <c r="J603" s="3" t="str">
        <f ca="1">IF('PR-tampon'!$D566="","",IF('PR-tampon'!$D566=0,"",IF(INDIRECT(NOM_FR&amp;ADDRESS('PR-tampon'!$D566,COLUMN(REFERENCEMENT_ISOLANT[[#Headers],[TC/TNC
dans le domaine d''emploi visé]])))=0,"",INDIRECT(NOM_FR&amp;ADDRESS('PR-tampon'!$D566,COLUMN(REFERENCEMENT_ISOLANT[[#Headers],[TC/TNC
dans le domaine d''emploi visé]]))))))</f>
        <v/>
      </c>
      <c r="K603" s="110" t="str">
        <f ca="1">IF('PR-tampon'!$D566="","",IF('PR-tampon'!$D566=0,"",IF(INDIRECT(NOM_FR&amp;ADDRESS('PR-tampon'!$D566,COLUMN(REFERENCEMENT_ISOLANT[[#Headers],[SYNTHESE DES APPLICATIONS VISEES]])))=0,"",INDIRECT(NOM_FR&amp;ADDRESS('PR-tampon'!$D566,COLUMN(REFERENCEMENT_ISOLANT[[#Headers],[SYNTHESE DES APPLICATIONS VISEES]]))))))</f>
        <v/>
      </c>
      <c r="L603" s="82" t="str">
        <f ca="1">IF('PR-tampon'!$E566="","",IF('PR-tampon'!$E566=0,"",IF(INDIRECT(NOM_FR&amp;ADDRESS('PR-tampon'!$E566,COLUMN(REFERENCEMENT_ISOLANT[[#Headers],[CONCATENATION DES OBSERVATIONS]])))=0,"",INDIRECT(NOM_FR&amp;ADDRESS('PR-tampon'!$E566,COLUMN(REFERENCEMENT_ISOLANT[[#Headers],[CONCATENATION DES OBSERVATIONS]]))))))</f>
        <v/>
      </c>
      <c r="M603" s="3" t="str">
        <f ca="1">IF('PR-tampon'!$D566="","",IF('PR-tampon'!$D566=0,"",IF(INDIRECT(NOM_FR&amp;ADDRESS('PR-tampon'!$D566,COLUMN(REFERENCEMENT_ISOLANT[[#Headers],[Hygrométrie des locaux]])))=0,"",INDIRECT(NOM_FR&amp;ADDRESS('PR-tampon'!$D566,COLUMN(REFERENCEMENT_ISOLANT[[#Headers],[Hygrométrie des locaux]]))))))</f>
        <v/>
      </c>
      <c r="N603" s="3" t="str">
        <f ca="1">IF('PR-tampon'!$D566="","",IF('PR-tampon'!$D566=0,"",IF(INDIRECT(NOM_FR&amp;ADDRESS('PR-tampon'!$D566,COLUMN(REFERENCEMENT_ISOLANT[[#Headers],[classement locaux au sens 20.1 P3]])))=0,"",INDIRECT(NOM_FR&amp;ADDRESS('PR-tampon'!$D566,COLUMN(REFERENCEMENT_ISOLANT[[#Headers],[classement locaux au sens 20.1 P3]]))))))</f>
        <v/>
      </c>
      <c r="O603" s="3" t="str">
        <f ca="1">IF('PR-tampon'!$D566="","",IF('PR-tampon'!$D566=0,"",IF(INDIRECT(NOM_FR&amp;ADDRESS('PR-tampon'!$D566,COLUMN(REFERENCEMENT_ISOLANT[[#Headers],[Climat max]])))=0,"",INDIRECT(NOM_FR&amp;ADDRESS('PR-tampon'!$D566,COLUMN(REFERENCEMENT_ISOLANT[[#Headers],[Climat max]]))))))</f>
        <v/>
      </c>
      <c r="P603" s="3" t="str">
        <f ca="1">IF('PR-tampon'!$D566="","",IF('PR-tampon'!$D566=0,"",IF(INDIRECT(NOM_FR&amp;ADDRESS('PR-tampon'!$D566,COLUMN(REFERENCEMENT_ISOLANT[[#Headers],[Locaux climatisés ou raffraichis]])))=0,"",INDIRECT(NOM_FR&amp;ADDRESS('PR-tampon'!$D566,COLUMN(REFERENCEMENT_ISOLANT[[#Headers],[Locaux climatisés ou raffraichis]]))))))</f>
        <v/>
      </c>
    </row>
    <row r="604" spans="1:16" x14ac:dyDescent="0.3">
      <c r="A604" s="3" t="s">
        <v>191</v>
      </c>
    </row>
  </sheetData>
  <sheetProtection algorithmName="SHA-512" hashValue="cprhEotQnDBW/gwOYuCxSePAmrvywDkDdYiHTOSUFLXaE5r5g4LoJRK7AL+geS+cxd4tICZzzMwTyvgpOzHL5A==" saltValue="/fhPNQD/ymKj2fniBGUilA==" spinCount="100000" sheet="1" objects="1" selectLockedCells="1" sort="0" autoFilter="0"/>
  <mergeCells count="32">
    <mergeCell ref="B43:E43"/>
    <mergeCell ref="B17:P17"/>
    <mergeCell ref="B1:P12"/>
    <mergeCell ref="B13:P15"/>
    <mergeCell ref="B27:F28"/>
    <mergeCell ref="D29:F29"/>
    <mergeCell ref="D32:F32"/>
    <mergeCell ref="E33:F33"/>
    <mergeCell ref="C34:D34"/>
    <mergeCell ref="E34:F34"/>
    <mergeCell ref="B40:D40"/>
    <mergeCell ref="E41:F41"/>
    <mergeCell ref="D35:F35"/>
    <mergeCell ref="D37:F37"/>
    <mergeCell ref="D38:F38"/>
    <mergeCell ref="D36:F36"/>
    <mergeCell ref="G45:J48"/>
    <mergeCell ref="B16:P16"/>
    <mergeCell ref="K45:P48"/>
    <mergeCell ref="B25:F25"/>
    <mergeCell ref="B18:O24"/>
    <mergeCell ref="P18:P44"/>
    <mergeCell ref="D30:F30"/>
    <mergeCell ref="E40:F40"/>
    <mergeCell ref="B41:D41"/>
    <mergeCell ref="B32:B34"/>
    <mergeCell ref="B30:B31"/>
    <mergeCell ref="D31:F31"/>
    <mergeCell ref="G30:K30"/>
    <mergeCell ref="B45:B48"/>
    <mergeCell ref="C45:F48"/>
    <mergeCell ref="C33:D33"/>
  </mergeCells>
  <conditionalFormatting sqref="A50:P603">
    <cfRule type="expression" dxfId="88" priority="57">
      <formula>$B50&lt;&gt;""</formula>
    </cfRule>
  </conditionalFormatting>
  <conditionalFormatting sqref="I50:I603">
    <cfRule type="expression" dxfId="59" priority="56">
      <formula>IF($I50="",FALSE,IF($I50&gt;TODAY(),TRUE,FALSE))</formula>
    </cfRule>
  </conditionalFormatting>
  <conditionalFormatting sqref="J50:J603">
    <cfRule type="expression" dxfId="58" priority="20">
      <formula>FIND("EVALUATION RECENTE",J50,1)</formula>
    </cfRule>
    <cfRule type="expression" dxfId="57" priority="21">
      <formula>MID(J50,1,3)="TNC"</formula>
    </cfRule>
  </conditionalFormatting>
  <conditionalFormatting sqref="J50:L603">
    <cfRule type="cellIs" dxfId="56" priority="55" operator="equal">
      <formula>"TNC"</formula>
    </cfRule>
  </conditionalFormatting>
  <conditionalFormatting sqref="N50:N603">
    <cfRule type="dataBar" priority="53">
      <dataBar showValue="0">
        <cfvo type="num" val="0"/>
        <cfvo type="num" val="50"/>
        <color theme="8" tint="0.59999389629810485"/>
      </dataBar>
      <extLst>
        <ext xmlns:x14="http://schemas.microsoft.com/office/spreadsheetml/2009/9/main" uri="{B025F937-C7B1-47D3-B67F-A62EFF666E3E}">
          <x14:id>{EAD7DC23-A50D-414F-B18E-F9B238A98CE8}</x14:id>
        </ext>
      </extLst>
    </cfRule>
  </conditionalFormatting>
  <conditionalFormatting sqref="O50:P603">
    <cfRule type="cellIs" dxfId="55" priority="54" operator="equal">
      <formula>"-"</formula>
    </cfRule>
  </conditionalFormatting>
  <dataValidations xWindow="875" yWindow="787" count="12">
    <dataValidation type="list" allowBlank="1" showInputMessage="1" showErrorMessage="1" error="L'information saisie n'est pas appropriée pour cette donnée._x000a_Veuillez saisir les informations en fonction des instructions de saisie de la case sélectionnée." promptTitle="INSTRUCTIONS DE SAISIE" prompt="Choisir l'hygrométrie du local visée parmi les propositions de la liste déroulante._x000a_Pour cela, cliquer sur la petite flèche en bas à droite de la cellule." sqref="D36:F36" xr:uid="{FD970E48-60C3-4322-A91C-20C7DFE83BC1}">
      <formula1>LISTE_HYGRO</formula1>
    </dataValidation>
    <dataValidation type="list" allowBlank="1" showInputMessage="1" showErrorMessage="1" error="Choisir la catégorie d'importance visée parmi les propositions de la liste déroulante._x000a_Pour cela, cliquer sur la petite flèche en bas à droite de la cellule." promptTitle="INSTRUCTION DE SAISIE" prompt="Choisir la catégorie d'importance visée parmi les propositions de la liste déroulante._x000a_Pour cela, cliquer sur la petite flèche en bas à droite de la cellule." sqref="D36:F36" xr:uid="{4FC50E26-D396-4817-8E71-BCA14127C1D0}">
      <formula1>LISTE_ZONE_SISMIQUE</formula1>
    </dataValidation>
    <dataValidation type="list" allowBlank="1" showInputMessage="1" showErrorMessage="1" error="L'information saisie n'est pas appropriée pour cette donnée._x000a_Veuillez saisir les informations en fonction des instructions de saisie de la case sélectionnée." promptTitle="INSTRUCTION DE SAISIE" prompt="Choisir le classement du local visé parmi les propositions de la liste déroulante._x000a_Pour cela, cliquer sur la petite flèche en bas à droite de la cellule." sqref="D37:F37" xr:uid="{67D79CB1-C98B-49BF-852F-AF15E7FFA30D}">
      <formula1>LISTE_CLASSEMENT</formula1>
    </dataValidation>
    <dataValidation allowBlank="1" showInputMessage="1" sqref="B18 G45 B40:B41 B45:F49 B13 G49:L49 P18 M43:O44 N39:O42 Q13:XFD44" xr:uid="{B9566B5E-EF24-49A5-8935-0A0AB8F778AF}"/>
    <dataValidation type="list" allowBlank="1" showInputMessage="1" showErrorMessage="1" error="Choisir le support bois visé parmi les propositions de la liste déroulante._x000a_Pour cela, cliquer sur la petite flèche en bas à droite de la cellule." promptTitle="INSTRUCTION DE SAISIE" prompt="Choisir le type de bâtiment visé parmi les propositions de la liste déroulante._x000a_Pour cela, cliquer sur la petite flèche en bas à droite de la cellule." sqref="D32:F32" xr:uid="{92687120-88CD-44FD-AB79-14E54D17B8F4}">
      <formula1>LISTE_BATIMENT</formula1>
    </dataValidation>
    <dataValidation type="list" allowBlank="1" showInputMessage="1" showErrorMessage="1" error="L'information saisie n'est pas appropriée pour cette donnée._x000a_Veuillez saisir les informations en fonction des instructions de saisie de la case sélectionnée." promptTitle="INSTRUCTIONS DE SAISIE" prompt="Choisir le climat visé parmi les propositions de la liste déroulante._x000a_Pour cela, cliquer sur la petite flèche en bas à droite de la cellule." sqref="D35:F35" xr:uid="{CB62A411-9C50-409B-8431-2C320607930B}">
      <formula1>LISTE_CLIMAT</formula1>
    </dataValidation>
    <dataValidation type="list" allowBlank="1" showInputMessage="1" showErrorMessage="1" error="L'information saisie n'est pas appropriée pour cette donnée._x000a_Veuillez saisir les informations en fonction des instructions de saisie de la case sélectionnée." promptTitle="INSTRUCTION DE SAISIE" prompt="Choisir l'application visée parmi les propositions de la liste déroulante._x000a_Pour cela, cliquer sur la petite flèche en bas à droite de la cellule." sqref="D30:F30" xr:uid="{CF930F4B-AE2A-4971-BDBB-B5346641038F}">
      <formula1>LISTE_APPLICATION</formula1>
    </dataValidation>
    <dataValidation type="decimal" allowBlank="1" showInputMessage="1" showErrorMessage="1" error="Taper une valeur comprise entre 0 et 28m. _x000a_Elle peut comprendre des chiffres derrière la virgule." promptTitle="INSTRUCTION DE SAISIE" prompt="Taper une valeur comprise entre 0 et 28m. _x000a_Elle peut comprendre des chiffres derrière la virgule." sqref="E34:F34" xr:uid="{5F9AFEFE-BD5B-4AD7-9E38-024756158D42}">
      <formula1>0</formula1>
      <formula2>28</formula2>
    </dataValidation>
    <dataValidation type="list" allowBlank="1" showInputMessage="1" showErrorMessage="1" error="L'information saisie n'est pas appropriée pour cette donnée._x000a_Veuillez saisir les informations en fonction des instructions de saisie de la case sélectionnée." promptTitle="INSTRUCTION DE SAISIE" prompt="Choisir la catégorie d'importance visée parmi les propositions de la liste déroulante._x000a_Pour cela, cliquer sur la petite flèche en bas à droite de la cellule." sqref="E41:F41" xr:uid="{AEAE1440-E59D-448F-9064-03AD693C2B07}">
      <formula1>"CROISSANT (de A à Z), DECROISSANT (de Z à A)"</formula1>
    </dataValidation>
    <dataValidation type="list" allowBlank="1" showInputMessage="1" showErrorMessage="1" error="L'information saisie n'est pas appropriée pour cette donnée._x000a_Veuillez saisir les informations en fonction des instructions de saisie de la case sélectionnée." promptTitle="INSTRUCTION DE SAISIE" prompt="Choisir la catégorie d'importance visée parmi les propositions de la liste déroulante._x000a_Pour cela, cliquer sur la petite flèche en bas à droite de la cellule." sqref="E40:F40" xr:uid="{7539424B-D220-4577-A351-16D75AEF083B}">
      <formula1>LISTE_TRI</formula1>
    </dataValidation>
    <dataValidation type="list" allowBlank="1" showInputMessage="1" showErrorMessage="1" error="L'information saisie n'est pas appropriée pour cette donnée._x000a_Veuillez saisir les informations en fonction des instructions de saisie de la case sélectionnée." promptTitle="INSTRUCTIONS DE SAISIE" prompt="Choisir l'ordre voulu parmi les propositions de la liste déroulante._x000a_Pour cela, cliquer sur la petite flèche en bas à droite de la cellule." sqref="E41:F41" xr:uid="{ACD1DFB1-E30F-4C6F-87B0-B80F12C0B295}">
      <formula1>"CROISSANT, DECROISSANT"</formula1>
    </dataValidation>
    <dataValidation type="list" allowBlank="1" showInputMessage="1" showErrorMessage="1" error="L'information saisie n'est pas appropriée pour cette donnée._x000a_Veuillez saisir les informations en fonction des instructions de saisie de la case sélectionnée." promptTitle="INSTRUCTION DE SAISIE" prompt="Choisir la catégorie d'importance visée parmi les propositions de la liste déroulante._x000a_Pour cela, cliquer sur la petite flèche en bas à droite de la cellule." sqref="D40:D41" xr:uid="{E116155E-06E2-476A-B9A0-1B9A694DC6D9}">
      <formula1>LISTE_CATEGORIE_BATIMENT</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ltText="qsfqgsdx">
                <anchor moveWithCells="1">
                  <from>
                    <xdr:col>1</xdr:col>
                    <xdr:colOff>365760</xdr:colOff>
                    <xdr:row>32</xdr:row>
                    <xdr:rowOff>22860</xdr:rowOff>
                  </from>
                  <to>
                    <xdr:col>1</xdr:col>
                    <xdr:colOff>579120</xdr:colOff>
                    <xdr:row>32</xdr:row>
                    <xdr:rowOff>228600</xdr:rowOff>
                  </to>
                </anchor>
              </controlPr>
            </control>
          </mc:Choice>
        </mc:AlternateContent>
        <mc:AlternateContent xmlns:mc="http://schemas.openxmlformats.org/markup-compatibility/2006">
          <mc:Choice Requires="x14">
            <control shapeId="4098" r:id="rId5" name="Check Box 2">
              <controlPr defaultSize="0" autoFill="0" autoLine="0" autoPict="0" altText="qsfqgsdx">
                <anchor moveWithCells="1">
                  <from>
                    <xdr:col>1</xdr:col>
                    <xdr:colOff>381000</xdr:colOff>
                    <xdr:row>34</xdr:row>
                    <xdr:rowOff>175260</xdr:rowOff>
                  </from>
                  <to>
                    <xdr:col>1</xdr:col>
                    <xdr:colOff>601980</xdr:colOff>
                    <xdr:row>34</xdr:row>
                    <xdr:rowOff>388620</xdr:rowOff>
                  </to>
                </anchor>
              </controlPr>
            </control>
          </mc:Choice>
        </mc:AlternateContent>
        <mc:AlternateContent xmlns:mc="http://schemas.openxmlformats.org/markup-compatibility/2006">
          <mc:Choice Requires="x14">
            <control shapeId="4103" r:id="rId6" name="Check Box 7">
              <controlPr defaultSize="0" autoFill="0" autoLine="0" autoPict="0" altText="qsfqgsdx">
                <anchor moveWithCells="1">
                  <from>
                    <xdr:col>1</xdr:col>
                    <xdr:colOff>373380</xdr:colOff>
                    <xdr:row>35</xdr:row>
                    <xdr:rowOff>160020</xdr:rowOff>
                  </from>
                  <to>
                    <xdr:col>1</xdr:col>
                    <xdr:colOff>579120</xdr:colOff>
                    <xdr:row>35</xdr:row>
                    <xdr:rowOff>388620</xdr:rowOff>
                  </to>
                </anchor>
              </controlPr>
            </control>
          </mc:Choice>
        </mc:AlternateContent>
        <mc:AlternateContent xmlns:mc="http://schemas.openxmlformats.org/markup-compatibility/2006">
          <mc:Choice Requires="x14">
            <control shapeId="4104" r:id="rId7" name="Check Box 8">
              <controlPr defaultSize="0" autoFill="0" autoLine="0" autoPict="0" altText="qsfqgsdx">
                <anchor moveWithCells="1">
                  <from>
                    <xdr:col>1</xdr:col>
                    <xdr:colOff>388620</xdr:colOff>
                    <xdr:row>36</xdr:row>
                    <xdr:rowOff>266700</xdr:rowOff>
                  </from>
                  <to>
                    <xdr:col>1</xdr:col>
                    <xdr:colOff>609600</xdr:colOff>
                    <xdr:row>36</xdr:row>
                    <xdr:rowOff>487680</xdr:rowOff>
                  </to>
                </anchor>
              </controlPr>
            </control>
          </mc:Choice>
        </mc:AlternateContent>
        <mc:AlternateContent xmlns:mc="http://schemas.openxmlformats.org/markup-compatibility/2006">
          <mc:Choice Requires="x14">
            <control shapeId="4105" r:id="rId8" name="Check Box 9">
              <controlPr defaultSize="0" autoFill="0" autoLine="0" autoPict="0" altText="qsfqgsdx">
                <anchor moveWithCells="1">
                  <from>
                    <xdr:col>1</xdr:col>
                    <xdr:colOff>365760</xdr:colOff>
                    <xdr:row>37</xdr:row>
                    <xdr:rowOff>152400</xdr:rowOff>
                  </from>
                  <to>
                    <xdr:col>1</xdr:col>
                    <xdr:colOff>579120</xdr:colOff>
                    <xdr:row>37</xdr:row>
                    <xdr:rowOff>381000</xdr:rowOff>
                  </to>
                </anchor>
              </controlPr>
            </control>
          </mc:Choice>
        </mc:AlternateContent>
        <mc:AlternateContent xmlns:mc="http://schemas.openxmlformats.org/markup-compatibility/2006">
          <mc:Choice Requires="x14">
            <control shapeId="4107" r:id="rId9" name="Check Box 11">
              <controlPr defaultSize="0" autoFill="0" autoLine="0" autoPict="0" altText="qsfqgsdx">
                <anchor moveWithCells="1">
                  <from>
                    <xdr:col>1</xdr:col>
                    <xdr:colOff>411480</xdr:colOff>
                    <xdr:row>29</xdr:row>
                    <xdr:rowOff>457200</xdr:rowOff>
                  </from>
                  <to>
                    <xdr:col>1</xdr:col>
                    <xdr:colOff>640080</xdr:colOff>
                    <xdr:row>30</xdr:row>
                    <xdr:rowOff>99060</xdr:rowOff>
                  </to>
                </anchor>
              </controlPr>
            </control>
          </mc:Choice>
        </mc:AlternateContent>
      </controls>
    </mc:Choice>
  </mc:AlternateContent>
  <tableParts count="1">
    <tablePart r:id="rId10"/>
  </tableParts>
  <extLst>
    <ext xmlns:x14="http://schemas.microsoft.com/office/spreadsheetml/2009/9/main" uri="{78C0D931-6437-407d-A8EE-F0AAD7539E65}">
      <x14:conditionalFormattings>
        <x14:conditionalFormatting xmlns:xm="http://schemas.microsoft.com/office/excel/2006/main">
          <x14:cfRule type="expression" priority="1" id="{8D049EF4-749E-421D-B9F0-A149A7BBCD67}">
            <xm:f>'PR-tampon'!$F13=2</xm:f>
            <x14:dxf>
              <fill>
                <patternFill>
                  <bgColor rgb="FFCCCCFF"/>
                </patternFill>
              </fill>
            </x14:dxf>
          </x14:cfRule>
          <xm:sqref>A50:P603</xm:sqref>
        </x14:conditionalFormatting>
        <x14:conditionalFormatting xmlns:xm="http://schemas.microsoft.com/office/excel/2006/main">
          <x14:cfRule type="expression" priority="367" id="{008438A6-D5CB-4D09-BDEC-26BD146F09FA}">
            <xm:f>AND(OR($D$30=LISTE!$M$3,$D$30=LISTE!$M$5,$D$30=LISTE!#REF!),'PR-tampon'!$B$8=TRUE)</xm:f>
            <x14:dxf>
              <font>
                <color auto="1"/>
              </font>
              <fill>
                <patternFill patternType="none">
                  <bgColor auto="1"/>
                </patternFill>
              </fill>
            </x14:dxf>
          </x14:cfRule>
          <xm:sqref>C31</xm:sqref>
        </x14:conditionalFormatting>
        <x14:conditionalFormatting xmlns:xm="http://schemas.microsoft.com/office/excel/2006/main">
          <x14:cfRule type="expression" priority="41" id="{E7E51103-A8EF-46FC-B272-0A84857D5E78}">
            <xm:f>'PR-tampon'!$B$3=FALSE</xm:f>
            <x14:dxf>
              <font>
                <color theme="0"/>
              </font>
            </x14:dxf>
          </x14:cfRule>
          <xm:sqref>C33:C34 E33:E34 D32</xm:sqref>
        </x14:conditionalFormatting>
        <x14:conditionalFormatting xmlns:xm="http://schemas.microsoft.com/office/excel/2006/main">
          <x14:cfRule type="expression" priority="13" id="{6879B396-6DF0-4748-88F7-5B4D720DBC3F}">
            <xm:f>AND($D$32&lt;&gt;LISTE!$A$2,'PR-tampon'!$B$3=TRUE)</xm:f>
            <x14:dxf>
              <font>
                <color theme="0"/>
              </font>
              <fill>
                <patternFill>
                  <bgColor theme="0"/>
                </patternFill>
              </fill>
            </x14:dxf>
          </x14:cfRule>
          <xm:sqref>C33:D34</xm:sqref>
        </x14:conditionalFormatting>
        <x14:conditionalFormatting xmlns:xm="http://schemas.microsoft.com/office/excel/2006/main">
          <x14:cfRule type="expression" priority="14" id="{102F44AD-66DA-48A9-B755-C58BDF861AF3}">
            <xm:f>AND($D$32=LISTE!$A$2,'PR-tampon'!$B$3=TRUE)</xm:f>
            <x14:dxf>
              <font>
                <b/>
                <i val="0"/>
                <color auto="1"/>
              </font>
              <fill>
                <patternFill>
                  <bgColor theme="6" tint="0.59996337778862885"/>
                </patternFill>
              </fill>
            </x14:dxf>
          </x14:cfRule>
          <xm:sqref>C34:D34</xm:sqref>
        </x14:conditionalFormatting>
        <x14:conditionalFormatting xmlns:xm="http://schemas.microsoft.com/office/excel/2006/main">
          <x14:cfRule type="expression" priority="369" id="{35EC3726-1884-41D4-986A-7533D24FBDE3}">
            <xm:f>OR($D$30=LISTE!$M$12,$D$30=LISTE!$M$10,$D$30=LISTE!$M$11,$D$30=LISTE!$M$9,$D$30=LISTE!$M$13,$D$30=LISTE!$M$14,$D$30=LISTE!$M$6,$D$30=LISTE!$M$7,$D$30=LISTE!$M$8)</xm:f>
            <x14:dxf>
              <font>
                <color theme="0"/>
              </font>
              <fill>
                <patternFill patternType="none">
                  <bgColor auto="1"/>
                </patternFill>
              </fill>
            </x14:dxf>
          </x14:cfRule>
          <xm:sqref>C31:F31</xm:sqref>
        </x14:conditionalFormatting>
        <x14:conditionalFormatting xmlns:xm="http://schemas.microsoft.com/office/excel/2006/main">
          <x14:cfRule type="expression" priority="46" id="{8279C8EB-14EA-41CC-97FF-77F17646A40F}">
            <xm:f>'PR-tampon'!$B$3=TRUE</xm:f>
            <x14:dxf>
              <fill>
                <patternFill>
                  <bgColor theme="6" tint="0.59996337778862885"/>
                </patternFill>
              </fill>
            </x14:dxf>
          </x14:cfRule>
          <xm:sqref>D32</xm:sqref>
        </x14:conditionalFormatting>
        <x14:conditionalFormatting xmlns:xm="http://schemas.microsoft.com/office/excel/2006/main">
          <x14:cfRule type="expression" priority="40" id="{AD744502-387B-47C3-BABE-72CE3492F11F}">
            <xm:f>'PR-tampon'!$B$4=FALSE</xm:f>
            <x14:dxf>
              <font>
                <color theme="0"/>
              </font>
            </x14:dxf>
          </x14:cfRule>
          <x14:cfRule type="expression" priority="45" id="{22011D6A-242A-48B1-9CD8-E1228265BF68}">
            <xm:f>'PR-tampon'!$B$4=TRUE</xm:f>
            <x14:dxf>
              <fill>
                <patternFill>
                  <bgColor theme="6" tint="0.59996337778862885"/>
                </patternFill>
              </fill>
            </x14:dxf>
          </x14:cfRule>
          <xm:sqref>D35</xm:sqref>
        </x14:conditionalFormatting>
        <x14:conditionalFormatting xmlns:xm="http://schemas.microsoft.com/office/excel/2006/main">
          <x14:cfRule type="expression" priority="39" id="{375D6C4B-ABCD-43E4-8957-EDE879B4E2E0}">
            <xm:f>'PR-tampon'!$B$5=FALSE</xm:f>
            <x14:dxf>
              <font>
                <color theme="0"/>
              </font>
            </x14:dxf>
          </x14:cfRule>
          <x14:cfRule type="expression" priority="44" id="{A1665CCB-BE2A-4921-AB63-54A963CF2567}">
            <xm:f>'PR-tampon'!$B$5=TRUE</xm:f>
            <x14:dxf>
              <fill>
                <patternFill>
                  <bgColor theme="6" tint="0.59996337778862885"/>
                </patternFill>
              </fill>
            </x14:dxf>
          </x14:cfRule>
          <xm:sqref>D36</xm:sqref>
        </x14:conditionalFormatting>
        <x14:conditionalFormatting xmlns:xm="http://schemas.microsoft.com/office/excel/2006/main">
          <x14:cfRule type="expression" priority="38" id="{636A8EB2-CE9A-415C-AC86-0998B671D71E}">
            <xm:f>'PR-tampon'!$B$6=FALSE</xm:f>
            <x14:dxf>
              <font>
                <color theme="0"/>
              </font>
            </x14:dxf>
          </x14:cfRule>
          <x14:cfRule type="expression" priority="43" id="{7E2EA5AB-1195-43F4-BA63-A44581ED675E}">
            <xm:f>'PR-tampon'!$B$6=TRUE</xm:f>
            <x14:dxf>
              <fill>
                <patternFill>
                  <bgColor theme="6" tint="0.59996337778862885"/>
                </patternFill>
              </fill>
            </x14:dxf>
          </x14:cfRule>
          <xm:sqref>D37</xm:sqref>
        </x14:conditionalFormatting>
        <x14:conditionalFormatting xmlns:xm="http://schemas.microsoft.com/office/excel/2006/main">
          <x14:cfRule type="expression" priority="37" id="{4958340B-F220-4558-9E22-8F4FD18FE4FC}">
            <xm:f>'PR-tampon'!$B$7=FALSE</xm:f>
            <x14:dxf>
              <font>
                <color theme="0"/>
              </font>
            </x14:dxf>
          </x14:cfRule>
          <x14:cfRule type="expression" priority="42" id="{9E412902-9876-4966-999F-982CB4DB8344}">
            <xm:f>'PR-tampon'!$B$7=TRUE</xm:f>
            <x14:dxf>
              <fill>
                <patternFill>
                  <bgColor theme="6" tint="0.59996337778862885"/>
                </patternFill>
              </fill>
            </x14:dxf>
          </x14:cfRule>
          <xm:sqref>D38</xm:sqref>
        </x14:conditionalFormatting>
        <x14:conditionalFormatting xmlns:xm="http://schemas.microsoft.com/office/excel/2006/main">
          <x14:cfRule type="expression" priority="17" id="{FBC1D555-DAE0-4C4B-B47D-D5B3E03AA4C9}">
            <xm:f>'PR-tampon'!$B$8=FALSE</xm:f>
            <x14:dxf>
              <font>
                <color theme="0"/>
              </font>
              <fill>
                <patternFill patternType="none">
                  <bgColor auto="1"/>
                </patternFill>
              </fill>
            </x14:dxf>
          </x14:cfRule>
          <xm:sqref>D30:F30 C31:F31</xm:sqref>
        </x14:conditionalFormatting>
        <x14:conditionalFormatting xmlns:xm="http://schemas.microsoft.com/office/excel/2006/main">
          <x14:cfRule type="expression" priority="18" id="{83A767D2-5029-4A86-8012-EDB39A84F444}">
            <xm:f>'PR-tampon'!$B$8=TRUE</xm:f>
            <x14:dxf>
              <fill>
                <patternFill>
                  <bgColor theme="6" tint="0.59996337778862885"/>
                </patternFill>
              </fill>
            </x14:dxf>
          </x14:cfRule>
          <xm:sqref>D30:F30</xm:sqref>
        </x14:conditionalFormatting>
        <x14:conditionalFormatting xmlns:xm="http://schemas.microsoft.com/office/excel/2006/main">
          <x14:cfRule type="expression" priority="366" id="{E7380A10-B0F8-4326-914F-109F578C849F}">
            <xm:f>AND(OR($D$30=LISTE!$M$3,$D$30=LISTE!$M$5,$D$30=LISTE!#REF!),'PR-tampon'!$B$8=TRUE)</xm:f>
            <x14:dxf>
              <font>
                <b/>
                <i val="0"/>
                <color auto="1"/>
              </font>
              <fill>
                <patternFill>
                  <bgColor theme="6" tint="0.59996337778862885"/>
                </patternFill>
              </fill>
            </x14:dxf>
          </x14:cfRule>
          <xm:sqref>D31:F31</xm:sqref>
        </x14:conditionalFormatting>
        <x14:conditionalFormatting xmlns:xm="http://schemas.microsoft.com/office/excel/2006/main">
          <x14:cfRule type="expression" priority="12" id="{0B353A35-BABF-46DA-9412-A002A1F5CD71}">
            <xm:f>AND($D$32=LISTE!$A$2,'PR-tampon'!$B$3=TRUE)</xm:f>
            <x14:dxf>
              <font>
                <color theme="0"/>
              </font>
              <fill>
                <patternFill>
                  <bgColor theme="0"/>
                </patternFill>
              </fill>
            </x14:dxf>
          </x14:cfRule>
          <xm:sqref>E33:F34</xm:sqref>
        </x14:conditionalFormatting>
        <x14:conditionalFormatting xmlns:xm="http://schemas.microsoft.com/office/excel/2006/main">
          <x14:cfRule type="expression" priority="11" id="{DA0D3164-CC78-4E36-8BC4-9DD1E6515263}">
            <xm:f>AND($D$32&lt;&gt;LISTE!$A$2,'PR-tampon'!$B$3=TRUE)</xm:f>
            <x14:dxf>
              <font>
                <b/>
                <i val="0"/>
                <color auto="1"/>
              </font>
              <fill>
                <patternFill>
                  <bgColor theme="6" tint="0.59996337778862885"/>
                </patternFill>
              </fill>
            </x14:dxf>
          </x14:cfRule>
          <xm:sqref>E34:F34</xm:sqref>
        </x14:conditionalFormatting>
        <x14:conditionalFormatting xmlns:xm="http://schemas.microsoft.com/office/excel/2006/main">
          <x14:cfRule type="expression" priority="5" id="{4E019819-DFC0-492C-A72D-6A875CA1A5EF}">
            <xm:f>OR('PR-tampon'!$B$9=FALSE,$D$31&lt;&gt;"")</xm:f>
            <x14:dxf>
              <font>
                <color theme="0"/>
              </font>
            </x14:dxf>
          </x14:cfRule>
          <xm:sqref>G31</xm:sqref>
        </x14:conditionalFormatting>
        <x14:conditionalFormatting xmlns:xm="http://schemas.microsoft.com/office/excel/2006/main">
          <x14:cfRule type="expression" priority="51" id="{99C2146F-606C-48BB-8506-9BF69D47265F}">
            <xm:f>'PR-tampon'!$B$3=TRUE</xm:f>
            <x14:dxf>
              <font>
                <color theme="0"/>
              </font>
            </x14:dxf>
          </x14:cfRule>
          <xm:sqref>G32</xm:sqref>
        </x14:conditionalFormatting>
        <x14:conditionalFormatting xmlns:xm="http://schemas.microsoft.com/office/excel/2006/main">
          <x14:cfRule type="expression" priority="2" id="{67C9C100-964F-428A-B56E-07D927C527CD}">
            <xm:f>'PR-tampon'!$B$3=FALSE</xm:f>
            <x14:dxf>
              <font>
                <color theme="0"/>
              </font>
            </x14:dxf>
          </x14:cfRule>
          <x14:cfRule type="expression" priority="3" id="{751231DA-7EA3-4CE2-8408-6AD267BF041A}">
            <xm:f>AND($D$32=LISTE!$A$2,'PR-tampon'!$B$3=TRUE,$C$34&lt;&gt;"")</xm:f>
            <x14:dxf>
              <font>
                <color theme="0"/>
              </font>
            </x14:dxf>
          </x14:cfRule>
          <x14:cfRule type="expression" priority="4" id="{38FBCD3A-774F-4B53-BF0D-8FD341A8494C}">
            <xm:f>AND(OR($D$32=LISTE!$C$2,$D$32=LISTE!$B$2),'PR-tampon'!$B$3=TRUE,$E$34&lt;&gt;"")</xm:f>
            <x14:dxf>
              <font>
                <color theme="0"/>
              </font>
            </x14:dxf>
          </x14:cfRule>
          <xm:sqref>G34</xm:sqref>
        </x14:conditionalFormatting>
        <x14:conditionalFormatting xmlns:xm="http://schemas.microsoft.com/office/excel/2006/main">
          <x14:cfRule type="expression" priority="50" id="{ABDBA02B-172F-410F-84B3-BC2F0E875734}">
            <xm:f>'PR-tampon'!$B$4=TRUE</xm:f>
            <x14:dxf>
              <font>
                <color theme="0"/>
              </font>
            </x14:dxf>
          </x14:cfRule>
          <xm:sqref>G35</xm:sqref>
        </x14:conditionalFormatting>
        <x14:conditionalFormatting xmlns:xm="http://schemas.microsoft.com/office/excel/2006/main">
          <x14:cfRule type="expression" priority="49" id="{F17E105E-3FE5-46E9-886A-3C1ACB1CBB33}">
            <xm:f>'PR-tampon'!$B$5=TRUE</xm:f>
            <x14:dxf>
              <font>
                <color theme="0"/>
              </font>
            </x14:dxf>
          </x14:cfRule>
          <xm:sqref>G36</xm:sqref>
        </x14:conditionalFormatting>
        <x14:conditionalFormatting xmlns:xm="http://schemas.microsoft.com/office/excel/2006/main">
          <x14:cfRule type="expression" priority="48" id="{9D004542-1EC6-476F-9BE4-9B84E5F74523}">
            <xm:f>'PR-tampon'!$B$6=TRUE</xm:f>
            <x14:dxf>
              <font>
                <color theme="0"/>
              </font>
            </x14:dxf>
          </x14:cfRule>
          <xm:sqref>G37</xm:sqref>
        </x14:conditionalFormatting>
        <x14:conditionalFormatting xmlns:xm="http://schemas.microsoft.com/office/excel/2006/main">
          <x14:cfRule type="expression" priority="47" id="{7AA3BB9D-15B0-4411-84AA-BD604648207D}">
            <xm:f>'PR-tampon'!$B$7=TRUE</xm:f>
            <x14:dxf>
              <font>
                <color theme="0"/>
              </font>
            </x14:dxf>
          </x14:cfRule>
          <xm:sqref>G38</xm:sqref>
        </x14:conditionalFormatting>
        <x14:conditionalFormatting xmlns:xm="http://schemas.microsoft.com/office/excel/2006/main">
          <x14:cfRule type="dataBar" id="{EAD7DC23-A50D-414F-B18E-F9B238A98CE8}">
            <x14:dataBar minLength="0" maxLength="100" gradient="0">
              <x14:cfvo type="num">
                <xm:f>0</xm:f>
              </x14:cfvo>
              <x14:cfvo type="num">
                <xm:f>50</xm:f>
              </x14:cfvo>
              <x14:negativeFillColor rgb="FFFF0000"/>
              <x14:axisColor rgb="FF000000"/>
            </x14:dataBar>
          </x14:cfRule>
          <xm:sqref>N50:N603</xm:sqref>
        </x14:conditionalFormatting>
      </x14:conditionalFormattings>
    </ext>
    <ext xmlns:x14="http://schemas.microsoft.com/office/spreadsheetml/2009/9/main" uri="{CCE6A557-97BC-4b89-ADB6-D9C93CAAB3DF}">
      <x14:dataValidations xmlns:xm="http://schemas.microsoft.com/office/excel/2006/main" xWindow="875" yWindow="787" count="3">
        <x14:dataValidation type="list" allowBlank="1" showInputMessage="1" showErrorMessage="1" error="L'information saisie n'est pas appropriée pour cette donnée._x000a_Veuillez saisir les informations en fonction des instructions de saisie de la case sélectionnée." promptTitle="INSTRUCTION DE SAISIE" prompt="Choisir si le local est climatisé ou rafrachis parmi les propositions de la liste déroulante._x000a_Pour cela, cliquer sur la petite flèche en bas à droite de la cellule." xr:uid="{687638DB-B983-4F3D-960A-96BFEE0F51E7}">
          <x14:formula1>
            <xm:f>LISTE!$K$4:$K$5</xm:f>
          </x14:formula1>
          <xm:sqref>D38:F38</xm:sqref>
        </x14:dataValidation>
        <x14:dataValidation type="list" allowBlank="1" showInputMessage="1" showErrorMessage="1" error="L'information saisie n'est pas appropriée pour cette donnée._x000a_Veuillez saisir les informations en fonction des instructions de saisie de la case sélectionnée." promptTitle="INSTRUCTION DE SAISIE" prompt="Choisir le parement extérieur visé parmi les propositions de la liste déroulante, pour les applications en envelloppe verticale._x000a_Pour cela, cliquer sur la petite flèche en bas à droite de la cellule." xr:uid="{E2533345-1FFB-4F88-BC08-FD24FC5BA4DF}">
          <x14:formula1>
            <xm:f>LISTE!$O$3:$O$4</xm:f>
          </x14:formula1>
          <xm:sqref>D31:F31</xm:sqref>
        </x14:dataValidation>
        <x14:dataValidation type="list" allowBlank="1" showInputMessage="1" showErrorMessage="1" error="L'information saisie n'est pas appropriée pour cette donnée._x000a_Veuillez saisir les informations en fonction des instructions de saisie de la case sélectionnée." promptTitle="INSTRUCTIONS DE SAISIE" prompt="Choisir la famille d'habitation visée parmi les propositions de la liste déroulante._x000a_Pour cela, cliquer sur la petite flèche en bas à droite de la cellule." xr:uid="{32E5BE9B-6E77-4397-B4C6-12CD61539ADA}">
          <x14:formula1>
            <xm:f>LISTE!$A$3:$A$5</xm:f>
          </x14:formula1>
          <xm:sqref>C34:D34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theme="1"/>
  </sheetPr>
  <dimension ref="A1:CN72"/>
  <sheetViews>
    <sheetView zoomScale="130" zoomScaleNormal="130" workbookViewId="0">
      <selection activeCell="A62" sqref="A62"/>
    </sheetView>
  </sheetViews>
  <sheetFormatPr baseColWidth="10" defaultColWidth="9.109375" defaultRowHeight="14.4" x14ac:dyDescent="0.3"/>
  <cols>
    <col min="1" max="2" width="16.109375" style="1" customWidth="1"/>
    <col min="3" max="3" width="37" style="1" customWidth="1"/>
    <col min="4" max="4" width="21.6640625" style="1" customWidth="1"/>
    <col min="5" max="5" width="20.44140625" style="1" bestFit="1" customWidth="1"/>
    <col min="6" max="6" width="20.6640625" customWidth="1"/>
    <col min="7" max="13" width="25.6640625" customWidth="1"/>
    <col min="14" max="14" width="25.6640625" style="138" customWidth="1"/>
    <col min="15" max="15" width="25.6640625" style="150" customWidth="1"/>
    <col min="16" max="16" width="25.6640625" style="1" customWidth="1"/>
    <col min="17" max="17" width="33.6640625" style="1" customWidth="1"/>
    <col min="18" max="18" width="23.5546875" style="1" customWidth="1"/>
    <col min="19" max="19" width="24.5546875" style="1" customWidth="1"/>
    <col min="20" max="20" width="25.33203125" style="1" customWidth="1"/>
    <col min="21" max="21" width="57" style="1" customWidth="1"/>
    <col min="22" max="22" width="32.88671875" style="1" customWidth="1"/>
    <col min="23" max="24" width="21.33203125" style="1" customWidth="1"/>
    <col min="25" max="26" width="30.88671875" style="1" customWidth="1"/>
    <col min="27" max="28" width="30" style="1" customWidth="1"/>
    <col min="29" max="29" width="62.6640625" style="1" customWidth="1"/>
    <col min="30" max="34" width="31.33203125" style="136" customWidth="1"/>
    <col min="35" max="38" width="10.6640625" style="1" customWidth="1"/>
    <col min="39" max="39" width="26.88671875" style="1" customWidth="1"/>
    <col min="40" max="40" width="18.5546875" style="1" customWidth="1"/>
    <col min="41" max="41" width="18.33203125" style="3" customWidth="1"/>
    <col min="42" max="44" width="21.44140625" style="5" customWidth="1"/>
    <col min="45" max="47" width="18.5546875" style="4" customWidth="1"/>
    <col min="48" max="48" width="17.44140625" style="1" customWidth="1"/>
    <col min="49" max="49" width="18" style="1" customWidth="1"/>
    <col min="50" max="50" width="18.5546875" style="1" customWidth="1"/>
    <col min="51" max="51" width="88.5546875" style="1" customWidth="1"/>
    <col min="52" max="52" width="16" style="1" customWidth="1"/>
    <col min="53" max="53" width="17.109375" style="1" customWidth="1"/>
    <col min="54" max="54" width="19.5546875" style="1" customWidth="1"/>
    <col min="55" max="55" width="27.109375" style="1" customWidth="1"/>
    <col min="56" max="56" width="13.6640625" style="3" customWidth="1"/>
    <col min="57" max="57" width="26.5546875" style="1" customWidth="1"/>
    <col min="58" max="58" width="29.33203125" style="1" customWidth="1"/>
    <col min="59" max="59" width="42.44140625" style="1" customWidth="1"/>
    <col min="60" max="60" width="42.5546875" style="1" customWidth="1"/>
    <col min="61" max="62" width="45" style="1" customWidth="1"/>
    <col min="63" max="63" width="45.6640625" style="1" customWidth="1"/>
    <col min="64" max="64" width="156.5546875" style="1" customWidth="1"/>
    <col min="65" max="65" width="14.44140625" style="1" customWidth="1"/>
    <col min="66" max="66" width="15" style="1" customWidth="1"/>
    <col min="67" max="67" width="49.109375" customWidth="1"/>
    <col min="68" max="68" width="19.5546875" customWidth="1"/>
    <col min="69" max="71" width="19.109375" customWidth="1"/>
    <col min="72" max="73" width="14.44140625" style="1" customWidth="1"/>
    <col min="74" max="74" width="13.6640625" style="1" customWidth="1"/>
    <col min="75" max="75" width="20.5546875" style="1" customWidth="1"/>
    <col min="76" max="76" width="9.109375" style="1" customWidth="1"/>
    <col min="77" max="77" width="17.5546875" style="1" customWidth="1"/>
    <col min="78" max="78" width="58.33203125" style="1" customWidth="1"/>
    <col min="79" max="79" width="120.5546875" style="1" customWidth="1"/>
    <col min="80" max="80" width="154.44140625" style="1" customWidth="1"/>
    <col min="81" max="81" width="161.5546875" style="1" customWidth="1"/>
    <col min="82" max="82" width="24" style="1" customWidth="1"/>
    <col min="83" max="83" width="24.5546875" style="1" customWidth="1"/>
    <col min="84" max="84" width="17" style="1" customWidth="1"/>
    <col min="85" max="85" width="17.5546875" style="1" customWidth="1"/>
    <col min="86" max="86" width="22.33203125" style="1" customWidth="1"/>
    <col min="87" max="87" width="18.44140625" style="1" customWidth="1"/>
    <col min="88" max="88" width="15.5546875" style="1" customWidth="1"/>
    <col min="89" max="89" width="22.44140625" style="1" customWidth="1"/>
    <col min="90" max="90" width="20.6640625" style="1" customWidth="1"/>
    <col min="91" max="91" width="66.5546875" style="1" customWidth="1"/>
    <col min="92" max="92" width="107.33203125" style="1" customWidth="1"/>
    <col min="93" max="16384" width="9.109375" style="1"/>
  </cols>
  <sheetData>
    <row r="1" spans="1:92" ht="21.75" customHeight="1" x14ac:dyDescent="0.3">
      <c r="A1" s="236" t="s">
        <v>128</v>
      </c>
      <c r="B1" s="237"/>
      <c r="C1" s="237"/>
      <c r="D1" s="237"/>
      <c r="E1" s="237"/>
      <c r="F1" s="238"/>
      <c r="G1" s="237"/>
      <c r="H1" s="237"/>
      <c r="I1" s="237"/>
      <c r="J1" s="237"/>
      <c r="K1" s="237"/>
      <c r="L1" s="237"/>
      <c r="M1" s="237"/>
      <c r="N1" s="237"/>
      <c r="O1" s="237"/>
      <c r="P1" s="257"/>
      <c r="Q1" s="237"/>
      <c r="R1" s="237"/>
      <c r="S1" s="237"/>
      <c r="T1" s="237"/>
      <c r="U1" s="237"/>
      <c r="V1" s="237"/>
      <c r="W1" s="237"/>
      <c r="X1" s="237"/>
      <c r="Y1" s="237"/>
      <c r="Z1" s="237"/>
      <c r="AA1" s="237"/>
      <c r="AB1" s="237"/>
      <c r="AC1" s="237"/>
      <c r="AD1" s="237"/>
      <c r="AE1" s="237"/>
      <c r="AF1" s="237"/>
      <c r="AG1" s="237"/>
      <c r="AH1" s="237"/>
      <c r="AI1" s="237"/>
      <c r="AJ1" s="237"/>
      <c r="AK1" s="237"/>
      <c r="AL1" s="237"/>
      <c r="AM1" s="237"/>
      <c r="AN1" s="237"/>
      <c r="AO1" s="237"/>
      <c r="AP1" s="237"/>
      <c r="AQ1" s="237"/>
      <c r="AR1" s="237"/>
      <c r="AS1" s="237"/>
      <c r="AT1" s="237"/>
      <c r="AU1" s="237"/>
      <c r="AV1" s="237"/>
      <c r="AW1" s="237"/>
      <c r="AX1" s="237"/>
      <c r="AY1" s="237"/>
      <c r="AZ1" s="237"/>
      <c r="BA1" s="236" t="s">
        <v>130</v>
      </c>
      <c r="BB1" s="237"/>
      <c r="BC1" s="237"/>
      <c r="BD1" s="237"/>
      <c r="BE1" s="237"/>
      <c r="BF1" s="237"/>
      <c r="BG1" s="237"/>
      <c r="BH1" s="237"/>
      <c r="BI1" s="237"/>
      <c r="BJ1" s="237"/>
      <c r="BK1" s="237"/>
      <c r="BL1" s="238"/>
      <c r="BO1" s="1"/>
      <c r="BP1" s="1"/>
      <c r="BQ1" s="1"/>
      <c r="BR1" s="1"/>
      <c r="BS1" s="1"/>
    </row>
    <row r="2" spans="1:92" ht="21.75" customHeight="1" thickBot="1" x14ac:dyDescent="0.35">
      <c r="A2" s="254"/>
      <c r="B2" s="255"/>
      <c r="C2" s="255"/>
      <c r="D2" s="255"/>
      <c r="E2" s="255"/>
      <c r="F2" s="256"/>
      <c r="G2" s="240"/>
      <c r="H2" s="240"/>
      <c r="I2" s="240"/>
      <c r="J2" s="240"/>
      <c r="K2" s="240"/>
      <c r="L2" s="240"/>
      <c r="M2" s="240"/>
      <c r="N2" s="240"/>
      <c r="O2" s="240"/>
      <c r="P2" s="258"/>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40"/>
      <c r="AR2" s="240"/>
      <c r="AS2" s="240"/>
      <c r="AT2" s="240"/>
      <c r="AU2" s="240"/>
      <c r="AV2" s="240"/>
      <c r="AW2" s="240"/>
      <c r="AX2" s="240"/>
      <c r="AY2" s="240"/>
      <c r="AZ2" s="240"/>
      <c r="BA2" s="254"/>
      <c r="BB2" s="255"/>
      <c r="BC2" s="255"/>
      <c r="BD2" s="255"/>
      <c r="BE2" s="255"/>
      <c r="BF2" s="255"/>
      <c r="BG2" s="255"/>
      <c r="BH2" s="255"/>
      <c r="BI2" s="255"/>
      <c r="BJ2" s="255"/>
      <c r="BK2" s="255"/>
      <c r="BL2" s="256"/>
      <c r="BO2" s="1"/>
      <c r="BP2" s="1"/>
      <c r="BQ2" s="1"/>
      <c r="BR2" s="1"/>
      <c r="BS2" s="1"/>
    </row>
    <row r="3" spans="1:92" ht="21.75" customHeight="1" thickBot="1" x14ac:dyDescent="0.35">
      <c r="A3" s="254"/>
      <c r="B3" s="255"/>
      <c r="C3" s="255"/>
      <c r="D3" s="255"/>
      <c r="E3" s="255"/>
      <c r="F3" s="256"/>
      <c r="G3" s="284" t="s">
        <v>124</v>
      </c>
      <c r="H3" s="285"/>
      <c r="I3" s="285"/>
      <c r="J3" s="285"/>
      <c r="K3" s="285"/>
      <c r="L3" s="285"/>
      <c r="M3" s="285"/>
      <c r="N3" s="285"/>
      <c r="O3" s="285"/>
      <c r="P3" s="286"/>
      <c r="Q3" s="287"/>
      <c r="R3" s="278" t="s">
        <v>125</v>
      </c>
      <c r="S3" s="279"/>
      <c r="T3" s="279"/>
      <c r="U3" s="280"/>
      <c r="V3" s="272" t="s">
        <v>239</v>
      </c>
      <c r="W3" s="273"/>
      <c r="X3" s="274"/>
      <c r="Y3" s="268" t="s">
        <v>240</v>
      </c>
      <c r="Z3" s="269"/>
      <c r="AA3" s="269"/>
      <c r="AB3" s="269"/>
      <c r="AC3" s="9"/>
      <c r="AD3" s="139"/>
      <c r="AE3" s="139"/>
      <c r="AF3" s="139"/>
      <c r="AG3" s="139"/>
      <c r="AH3" s="139"/>
      <c r="AI3" s="259" t="s">
        <v>147</v>
      </c>
      <c r="AJ3" s="260"/>
      <c r="AK3" s="260"/>
      <c r="AL3" s="260"/>
      <c r="AM3" s="261"/>
      <c r="AN3" s="9"/>
      <c r="AO3" s="9"/>
      <c r="AP3" s="9"/>
      <c r="AQ3" s="9"/>
      <c r="AR3" s="9"/>
      <c r="AS3" s="9"/>
      <c r="AT3" s="9"/>
      <c r="AU3" s="9"/>
      <c r="AV3" s="9"/>
      <c r="AW3" s="9"/>
      <c r="AX3" s="9"/>
      <c r="AY3" s="9"/>
      <c r="AZ3" s="9"/>
      <c r="BA3" s="254"/>
      <c r="BB3" s="255"/>
      <c r="BC3" s="255"/>
      <c r="BD3" s="255"/>
      <c r="BE3" s="255"/>
      <c r="BF3" s="255"/>
      <c r="BG3" s="255"/>
      <c r="BH3" s="255"/>
      <c r="BI3" s="255"/>
      <c r="BJ3" s="255"/>
      <c r="BK3" s="255"/>
      <c r="BL3" s="256"/>
      <c r="BO3" s="1"/>
      <c r="BP3" s="1"/>
      <c r="BQ3" s="1"/>
      <c r="BR3" s="1"/>
      <c r="BS3" s="1"/>
    </row>
    <row r="4" spans="1:92" ht="21.75" customHeight="1" thickBot="1" x14ac:dyDescent="0.35">
      <c r="A4" s="239"/>
      <c r="B4" s="240"/>
      <c r="C4" s="240"/>
      <c r="D4" s="240"/>
      <c r="E4" s="240"/>
      <c r="F4" s="241"/>
      <c r="G4" s="137" t="s">
        <v>582</v>
      </c>
      <c r="H4" s="265" t="s">
        <v>241</v>
      </c>
      <c r="I4" s="266"/>
      <c r="J4" s="137" t="s">
        <v>582</v>
      </c>
      <c r="K4" s="265" t="s">
        <v>241</v>
      </c>
      <c r="L4" s="266"/>
      <c r="M4" s="137" t="s">
        <v>582</v>
      </c>
      <c r="N4" s="265" t="s">
        <v>241</v>
      </c>
      <c r="O4" s="266"/>
      <c r="P4" s="288"/>
      <c r="Q4" s="289"/>
      <c r="R4" s="281"/>
      <c r="S4" s="282"/>
      <c r="T4" s="282"/>
      <c r="U4" s="283"/>
      <c r="V4" s="275"/>
      <c r="W4" s="276"/>
      <c r="X4" s="277"/>
      <c r="Y4" s="270"/>
      <c r="Z4" s="271"/>
      <c r="AA4" s="271"/>
      <c r="AB4" s="271"/>
      <c r="AC4" s="9"/>
      <c r="AD4" s="139"/>
      <c r="AE4" s="139"/>
      <c r="AF4" s="139"/>
      <c r="AG4" s="139"/>
      <c r="AH4" s="139"/>
      <c r="AI4" s="262"/>
      <c r="AJ4" s="263"/>
      <c r="AK4" s="263"/>
      <c r="AL4" s="263"/>
      <c r="AM4" s="264"/>
      <c r="AN4" s="9"/>
      <c r="AO4" s="267" t="s">
        <v>301</v>
      </c>
      <c r="AP4" s="267"/>
      <c r="AQ4" s="267"/>
      <c r="AR4" s="267"/>
      <c r="AS4" s="267"/>
      <c r="AT4" s="267"/>
      <c r="AU4" s="9"/>
      <c r="AV4" s="9"/>
      <c r="AW4" s="9"/>
      <c r="AX4" s="9"/>
      <c r="AY4" s="9"/>
      <c r="AZ4" s="9"/>
      <c r="BA4" s="239"/>
      <c r="BB4" s="240"/>
      <c r="BC4" s="240"/>
      <c r="BD4" s="240"/>
      <c r="BE4" s="240"/>
      <c r="BF4" s="240"/>
      <c r="BG4" s="240"/>
      <c r="BH4" s="240"/>
      <c r="BI4" s="240"/>
      <c r="BJ4" s="240"/>
      <c r="BK4" s="240"/>
      <c r="BL4" s="241"/>
      <c r="BO4" s="1"/>
      <c r="BP4" s="1"/>
      <c r="BQ4" s="1"/>
      <c r="BR4" s="1"/>
      <c r="BS4" s="1"/>
      <c r="BZ4" s="132" t="s">
        <v>429</v>
      </c>
      <c r="CA4" s="132" t="s">
        <v>430</v>
      </c>
    </row>
    <row r="5" spans="1:92" s="2" customFormat="1" ht="135.75" customHeight="1" thickBot="1" x14ac:dyDescent="0.35">
      <c r="A5" s="28" t="s">
        <v>172</v>
      </c>
      <c r="B5" s="84" t="s">
        <v>366</v>
      </c>
      <c r="C5" s="84" t="s">
        <v>764</v>
      </c>
      <c r="D5" s="85" t="s">
        <v>363</v>
      </c>
      <c r="E5" s="28" t="s">
        <v>127</v>
      </c>
      <c r="F5" s="85" t="s">
        <v>438</v>
      </c>
      <c r="G5" s="28" t="s">
        <v>427</v>
      </c>
      <c r="H5" s="28" t="s">
        <v>576</v>
      </c>
      <c r="I5" s="28" t="s">
        <v>577</v>
      </c>
      <c r="J5" s="28" t="s">
        <v>411</v>
      </c>
      <c r="K5" s="28" t="s">
        <v>578</v>
      </c>
      <c r="L5" s="28" t="s">
        <v>579</v>
      </c>
      <c r="M5" s="28" t="s">
        <v>412</v>
      </c>
      <c r="N5" s="28" t="s">
        <v>580</v>
      </c>
      <c r="O5" s="28" t="s">
        <v>581</v>
      </c>
      <c r="P5" s="28" t="s">
        <v>413</v>
      </c>
      <c r="Q5" s="28" t="s">
        <v>397</v>
      </c>
      <c r="R5" s="28" t="s">
        <v>414</v>
      </c>
      <c r="S5" s="28" t="s">
        <v>424</v>
      </c>
      <c r="T5" s="28" t="s">
        <v>416</v>
      </c>
      <c r="U5" s="28" t="s">
        <v>398</v>
      </c>
      <c r="V5" s="28" t="s">
        <v>421</v>
      </c>
      <c r="W5" s="28" t="s">
        <v>422</v>
      </c>
      <c r="X5" s="28" t="s">
        <v>399</v>
      </c>
      <c r="Y5" s="28" t="s">
        <v>417</v>
      </c>
      <c r="Z5" s="28" t="s">
        <v>420</v>
      </c>
      <c r="AA5" s="28" t="s">
        <v>419</v>
      </c>
      <c r="AB5" s="28" t="s">
        <v>400</v>
      </c>
      <c r="AC5" s="15" t="s">
        <v>401</v>
      </c>
      <c r="AD5" s="140" t="s">
        <v>644</v>
      </c>
      <c r="AE5" s="140" t="s">
        <v>645</v>
      </c>
      <c r="AF5" s="140" t="s">
        <v>646</v>
      </c>
      <c r="AG5" s="140" t="s">
        <v>572</v>
      </c>
      <c r="AH5" s="140" t="s">
        <v>563</v>
      </c>
      <c r="AI5" s="28" t="s">
        <v>143</v>
      </c>
      <c r="AJ5" s="28" t="s">
        <v>144</v>
      </c>
      <c r="AK5" s="28" t="s">
        <v>145</v>
      </c>
      <c r="AL5" s="28" t="s">
        <v>146</v>
      </c>
      <c r="AM5" s="28" t="s">
        <v>175</v>
      </c>
      <c r="AN5" s="15" t="s">
        <v>66</v>
      </c>
      <c r="AO5" s="15" t="s">
        <v>51</v>
      </c>
      <c r="AP5" s="15" t="s">
        <v>56</v>
      </c>
      <c r="AQ5" s="15" t="s">
        <v>52</v>
      </c>
      <c r="AR5" s="15" t="s">
        <v>287</v>
      </c>
      <c r="AS5" s="15" t="s">
        <v>53</v>
      </c>
      <c r="AT5" s="15" t="s">
        <v>176</v>
      </c>
      <c r="AU5" s="15" t="s">
        <v>54</v>
      </c>
      <c r="AV5" s="15" t="s">
        <v>179</v>
      </c>
      <c r="AW5" s="15" t="s">
        <v>57</v>
      </c>
      <c r="AX5" s="15" t="s">
        <v>55</v>
      </c>
      <c r="AY5" s="15" t="s">
        <v>243</v>
      </c>
      <c r="AZ5" s="15" t="s">
        <v>142</v>
      </c>
      <c r="BA5" s="28" t="s">
        <v>133</v>
      </c>
      <c r="BB5" s="84" t="s">
        <v>367</v>
      </c>
      <c r="BC5" s="28" t="s">
        <v>1</v>
      </c>
      <c r="BD5" s="28" t="s">
        <v>131</v>
      </c>
      <c r="BE5" s="28" t="s">
        <v>0</v>
      </c>
      <c r="BF5" s="84" t="s">
        <v>173</v>
      </c>
      <c r="BG5" s="28" t="s">
        <v>132</v>
      </c>
      <c r="BH5" s="28" t="s">
        <v>134</v>
      </c>
      <c r="BI5" s="28" t="s">
        <v>71</v>
      </c>
      <c r="BJ5" s="101" t="s">
        <v>351</v>
      </c>
      <c r="BK5" s="11" t="s">
        <v>135</v>
      </c>
      <c r="BL5" s="11" t="s">
        <v>138</v>
      </c>
      <c r="BM5" s="29" t="s">
        <v>72</v>
      </c>
      <c r="BN5" s="29" t="s">
        <v>139</v>
      </c>
      <c r="BO5" s="29" t="s">
        <v>126</v>
      </c>
      <c r="BP5" s="27" t="s">
        <v>439</v>
      </c>
      <c r="BQ5" s="27" t="s">
        <v>306</v>
      </c>
      <c r="BR5" s="27" t="s">
        <v>227</v>
      </c>
      <c r="BS5" s="27" t="s">
        <v>286</v>
      </c>
      <c r="BT5" s="27" t="s">
        <v>228</v>
      </c>
      <c r="BU5" s="27" t="s">
        <v>229</v>
      </c>
      <c r="BV5" s="27" t="s">
        <v>230</v>
      </c>
      <c r="BW5" s="27" t="s">
        <v>231</v>
      </c>
      <c r="BX5" s="27" t="s">
        <v>232</v>
      </c>
      <c r="BY5" s="27" t="s">
        <v>233</v>
      </c>
      <c r="BZ5" s="27" t="s">
        <v>402</v>
      </c>
      <c r="CA5" s="27" t="s">
        <v>396</v>
      </c>
      <c r="CB5" s="27" t="s">
        <v>288</v>
      </c>
      <c r="CC5" s="67" t="s">
        <v>289</v>
      </c>
      <c r="CD5" s="67" t="s">
        <v>484</v>
      </c>
      <c r="CE5" s="67" t="s">
        <v>485</v>
      </c>
      <c r="CF5" s="67" t="s">
        <v>486</v>
      </c>
      <c r="CG5" s="67" t="s">
        <v>487</v>
      </c>
      <c r="CH5" s="67" t="s">
        <v>493</v>
      </c>
      <c r="CI5" s="67" t="s">
        <v>488</v>
      </c>
      <c r="CJ5" s="67" t="s">
        <v>489</v>
      </c>
      <c r="CK5" s="67" t="s">
        <v>490</v>
      </c>
      <c r="CL5" s="67" t="s">
        <v>491</v>
      </c>
      <c r="CM5" s="67" t="s">
        <v>674</v>
      </c>
      <c r="CN5" s="67" t="s">
        <v>776</v>
      </c>
    </row>
    <row r="6" spans="1:92" ht="144" x14ac:dyDescent="0.3">
      <c r="A6" s="33">
        <v>45469</v>
      </c>
      <c r="B6" s="30" t="s">
        <v>12</v>
      </c>
      <c r="C6" s="30" t="s">
        <v>774</v>
      </c>
      <c r="D6" s="30" t="s">
        <v>735</v>
      </c>
      <c r="E6" s="30" t="s">
        <v>736</v>
      </c>
      <c r="F6" s="100" t="s">
        <v>737</v>
      </c>
      <c r="G6" s="12" t="s">
        <v>210</v>
      </c>
      <c r="H6" s="12" t="s">
        <v>210</v>
      </c>
      <c r="I6" s="12" t="s">
        <v>210</v>
      </c>
      <c r="J6" s="13" t="s">
        <v>65</v>
      </c>
      <c r="K6" s="13" t="s">
        <v>65</v>
      </c>
      <c r="L6" s="12" t="s">
        <v>210</v>
      </c>
      <c r="M6" s="13" t="s">
        <v>65</v>
      </c>
      <c r="N6" s="13" t="s">
        <v>65</v>
      </c>
      <c r="O6" s="12" t="s">
        <v>210</v>
      </c>
      <c r="P6" s="12" t="s">
        <v>210</v>
      </c>
      <c r="Q6" s="147"/>
      <c r="R6" s="12" t="s">
        <v>210</v>
      </c>
      <c r="S6" s="12" t="s">
        <v>210</v>
      </c>
      <c r="T6" s="12" t="s">
        <v>210</v>
      </c>
      <c r="U6" s="147"/>
      <c r="V6" s="12" t="s">
        <v>210</v>
      </c>
      <c r="W6" s="12" t="s">
        <v>210</v>
      </c>
      <c r="X6" s="12"/>
      <c r="Y6" s="12" t="s">
        <v>210</v>
      </c>
      <c r="Z6" s="12" t="s">
        <v>210</v>
      </c>
      <c r="AA6" s="12" t="s">
        <v>210</v>
      </c>
      <c r="AB6" s="12"/>
      <c r="AC6" s="146" t="s">
        <v>738</v>
      </c>
      <c r="AD6" s="162" t="s">
        <v>647</v>
      </c>
      <c r="AE6" s="162" t="s">
        <v>740</v>
      </c>
      <c r="AF6" s="155" t="s">
        <v>741</v>
      </c>
      <c r="AG6" s="163" t="s">
        <v>65</v>
      </c>
      <c r="AH6" s="163" t="s">
        <v>210</v>
      </c>
      <c r="AI6" s="26">
        <v>4</v>
      </c>
      <c r="AJ6" s="16">
        <v>4</v>
      </c>
      <c r="AK6" s="16">
        <v>4</v>
      </c>
      <c r="AL6" s="16">
        <v>4</v>
      </c>
      <c r="AM6" s="16"/>
      <c r="AN6" s="31"/>
      <c r="AO6" s="16" t="s">
        <v>58</v>
      </c>
      <c r="AP6" s="16" t="s">
        <v>220</v>
      </c>
      <c r="AQ6" s="13" t="s">
        <v>65</v>
      </c>
      <c r="AR6" s="13" t="s">
        <v>177</v>
      </c>
      <c r="AS6" s="16" t="s">
        <v>65</v>
      </c>
      <c r="AT6" s="13" t="s">
        <v>177</v>
      </c>
      <c r="AU6" s="16" t="s">
        <v>202</v>
      </c>
      <c r="AV6" s="16" t="s">
        <v>181</v>
      </c>
      <c r="AW6" s="16" t="s">
        <v>381</v>
      </c>
      <c r="AX6" s="16" t="s">
        <v>190</v>
      </c>
      <c r="AY6" s="32" t="s">
        <v>739</v>
      </c>
      <c r="AZ6" s="31" t="s">
        <v>62</v>
      </c>
      <c r="BA6" s="100" t="s">
        <v>737</v>
      </c>
      <c r="BB6" s="30" t="s">
        <v>328</v>
      </c>
      <c r="BC6" s="42" t="s">
        <v>762</v>
      </c>
      <c r="BD6" s="43" t="s">
        <v>557</v>
      </c>
      <c r="BE6" s="44">
        <v>45274</v>
      </c>
      <c r="BF6" s="44">
        <v>46370</v>
      </c>
      <c r="BG6" s="13">
        <f ca="1">+(REFERENCEMENT_ISOLANT[[#This Row],[AVIS LIMITE AU / VALIDITE]]&gt;=TODAY())*1</f>
        <v>1</v>
      </c>
      <c r="BH6" s="13" t="s">
        <v>468</v>
      </c>
      <c r="BI6"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J6" s="174">
        <v>0</v>
      </c>
      <c r="BK6" s="16"/>
      <c r="BL6" s="48" t="s">
        <v>763</v>
      </c>
      <c r="BM6" s="173"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https://evaluation.cstb.fr/fr/appreciation-technique-expertise-atex/detail/3219-v2/</v>
      </c>
      <c r="BN6" s="42"/>
      <c r="BO6" s="1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P6" s="38">
        <f ca="1">REFERENCEMENT_ISOLANT[[#This Row],[VALIDITE]]</f>
        <v>1</v>
      </c>
      <c r="BQ6"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6"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6"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6" s="13">
        <f>IF(AND('PR-tampon'!RECH_HYGRO=TRUE,MATCH(REFERENCEMENT_ISOLANT[[#This Row],[Hygrométrie des locaux]],LISTE_HYGRO,0)&gt;=MATCH(ZONE_SIS_VISEE,LISTE_HYGRO,0)),1,0)</f>
        <v>0</v>
      </c>
      <c r="BU6" s="13">
        <f>IF(AND('PR-tampon'!RECH_CLIMAT=TRUE,MATCH(REFERENCEMENT_ISOLANT[[#This Row],[Climat max]],LISTE_CLIMAT,0)&gt;=MATCH(HAUT_VISEE,LISTE_CLIMAT,0)),1,0)</f>
        <v>0</v>
      </c>
      <c r="BV6" s="13">
        <f>IF(AND(RECH_CLASSEMENT=TRUE,MATCH(REFERENCEMENT_ISOLANT[[#This Row],[classement locaux au sens 20.1 P3]],LISTE_CLASSEMENT,0)&gt;=MATCH(SITUA_VISEE,LISTE_CLASSEMENT,0)),1,0)</f>
        <v>0</v>
      </c>
      <c r="BW6" s="13">
        <f>IF(AND(RECH_LOCAUX=TRUE,MATCH(REFERENCEMENT_ISOLANT[[#This Row],[Locaux climatisés ou raffraichis]],LISTE_LOCAUX_VISE,0)&gt;=MATCH(CATEG_VISEE,LISTE_LOCAUX_VISE,0)),1,0)</f>
        <v>0</v>
      </c>
      <c r="BX6" s="13">
        <f ca="1">IF(REFERENCEMENT_ISOLANT[[#This Row],[Eligibilité procédé]]&lt;&gt;0,COUNTIF(REFERENCEMENT_ISOLANT[Eligibilité procédé],"&lt;="&amp;REFERENCEMENT_ISOLANT[[#This Row],[Eligibilité procédé]])-COUNTIF(REFERENCEMENT_ISOLANT[Eligibilité procédé],"=0"),ROWS(REFERENCEMENT_ISOLANT[Ordre]))</f>
        <v>1</v>
      </c>
      <c r="BY6" s="151">
        <f ca="1">IF(COUNTIF('PR-tampon'!$B$3:$B$9,TRUE)+1=COUNTIF(REFERENCEMENT_ISOLANT[[#This Row],[Validité]:[CRITERE CLIMATISATION VISE]],1),ROW(REFERENCEMENT_ISOLANT[[#This Row],[CRITERE CLIMATISATION VISE]]),"")</f>
        <v>6</v>
      </c>
      <c r="BZ6"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Les bâtiments agroalimentaires, de process industriel, frigorifiques, à ambiances corrosives ne sont pas visés.</v>
      </c>
      <c r="CA6"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Les bâtiments agroalimentaires, de process industriel, frigorifiques, à ambiances corrosives ne sont pas visés.</v>
      </c>
      <c r="CB6"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FACADE :  ISOLATION ENTRE MONTANTS DE FACADE CONFORME AU NF DTU 31.4 AVEC PAREMENT EXTERIEUR VENTILE</v>
      </c>
      <c r="CC6"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FACADE :  ISOLATION ENTRE MONTANTS DE FACADE CONFORME AU NF DTU 31.4 AVEC PAREMENT EXTERIEUR VENTILE</v>
      </c>
      <c r="CD6" s="135"/>
      <c r="CE6" s="135"/>
      <c r="CF6" s="135"/>
      <c r="CG6" s="135"/>
      <c r="CH6" s="135"/>
      <c r="CI6" s="135"/>
      <c r="CJ6" s="135"/>
      <c r="CK6" s="135"/>
      <c r="CL6" s="135"/>
      <c r="CM6" s="125"/>
      <c r="CN6"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Appréciation Technique d'Expérimentation (ATEx cas a) 3219_v2 du procédé Isolant thermique de parois verticales à base de Paille Hachée ielo  : pose en : COB du NF DTU 31.2 avec parement extérieur ventilé ; FOB du NF DTU 31.4 avec parement extérieur ventilé ; </v>
      </c>
    </row>
    <row r="7" spans="1:92" ht="252" x14ac:dyDescent="0.3">
      <c r="A7" s="33">
        <v>45442</v>
      </c>
      <c r="B7" s="30" t="s">
        <v>12</v>
      </c>
      <c r="C7" s="30" t="s">
        <v>766</v>
      </c>
      <c r="D7" s="30" t="s">
        <v>719</v>
      </c>
      <c r="E7" s="30" t="s">
        <v>45</v>
      </c>
      <c r="F7" s="16" t="s">
        <v>721</v>
      </c>
      <c r="G7" s="12" t="s">
        <v>210</v>
      </c>
      <c r="H7" s="12" t="s">
        <v>210</v>
      </c>
      <c r="I7" s="12" t="s">
        <v>210</v>
      </c>
      <c r="J7" s="12" t="s">
        <v>210</v>
      </c>
      <c r="K7" s="12" t="s">
        <v>210</v>
      </c>
      <c r="L7" s="12" t="s">
        <v>210</v>
      </c>
      <c r="M7" s="12" t="s">
        <v>210</v>
      </c>
      <c r="N7" s="12" t="s">
        <v>210</v>
      </c>
      <c r="O7" s="12" t="s">
        <v>210</v>
      </c>
      <c r="P7" s="12" t="s">
        <v>210</v>
      </c>
      <c r="Q7" s="147"/>
      <c r="R7" s="12" t="s">
        <v>210</v>
      </c>
      <c r="S7" s="12" t="s">
        <v>65</v>
      </c>
      <c r="T7" s="13" t="s">
        <v>210</v>
      </c>
      <c r="U7" s="147" t="s">
        <v>722</v>
      </c>
      <c r="V7" s="12" t="s">
        <v>210</v>
      </c>
      <c r="W7" s="12" t="s">
        <v>210</v>
      </c>
      <c r="X7" s="12"/>
      <c r="Y7" s="12" t="s">
        <v>210</v>
      </c>
      <c r="Z7" s="12" t="s">
        <v>210</v>
      </c>
      <c r="AA7" s="12" t="s">
        <v>210</v>
      </c>
      <c r="AB7" s="12"/>
      <c r="AC7" s="146" t="s">
        <v>723</v>
      </c>
      <c r="AD7" s="162" t="s">
        <v>649</v>
      </c>
      <c r="AE7" s="162">
        <v>95</v>
      </c>
      <c r="AF7" s="155" t="s">
        <v>651</v>
      </c>
      <c r="AG7" s="163" t="s">
        <v>65</v>
      </c>
      <c r="AH7" s="163" t="s">
        <v>210</v>
      </c>
      <c r="AI7" s="26">
        <v>4</v>
      </c>
      <c r="AJ7" s="16">
        <v>4</v>
      </c>
      <c r="AK7" s="16">
        <v>4</v>
      </c>
      <c r="AL7" s="16">
        <v>4</v>
      </c>
      <c r="AM7" s="16"/>
      <c r="AN7" s="31"/>
      <c r="AO7" s="16" t="s">
        <v>195</v>
      </c>
      <c r="AP7" s="16" t="s">
        <v>220</v>
      </c>
      <c r="AQ7" s="13" t="s">
        <v>65</v>
      </c>
      <c r="AR7" s="13">
        <v>8</v>
      </c>
      <c r="AS7" s="16" t="s">
        <v>65</v>
      </c>
      <c r="AT7" s="13" t="s">
        <v>177</v>
      </c>
      <c r="AU7" s="16" t="s">
        <v>202</v>
      </c>
      <c r="AV7" s="16" t="s">
        <v>181</v>
      </c>
      <c r="AW7" s="16" t="s">
        <v>381</v>
      </c>
      <c r="AX7" s="63" t="s">
        <v>190</v>
      </c>
      <c r="AY7" s="32" t="s">
        <v>724</v>
      </c>
      <c r="AZ7" s="31" t="s">
        <v>62</v>
      </c>
      <c r="BA7" s="16" t="s">
        <v>721</v>
      </c>
      <c r="BB7" s="42" t="s">
        <v>137</v>
      </c>
      <c r="BC7" s="42" t="s">
        <v>725</v>
      </c>
      <c r="BD7" s="44">
        <v>45013</v>
      </c>
      <c r="BE7" s="44">
        <v>45425</v>
      </c>
      <c r="BF7" s="44">
        <v>46203</v>
      </c>
      <c r="BG7" s="13">
        <f ca="1">+(REFERENCEMENT_ISOLANT[[#This Row],[AVIS LIMITE AU / VALIDITE]]&gt;=TODAY())*1</f>
        <v>1</v>
      </c>
      <c r="BH7" s="13" t="s">
        <v>65</v>
      </c>
      <c r="BI7"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J7" s="174">
        <v>0</v>
      </c>
      <c r="BK7" s="16"/>
      <c r="BL7" s="48" t="s">
        <v>758</v>
      </c>
      <c r="BM7" s="173"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https://evaluation.cstb.fr/fr/avis-technique/detail/20-23-520_V1/</v>
      </c>
      <c r="BN7" s="42"/>
      <c r="BO7" s="1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BP7" s="38">
        <f ca="1">REFERENCEMENT_ISOLANT[[#This Row],[VALIDITE]]</f>
        <v>1</v>
      </c>
      <c r="BQ7"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7"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7"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7" s="13">
        <f>IF(AND('PR-tampon'!RECH_HYGRO=TRUE,MATCH(REFERENCEMENT_ISOLANT[[#This Row],[Hygrométrie des locaux]],LISTE_HYGRO,0)&gt;=MATCH(ZONE_SIS_VISEE,LISTE_HYGRO,0)),1,0)</f>
        <v>0</v>
      </c>
      <c r="BU7" s="13">
        <f>IF(AND('PR-tampon'!RECH_CLIMAT=TRUE,MATCH(REFERENCEMENT_ISOLANT[[#This Row],[Climat max]],LISTE_CLIMAT,0)&gt;=MATCH(HAUT_VISEE,LISTE_CLIMAT,0)),1,0)</f>
        <v>0</v>
      </c>
      <c r="BV7" s="13">
        <f>IF(AND(RECH_CLASSEMENT=TRUE,MATCH(REFERENCEMENT_ISOLANT[[#This Row],[classement locaux au sens 20.1 P3]],LISTE_CLASSEMENT,0)&gt;=MATCH(SITUA_VISEE,LISTE_CLASSEMENT,0)),1,0)</f>
        <v>0</v>
      </c>
      <c r="BW7" s="13">
        <f>IF(AND(RECH_LOCAUX=TRUE,MATCH(REFERENCEMENT_ISOLANT[[#This Row],[Locaux climatisés ou raffraichis]],LISTE_LOCAUX_VISE,0)&gt;=MATCH(CATEG_VISEE,LISTE_LOCAUX_VISE,0)),1,0)</f>
        <v>0</v>
      </c>
      <c r="BX7" s="13">
        <f ca="1">IF(REFERENCEMENT_ISOLANT[[#This Row],[Eligibilité procédé]]&lt;&gt;0,COUNTIF(REFERENCEMENT_ISOLANT[Eligibilité procédé],"&lt;="&amp;REFERENCEMENT_ISOLANT[[#This Row],[Eligibilité procédé]])-COUNTIF(REFERENCEMENT_ISOLANT[Eligibilité procédé],"=0"),ROWS(REFERENCEMENT_ISOLANT[Ordre]))</f>
        <v>2</v>
      </c>
      <c r="BY7" s="151">
        <f ca="1">IF(COUNTIF('PR-tampon'!$B$3:$B$9,TRUE)+1=COUNTIF(REFERENCEMENT_ISOLANT[[#This Row],[Validité]:[CRITERE CLIMATISATION VISE]],1),ROW(REFERENCEMENT_ISOLANT[[#This Row],[CRITERE CLIMATISATION VISE]]),"")</f>
        <v>7</v>
      </c>
      <c r="BZ7"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de process industriel, agricole, agroalimentaire, frigorifique, à ambiance corrosive et à ossatures porteuses métalliques sont exclus.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A7"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de process industriel, agricole, agroalimentaire, frigorifique, à ambiance corrosive et à ossatures porteuses métalliques sont exclus.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B7"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C7"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v>
      </c>
      <c r="CD7" s="135"/>
      <c r="CE7" s="135"/>
      <c r="CF7" s="135"/>
      <c r="CG7" s="135"/>
      <c r="CH7" s="135"/>
      <c r="CI7" s="135"/>
      <c r="CJ7" s="135"/>
      <c r="CK7" s="135"/>
      <c r="CL7" s="135"/>
      <c r="CM7" s="125"/>
      <c r="CN7"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Document d'Application Technique (DTA) 20/23-520_V1 du procédé CELLAOUATE en rampants de toitures : pose en : toiture rampante sous couverture ; </v>
      </c>
    </row>
    <row r="8" spans="1:92" ht="108" x14ac:dyDescent="0.3">
      <c r="A8" s="33">
        <v>45442</v>
      </c>
      <c r="B8" s="30" t="s">
        <v>12</v>
      </c>
      <c r="C8" s="30" t="s">
        <v>773</v>
      </c>
      <c r="D8" s="30" t="s">
        <v>742</v>
      </c>
      <c r="E8" s="30" t="s">
        <v>551</v>
      </c>
      <c r="F8" s="100" t="s">
        <v>743</v>
      </c>
      <c r="G8" s="12" t="s">
        <v>210</v>
      </c>
      <c r="H8" s="13" t="s">
        <v>210</v>
      </c>
      <c r="I8" s="13" t="s">
        <v>210</v>
      </c>
      <c r="J8" s="12" t="s">
        <v>210</v>
      </c>
      <c r="K8" s="13" t="s">
        <v>210</v>
      </c>
      <c r="L8" s="13" t="s">
        <v>210</v>
      </c>
      <c r="M8" s="13" t="s">
        <v>210</v>
      </c>
      <c r="N8" s="13" t="s">
        <v>210</v>
      </c>
      <c r="O8" s="13" t="s">
        <v>210</v>
      </c>
      <c r="P8" s="145" t="s">
        <v>210</v>
      </c>
      <c r="Q8" s="12"/>
      <c r="R8" s="12" t="s">
        <v>210</v>
      </c>
      <c r="S8" s="14" t="s">
        <v>210</v>
      </c>
      <c r="T8" s="12" t="s">
        <v>65</v>
      </c>
      <c r="U8" s="147" t="s">
        <v>587</v>
      </c>
      <c r="V8" s="12" t="s">
        <v>210</v>
      </c>
      <c r="W8" s="12" t="s">
        <v>210</v>
      </c>
      <c r="X8" s="12"/>
      <c r="Y8" s="12" t="s">
        <v>210</v>
      </c>
      <c r="Z8" s="12" t="s">
        <v>210</v>
      </c>
      <c r="AA8" s="12" t="s">
        <v>210</v>
      </c>
      <c r="AB8" s="12"/>
      <c r="AC8" s="146"/>
      <c r="AD8" s="162" t="s">
        <v>557</v>
      </c>
      <c r="AE8" s="162">
        <v>95</v>
      </c>
      <c r="AF8" s="155" t="s">
        <v>652</v>
      </c>
      <c r="AG8" s="156" t="s">
        <v>65</v>
      </c>
      <c r="AH8" s="163" t="s">
        <v>744</v>
      </c>
      <c r="AI8" s="26">
        <v>4</v>
      </c>
      <c r="AJ8" s="16">
        <v>4</v>
      </c>
      <c r="AK8" s="16">
        <v>4</v>
      </c>
      <c r="AL8" s="16">
        <v>4</v>
      </c>
      <c r="AM8" s="16"/>
      <c r="AN8" s="31"/>
      <c r="AO8" s="16" t="s">
        <v>195</v>
      </c>
      <c r="AP8" s="16" t="s">
        <v>220</v>
      </c>
      <c r="AQ8" s="13" t="s">
        <v>65</v>
      </c>
      <c r="AR8" s="13">
        <v>8</v>
      </c>
      <c r="AS8" s="16" t="s">
        <v>65</v>
      </c>
      <c r="AT8" s="13" t="s">
        <v>177</v>
      </c>
      <c r="AU8" s="16" t="s">
        <v>202</v>
      </c>
      <c r="AV8" s="16" t="s">
        <v>181</v>
      </c>
      <c r="AW8" s="16" t="s">
        <v>381</v>
      </c>
      <c r="AX8" s="63" t="s">
        <v>190</v>
      </c>
      <c r="AY8" s="32" t="s">
        <v>745</v>
      </c>
      <c r="AZ8" s="31" t="s">
        <v>62</v>
      </c>
      <c r="BA8" s="16" t="s">
        <v>743</v>
      </c>
      <c r="BB8" s="42" t="s">
        <v>328</v>
      </c>
      <c r="BC8" s="42" t="s">
        <v>769</v>
      </c>
      <c r="BD8" s="43" t="s">
        <v>557</v>
      </c>
      <c r="BE8" s="44">
        <v>45348</v>
      </c>
      <c r="BF8" s="44">
        <v>46444</v>
      </c>
      <c r="BG8" s="13">
        <f ca="1">+(REFERENCEMENT_ISOLANT[[#This Row],[AVIS LIMITE AU / VALIDITE]]&gt;=TODAY())*1</f>
        <v>1</v>
      </c>
      <c r="BH8" s="13" t="s">
        <v>468</v>
      </c>
      <c r="BI8"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J8" s="174">
        <v>0</v>
      </c>
      <c r="BK8" s="16"/>
      <c r="BL8" s="48" t="s">
        <v>761</v>
      </c>
      <c r="BM8" s="173"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https://evaluation.cstb.fr/fr/appreciation-technique-expertise-atex/detail/3058-v1/</v>
      </c>
      <c r="BN8" s="42"/>
      <c r="BO8" s="1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P8" s="38">
        <f ca="1">REFERENCEMENT_ISOLANT[[#This Row],[VALIDITE]]</f>
        <v>1</v>
      </c>
      <c r="BQ8"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8"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8"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8" s="13">
        <f>IF(AND('PR-tampon'!RECH_HYGRO=TRUE,MATCH(REFERENCEMENT_ISOLANT[[#This Row],[Hygrométrie des locaux]],LISTE_HYGRO,0)&gt;=MATCH(ZONE_SIS_VISEE,LISTE_HYGRO,0)),1,0)</f>
        <v>0</v>
      </c>
      <c r="BU8" s="13">
        <f>IF(AND('PR-tampon'!RECH_CLIMAT=TRUE,MATCH(REFERENCEMENT_ISOLANT[[#This Row],[Climat max]],LISTE_CLIMAT,0)&gt;=MATCH(HAUT_VISEE,LISTE_CLIMAT,0)),1,0)</f>
        <v>0</v>
      </c>
      <c r="BV8" s="13">
        <f>IF(AND(RECH_CLASSEMENT=TRUE,MATCH(REFERENCEMENT_ISOLANT[[#This Row],[classement locaux au sens 20.1 P3]],LISTE_CLASSEMENT,0)&gt;=MATCH(SITUA_VISEE,LISTE_CLASSEMENT,0)),1,0)</f>
        <v>0</v>
      </c>
      <c r="BW8" s="13">
        <f>IF(AND(RECH_LOCAUX=TRUE,MATCH(REFERENCEMENT_ISOLANT[[#This Row],[Locaux climatisés ou raffraichis]],LISTE_LOCAUX_VISE,0)&gt;=MATCH(CATEG_VISEE,LISTE_LOCAUX_VISE,0)),1,0)</f>
        <v>0</v>
      </c>
      <c r="BX8" s="13">
        <f ca="1">IF(REFERENCEMENT_ISOLANT[[#This Row],[Eligibilité procédé]]&lt;&gt;0,COUNTIF(REFERENCEMENT_ISOLANT[Eligibilité procédé],"&lt;="&amp;REFERENCEMENT_ISOLANT[[#This Row],[Eligibilité procédé]])-COUNTIF(REFERENCEMENT_ISOLANT[Eligibilité procédé],"=0"),ROWS(REFERENCEMENT_ISOLANT[Ordre]))</f>
        <v>3</v>
      </c>
      <c r="BY8" s="151">
        <f ca="1">IF(COUNTIF('PR-tampon'!$B$3:$B$9,TRUE)+1=COUNTIF(REFERENCEMENT_ISOLANT[[#This Row],[Validité]:[CRITERE CLIMATISATION VISE]],1),ROW(REFERENCEMENT_ISOLANT[[#This Row],[CRITERE CLIMATISATION VISE]]),"")</f>
        <v>8</v>
      </c>
      <c r="BZ8"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c>
      <c r="CA8"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c>
      <c r="CB8"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C8"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COMBLES PERDUS : ISOLATION DE PLANCHER DE COMBLES PERDUS</v>
      </c>
      <c r="CD8" s="135"/>
      <c r="CE8" s="135"/>
      <c r="CF8" s="135"/>
      <c r="CG8" s="135"/>
      <c r="CH8" s="135"/>
      <c r="CI8" s="135"/>
      <c r="CJ8" s="135"/>
      <c r="CK8" s="135"/>
      <c r="CL8" s="135"/>
      <c r="CM8" s="125"/>
      <c r="CN8"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Appréciation Technique d'Expérimentation (ATEx cas a) 3058_v1 du procédé DAGOVRAC : pose en : plancher de combles perdus ; </v>
      </c>
    </row>
    <row r="9" spans="1:92" ht="216" x14ac:dyDescent="0.3">
      <c r="A9" s="33">
        <v>45442</v>
      </c>
      <c r="B9" s="30" t="s">
        <v>9</v>
      </c>
      <c r="C9" s="30" t="s">
        <v>765</v>
      </c>
      <c r="D9" s="30" t="s">
        <v>726</v>
      </c>
      <c r="E9" s="30" t="s">
        <v>729</v>
      </c>
      <c r="F9" s="100" t="s">
        <v>728</v>
      </c>
      <c r="G9" s="12" t="s">
        <v>210</v>
      </c>
      <c r="H9" s="12" t="s">
        <v>210</v>
      </c>
      <c r="I9" s="12" t="s">
        <v>210</v>
      </c>
      <c r="J9" s="12" t="s">
        <v>210</v>
      </c>
      <c r="K9" s="12" t="s">
        <v>210</v>
      </c>
      <c r="L9" s="12" t="s">
        <v>210</v>
      </c>
      <c r="M9" s="12" t="s">
        <v>210</v>
      </c>
      <c r="N9" s="12" t="s">
        <v>210</v>
      </c>
      <c r="O9" s="12" t="s">
        <v>210</v>
      </c>
      <c r="P9" s="12" t="s">
        <v>210</v>
      </c>
      <c r="Q9" s="147"/>
      <c r="R9" s="12" t="s">
        <v>210</v>
      </c>
      <c r="S9" s="12" t="s">
        <v>65</v>
      </c>
      <c r="T9" s="12" t="s">
        <v>65</v>
      </c>
      <c r="U9" s="147" t="s">
        <v>587</v>
      </c>
      <c r="V9" s="12" t="s">
        <v>210</v>
      </c>
      <c r="W9" s="12" t="s">
        <v>210</v>
      </c>
      <c r="X9" s="12"/>
      <c r="Y9" s="12" t="s">
        <v>214</v>
      </c>
      <c r="Z9" s="12" t="s">
        <v>214</v>
      </c>
      <c r="AA9" s="12" t="s">
        <v>210</v>
      </c>
      <c r="AB9" s="149" t="s">
        <v>777</v>
      </c>
      <c r="AC9" s="161" t="s">
        <v>732</v>
      </c>
      <c r="AD9" s="162" t="s">
        <v>647</v>
      </c>
      <c r="AE9" s="162">
        <v>85</v>
      </c>
      <c r="AF9" s="155" t="s">
        <v>652</v>
      </c>
      <c r="AG9" s="163" t="s">
        <v>731</v>
      </c>
      <c r="AH9" s="163" t="s">
        <v>717</v>
      </c>
      <c r="AI9" s="26">
        <v>4</v>
      </c>
      <c r="AJ9" s="16">
        <v>4</v>
      </c>
      <c r="AK9" s="16">
        <v>4</v>
      </c>
      <c r="AL9" s="16">
        <v>4</v>
      </c>
      <c r="AM9" s="16"/>
      <c r="AN9" s="31">
        <v>4.1000000000000002E-2</v>
      </c>
      <c r="AO9" s="16" t="s">
        <v>58</v>
      </c>
      <c r="AP9" s="16" t="s">
        <v>220</v>
      </c>
      <c r="AQ9" s="13" t="s">
        <v>65</v>
      </c>
      <c r="AR9" s="13" t="s">
        <v>177</v>
      </c>
      <c r="AS9" s="16" t="s">
        <v>65</v>
      </c>
      <c r="AT9" s="13" t="s">
        <v>177</v>
      </c>
      <c r="AU9" s="16" t="s">
        <v>202</v>
      </c>
      <c r="AV9" s="16" t="s">
        <v>181</v>
      </c>
      <c r="AW9" s="16" t="s">
        <v>381</v>
      </c>
      <c r="AX9" s="16" t="s">
        <v>190</v>
      </c>
      <c r="AY9" s="32" t="s">
        <v>730</v>
      </c>
      <c r="AZ9" s="31" t="s">
        <v>62</v>
      </c>
      <c r="BA9" s="16" t="s">
        <v>728</v>
      </c>
      <c r="BB9" s="42" t="s">
        <v>137</v>
      </c>
      <c r="BC9" s="42" t="s">
        <v>727</v>
      </c>
      <c r="BD9" s="44">
        <v>45279</v>
      </c>
      <c r="BE9" s="44">
        <v>45393</v>
      </c>
      <c r="BF9" s="44">
        <v>46477</v>
      </c>
      <c r="BG9" s="13">
        <f ca="1">+(REFERENCEMENT_ISOLANT[[#This Row],[AVIS LIMITE AU / VALIDITE]]&gt;=TODAY())*1</f>
        <v>1</v>
      </c>
      <c r="BH9" s="13" t="s">
        <v>212</v>
      </c>
      <c r="BI9"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BJ9" s="174">
        <v>0</v>
      </c>
      <c r="BK9" s="16"/>
      <c r="BL9" s="48" t="s">
        <v>759</v>
      </c>
      <c r="BM9" s="173"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https://evaluation.cstb.fr/fr/avis-technique/detail/20-22-510_V1/</v>
      </c>
      <c r="BN9" s="42"/>
      <c r="BO9" s="1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P9" s="38">
        <f ca="1">REFERENCEMENT_ISOLANT[[#This Row],[VALIDITE]]</f>
        <v>1</v>
      </c>
      <c r="BQ9"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9"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9"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9" s="13">
        <f>IF(AND('PR-tampon'!RECH_HYGRO=TRUE,MATCH(REFERENCEMENT_ISOLANT[[#This Row],[Hygrométrie des locaux]],LISTE_HYGRO,0)&gt;=MATCH(ZONE_SIS_VISEE,LISTE_HYGRO,0)),1,0)</f>
        <v>0</v>
      </c>
      <c r="BU9" s="13">
        <f>IF(AND('PR-tampon'!RECH_CLIMAT=TRUE,MATCH(REFERENCEMENT_ISOLANT[[#This Row],[Climat max]],LISTE_CLIMAT,0)&gt;=MATCH(HAUT_VISEE,LISTE_CLIMAT,0)),1,0)</f>
        <v>0</v>
      </c>
      <c r="BV9" s="13">
        <f>IF(AND(RECH_CLASSEMENT=TRUE,MATCH(REFERENCEMENT_ISOLANT[[#This Row],[classement locaux au sens 20.1 P3]],LISTE_CLASSEMENT,0)&gt;=MATCH(SITUA_VISEE,LISTE_CLASSEMENT,0)),1,0)</f>
        <v>0</v>
      </c>
      <c r="BW9" s="13">
        <f>IF(AND(RECH_LOCAUX=TRUE,MATCH(REFERENCEMENT_ISOLANT[[#This Row],[Locaux climatisés ou raffraichis]],LISTE_LOCAUX_VISE,0)&gt;=MATCH(CATEG_VISEE,LISTE_LOCAUX_VISE,0)),1,0)</f>
        <v>0</v>
      </c>
      <c r="BX9" s="13">
        <f ca="1">IF(REFERENCEMENT_ISOLANT[[#This Row],[Eligibilité procédé]]&lt;&gt;0,COUNTIF(REFERENCEMENT_ISOLANT[Eligibilité procédé],"&lt;="&amp;REFERENCEMENT_ISOLANT[[#This Row],[Eligibilité procédé]])-COUNTIF(REFERENCEMENT_ISOLANT[Eligibilité procédé],"=0"),ROWS(REFERENCEMENT_ISOLANT[Ordre]))</f>
        <v>4</v>
      </c>
      <c r="BY9" s="151">
        <f ca="1">IF(COUNTIF('PR-tampon'!$B$3:$B$9,TRUE)+1=COUNTIF(REFERENCEMENT_ISOLANT[[#This Row],[Validité]:[CRITERE CLIMATISATION VISE]],1),ROW(REFERENCEMENT_ISOLANT[[#This Row],[CRITERE CLIMATISATION VISE]]),"")</f>
        <v>9</v>
      </c>
      <c r="BZ9"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de process industriel, agricoles, agroalimentaires, frigorifiques et à ossature porteuse métallique ne sont pas visés
 - Pour un emploi en plancher intermédiaire, seuls les planchers intermédiaires entre deux locaux chauffés simultanément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A9"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de process industriel, agricoles, agroalimentaires, frigorifiques et à ossature porteuse métallique ne sont pas visés
 - Pour un emploi en plancher intermédiaire, seuls les planchers intermédiaires entre deux locaux chauffés simultanément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B9"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C9"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CD9" s="135"/>
      <c r="CE9" s="135"/>
      <c r="CF9" s="135"/>
      <c r="CG9" s="135"/>
      <c r="CH9" s="135"/>
      <c r="CI9" s="135"/>
      <c r="CJ9" s="135"/>
      <c r="CK9" s="135"/>
      <c r="CL9" s="135"/>
      <c r="CM9" s="125"/>
      <c r="CN9"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Document d'Application Technique (DTA) 20/22-510_V1 du procédé GRAMITHERM application comble : pose en : toiture rampante sous couverture ; plancher de combles perdus ; plancher intermédiaire entre solives ; en plénum de plafond ; </v>
      </c>
    </row>
    <row r="10" spans="1:92" ht="105" customHeight="1" x14ac:dyDescent="0.3">
      <c r="A10" s="33">
        <v>45442</v>
      </c>
      <c r="B10" s="30" t="s">
        <v>9</v>
      </c>
      <c r="C10" s="30" t="s">
        <v>768</v>
      </c>
      <c r="D10" s="30" t="s">
        <v>720</v>
      </c>
      <c r="E10" s="30" t="s">
        <v>729</v>
      </c>
      <c r="F10" s="100" t="s">
        <v>728</v>
      </c>
      <c r="G10" s="12" t="s">
        <v>210</v>
      </c>
      <c r="H10" s="12" t="s">
        <v>210</v>
      </c>
      <c r="I10" s="12" t="s">
        <v>210</v>
      </c>
      <c r="J10" s="13" t="s">
        <v>65</v>
      </c>
      <c r="K10" s="13" t="s">
        <v>65</v>
      </c>
      <c r="L10" s="13" t="s">
        <v>210</v>
      </c>
      <c r="M10" s="13" t="s">
        <v>210</v>
      </c>
      <c r="N10" s="13" t="s">
        <v>210</v>
      </c>
      <c r="O10" s="13" t="s">
        <v>210</v>
      </c>
      <c r="P10" s="145" t="s">
        <v>65</v>
      </c>
      <c r="Q10" s="147" t="s">
        <v>714</v>
      </c>
      <c r="R10" s="12" t="s">
        <v>210</v>
      </c>
      <c r="S10" s="12" t="s">
        <v>210</v>
      </c>
      <c r="T10" s="13" t="s">
        <v>210</v>
      </c>
      <c r="U10" s="160"/>
      <c r="V10" s="12" t="s">
        <v>210</v>
      </c>
      <c r="W10" s="12" t="s">
        <v>210</v>
      </c>
      <c r="X10" s="12"/>
      <c r="Y10" s="12" t="s">
        <v>210</v>
      </c>
      <c r="Z10" s="12" t="s">
        <v>210</v>
      </c>
      <c r="AA10" s="13" t="s">
        <v>210</v>
      </c>
      <c r="AB10" s="12"/>
      <c r="AC10" s="161" t="s">
        <v>732</v>
      </c>
      <c r="AD10" s="162" t="s">
        <v>647</v>
      </c>
      <c r="AE10" s="162">
        <v>85</v>
      </c>
      <c r="AF10" s="155" t="s">
        <v>652</v>
      </c>
      <c r="AG10" s="163" t="s">
        <v>731</v>
      </c>
      <c r="AH10" s="163" t="s">
        <v>717</v>
      </c>
      <c r="AI10" s="26">
        <v>4</v>
      </c>
      <c r="AJ10" s="16">
        <v>4</v>
      </c>
      <c r="AK10" s="16">
        <v>4</v>
      </c>
      <c r="AL10" s="16">
        <v>4</v>
      </c>
      <c r="AM10" s="16"/>
      <c r="AN10" s="31">
        <v>4.1000000000000002E-2</v>
      </c>
      <c r="AO10" s="16" t="s">
        <v>58</v>
      </c>
      <c r="AP10" s="16" t="s">
        <v>220</v>
      </c>
      <c r="AQ10" s="13" t="s">
        <v>65</v>
      </c>
      <c r="AR10" s="13" t="s">
        <v>177</v>
      </c>
      <c r="AS10" s="16" t="s">
        <v>65</v>
      </c>
      <c r="AT10" s="13" t="s">
        <v>177</v>
      </c>
      <c r="AU10" s="16" t="s">
        <v>202</v>
      </c>
      <c r="AV10" s="16" t="s">
        <v>181</v>
      </c>
      <c r="AW10" s="16" t="s">
        <v>381</v>
      </c>
      <c r="AX10" s="16" t="s">
        <v>190</v>
      </c>
      <c r="AY10" s="32" t="s">
        <v>734</v>
      </c>
      <c r="AZ10" s="31" t="s">
        <v>62</v>
      </c>
      <c r="BA10" s="16" t="s">
        <v>728</v>
      </c>
      <c r="BB10" s="42" t="s">
        <v>137</v>
      </c>
      <c r="BC10" s="42" t="s">
        <v>733</v>
      </c>
      <c r="BD10" s="44">
        <v>45279</v>
      </c>
      <c r="BE10" s="44">
        <v>45393</v>
      </c>
      <c r="BF10" s="44">
        <v>46477</v>
      </c>
      <c r="BG10" s="13">
        <f ca="1">+(REFERENCEMENT_ISOLANT[[#This Row],[AVIS LIMITE AU / VALIDITE]]&gt;=TODAY())*1</f>
        <v>1</v>
      </c>
      <c r="BH10" s="13" t="s">
        <v>212</v>
      </c>
      <c r="BI10"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BJ10" s="174">
        <v>0</v>
      </c>
      <c r="BK10" s="16"/>
      <c r="BL10" s="48" t="s">
        <v>760</v>
      </c>
      <c r="BM10" s="173"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https://evaluation.cstb.fr/fr/avis-technique/detail/20-22-508_V1/</v>
      </c>
      <c r="BN10" s="42"/>
      <c r="BO10" s="1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P10" s="38">
        <f ca="1">REFERENCEMENT_ISOLANT[[#This Row],[VALIDITE]]</f>
        <v>1</v>
      </c>
      <c r="BQ10"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10"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10"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10" s="13">
        <f>IF(AND('PR-tampon'!RECH_HYGRO=TRUE,MATCH(REFERENCEMENT_ISOLANT[[#This Row],[Hygrométrie des locaux]],LISTE_HYGRO,0)&gt;=MATCH(ZONE_SIS_VISEE,LISTE_HYGRO,0)),1,0)</f>
        <v>0</v>
      </c>
      <c r="BU10" s="13">
        <f>IF(AND('PR-tampon'!RECH_CLIMAT=TRUE,MATCH(REFERENCEMENT_ISOLANT[[#This Row],[Climat max]],LISTE_CLIMAT,0)&gt;=MATCH(HAUT_VISEE,LISTE_CLIMAT,0)),1,0)</f>
        <v>0</v>
      </c>
      <c r="BV10" s="13">
        <f>IF(AND(RECH_CLASSEMENT=TRUE,MATCH(REFERENCEMENT_ISOLANT[[#This Row],[classement locaux au sens 20.1 P3]],LISTE_CLASSEMENT,0)&gt;=MATCH(SITUA_VISEE,LISTE_CLASSEMENT,0)),1,0)</f>
        <v>0</v>
      </c>
      <c r="BW10" s="13">
        <f>IF(AND(RECH_LOCAUX=TRUE,MATCH(REFERENCEMENT_ISOLANT[[#This Row],[Locaux climatisés ou raffraichis]],LISTE_LOCAUX_VISE,0)&gt;=MATCH(CATEG_VISEE,LISTE_LOCAUX_VISE,0)),1,0)</f>
        <v>0</v>
      </c>
      <c r="BX10" s="13">
        <f ca="1">IF(REFERENCEMENT_ISOLANT[[#This Row],[Eligibilité procédé]]&lt;&gt;0,COUNTIF(REFERENCEMENT_ISOLANT[Eligibilité procédé],"&lt;="&amp;REFERENCEMENT_ISOLANT[[#This Row],[Eligibilité procédé]])-COUNTIF(REFERENCEMENT_ISOLANT[Eligibilité procédé],"=0"),ROWS(REFERENCEMENT_ISOLANT[Ordre]))</f>
        <v>5</v>
      </c>
      <c r="BY10" s="151">
        <f ca="1">IF(COUNTIF('PR-tampon'!$B$3:$B$9,TRUE)+1=COUNTIF(REFERENCEMENT_ISOLANT[[#This Row],[Validité]:[CRITERE CLIMATISATION VISE]],1),ROW(REFERENCEMENT_ISOLANT[[#This Row],[CRITERE CLIMATISATION VISE]]),"")</f>
        <v>10</v>
      </c>
      <c r="BZ10"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de process industriel, agricoles, agroalimentaires, frigorifiques et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v>
      </c>
      <c r="CA10"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de process industriel, agricoles, agroalimentaires, frigorifiques et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v>
      </c>
      <c r="CB10"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C10"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CONTRE-CLOISON : ISOLATION DE CONTRE-CLOISON CONFORME AU NF DTU 25.41 DANS UNE STRUCTURE BOIS</v>
      </c>
      <c r="CD10" s="135"/>
      <c r="CE10" s="135"/>
      <c r="CF10" s="135"/>
      <c r="CG10" s="135"/>
      <c r="CH10" s="135"/>
      <c r="CI10" s="135"/>
      <c r="CJ10" s="135"/>
      <c r="CK10" s="135"/>
      <c r="CL10" s="135"/>
      <c r="CM10" s="125"/>
      <c r="CN10"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Document d'Application Technique (DTA) 20/22-508_V1 du procédé GRAMITHERM application MUR : pose en : COB du NF DTU 31.2 avec parement extérieur ventilé ; contre-cloison du DTU 25.41 ; </v>
      </c>
    </row>
    <row r="11" spans="1:92" ht="216" x14ac:dyDescent="0.3">
      <c r="A11" s="33">
        <v>45379</v>
      </c>
      <c r="B11" s="30" t="s">
        <v>9</v>
      </c>
      <c r="C11" s="30" t="s">
        <v>768</v>
      </c>
      <c r="D11" s="30" t="s">
        <v>709</v>
      </c>
      <c r="E11" s="30" t="s">
        <v>710</v>
      </c>
      <c r="F11" s="16" t="s">
        <v>7</v>
      </c>
      <c r="G11" s="12" t="s">
        <v>210</v>
      </c>
      <c r="H11" s="12" t="s">
        <v>210</v>
      </c>
      <c r="I11" s="12" t="s">
        <v>210</v>
      </c>
      <c r="J11" s="13" t="s">
        <v>65</v>
      </c>
      <c r="K11" s="13" t="s">
        <v>65</v>
      </c>
      <c r="L11" s="13" t="s">
        <v>210</v>
      </c>
      <c r="M11" s="13" t="s">
        <v>65</v>
      </c>
      <c r="N11" s="13" t="s">
        <v>65</v>
      </c>
      <c r="O11" s="13" t="s">
        <v>210</v>
      </c>
      <c r="P11" s="145" t="s">
        <v>65</v>
      </c>
      <c r="Q11" s="147" t="s">
        <v>714</v>
      </c>
      <c r="R11" s="12" t="s">
        <v>210</v>
      </c>
      <c r="S11" s="12" t="s">
        <v>210</v>
      </c>
      <c r="T11" s="13" t="s">
        <v>210</v>
      </c>
      <c r="U11" s="160"/>
      <c r="V11" s="12" t="s">
        <v>65</v>
      </c>
      <c r="W11" s="12" t="s">
        <v>65</v>
      </c>
      <c r="X11" s="12"/>
      <c r="Y11" s="12" t="s">
        <v>210</v>
      </c>
      <c r="Z11" s="12" t="s">
        <v>210</v>
      </c>
      <c r="AA11" s="12" t="s">
        <v>210</v>
      </c>
      <c r="AB11" s="12"/>
      <c r="AC11" s="161" t="s">
        <v>713</v>
      </c>
      <c r="AD11" s="162" t="s">
        <v>647</v>
      </c>
      <c r="AE11" s="162">
        <v>85</v>
      </c>
      <c r="AF11" s="155" t="s">
        <v>716</v>
      </c>
      <c r="AG11" s="163" t="s">
        <v>65</v>
      </c>
      <c r="AH11" s="163" t="s">
        <v>717</v>
      </c>
      <c r="AI11" s="26">
        <v>4</v>
      </c>
      <c r="AJ11" s="16">
        <v>4</v>
      </c>
      <c r="AK11" s="16">
        <v>4</v>
      </c>
      <c r="AL11" s="16">
        <v>4</v>
      </c>
      <c r="AM11" s="16"/>
      <c r="AN11" s="31">
        <v>3.9E-2</v>
      </c>
      <c r="AO11" s="16" t="s">
        <v>58</v>
      </c>
      <c r="AP11" s="16" t="s">
        <v>220</v>
      </c>
      <c r="AQ11" s="13" t="s">
        <v>65</v>
      </c>
      <c r="AR11" s="13" t="s">
        <v>177</v>
      </c>
      <c r="AS11" s="16" t="s">
        <v>65</v>
      </c>
      <c r="AT11" s="13" t="s">
        <v>177</v>
      </c>
      <c r="AU11" s="16" t="s">
        <v>202</v>
      </c>
      <c r="AV11" s="16" t="s">
        <v>181</v>
      </c>
      <c r="AW11" s="16" t="s">
        <v>381</v>
      </c>
      <c r="AX11" s="16" t="s">
        <v>190</v>
      </c>
      <c r="AY11" s="32" t="s">
        <v>715</v>
      </c>
      <c r="AZ11" s="31" t="s">
        <v>60</v>
      </c>
      <c r="BA11" s="16" t="s">
        <v>7</v>
      </c>
      <c r="BB11" s="42" t="s">
        <v>136</v>
      </c>
      <c r="BC11" s="42" t="s">
        <v>707</v>
      </c>
      <c r="BD11" s="44">
        <v>45111</v>
      </c>
      <c r="BE11" s="44">
        <v>45376</v>
      </c>
      <c r="BF11" s="44">
        <v>45961</v>
      </c>
      <c r="BG11" s="13">
        <f ca="1">+(REFERENCEMENT_ISOLANT[[#This Row],[AVIS LIMITE AU / VALIDITE]]&gt;=TODAY())*1</f>
        <v>1</v>
      </c>
      <c r="BH11" s="13" t="s">
        <v>212</v>
      </c>
      <c r="BI11"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BJ11" s="174">
        <v>0</v>
      </c>
      <c r="BK11" s="16"/>
      <c r="BL11" s="48" t="s">
        <v>708</v>
      </c>
      <c r="BM11" s="173"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https://evaluation.cstb.fr/fr/avis-technique/detail/20-23-514_V1/</v>
      </c>
      <c r="BN11" s="42"/>
      <c r="BO11" s="1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P11" s="38">
        <f ca="1">REFERENCEMENT_ISOLANT[[#This Row],[VALIDITE]]</f>
        <v>1</v>
      </c>
      <c r="BQ11"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11"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11"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11" s="13">
        <f>IF(AND('PR-tampon'!RECH_HYGRO=TRUE,MATCH(REFERENCEMENT_ISOLANT[[#This Row],[Hygrométrie des locaux]],LISTE_HYGRO,0)&gt;=MATCH(ZONE_SIS_VISEE,LISTE_HYGRO,0)),1,0)</f>
        <v>0</v>
      </c>
      <c r="BU11" s="13">
        <f>IF(AND('PR-tampon'!RECH_CLIMAT=TRUE,MATCH(REFERENCEMENT_ISOLANT[[#This Row],[Climat max]],LISTE_CLIMAT,0)&gt;=MATCH(HAUT_VISEE,LISTE_CLIMAT,0)),1,0)</f>
        <v>0</v>
      </c>
      <c r="BV11" s="13">
        <f>IF(AND(RECH_CLASSEMENT=TRUE,MATCH(REFERENCEMENT_ISOLANT[[#This Row],[classement locaux au sens 20.1 P3]],LISTE_CLASSEMENT,0)&gt;=MATCH(SITUA_VISEE,LISTE_CLASSEMENT,0)),1,0)</f>
        <v>0</v>
      </c>
      <c r="BW11" s="13">
        <f>IF(AND(RECH_LOCAUX=TRUE,MATCH(REFERENCEMENT_ISOLANT[[#This Row],[Locaux climatisés ou raffraichis]],LISTE_LOCAUX_VISE,0)&gt;=MATCH(CATEG_VISEE,LISTE_LOCAUX_VISE,0)),1,0)</f>
        <v>0</v>
      </c>
      <c r="BX11" s="13">
        <f ca="1">IF(REFERENCEMENT_ISOLANT[[#This Row],[Eligibilité procédé]]&lt;&gt;0,COUNTIF(REFERENCEMENT_ISOLANT[Eligibilité procédé],"&lt;="&amp;REFERENCEMENT_ISOLANT[[#This Row],[Eligibilité procédé]])-COUNTIF(REFERENCEMENT_ISOLANT[Eligibilité procédé],"=0"),ROWS(REFERENCEMENT_ISOLANT[Ordre]))</f>
        <v>6</v>
      </c>
      <c r="BY11" s="151">
        <f ca="1">IF(COUNTIF('PR-tampon'!$B$3:$B$9,TRUE)+1=COUNTIF(REFERENCEMENT_ISOLANT[[#This Row],[Validité]:[CRITERE CLIMATISATION VISE]],1),ROW(REFERENCEMENT_ISOLANT[[#This Row],[CRITERE CLIMATISATION VISE]]),"")</f>
        <v>11</v>
      </c>
      <c r="BZ11"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 procédé PAVACELL inclue 2 isolants, « PAVACELL P » et « PAVACELL dB ».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v>
      </c>
      <c r="CA11"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 procédé PAVACELL inclue 2 isolants, « PAVACELL P » et « PAVACELL dB ».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v>
      </c>
      <c r="CB11"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FACADE :  ISOLATION ENTRE MONTANTS DE FACADE CONFORME AU NF DTU 31.4 AVEC PAREMENT EXTERIEUR VENTILE</v>
      </c>
      <c r="CC11"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CD11" s="135"/>
      <c r="CE11" s="135"/>
      <c r="CF11" s="135"/>
      <c r="CG11" s="135"/>
      <c r="CH11" s="135"/>
      <c r="CI11" s="135"/>
      <c r="CJ11" s="135"/>
      <c r="CK11" s="135"/>
      <c r="CL11" s="135"/>
      <c r="CM11" s="125"/>
      <c r="CN11"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Avis technique 20/23-514_V1 du procédé Pavacell - Application en mur : pose en : COB du NF DTU 31.2 avec parement extérieur ventilé ; FOB du NF DTU 31.4 avec parement extérieur ventilé ; contre-cloison du DTU 25.41 ; cloisons du DTU 25.41 ; cloison intérieure en COB du NF DTU 31.2 ; </v>
      </c>
    </row>
    <row r="12" spans="1:92" ht="216" x14ac:dyDescent="0.3">
      <c r="A12" s="33">
        <v>45379</v>
      </c>
      <c r="B12" s="30" t="s">
        <v>9</v>
      </c>
      <c r="C12" s="30" t="s">
        <v>768</v>
      </c>
      <c r="D12" s="30" t="s">
        <v>77</v>
      </c>
      <c r="E12" s="30" t="s">
        <v>104</v>
      </c>
      <c r="F12" s="30" t="s">
        <v>87</v>
      </c>
      <c r="G12" s="12" t="s">
        <v>210</v>
      </c>
      <c r="H12" s="12" t="s">
        <v>210</v>
      </c>
      <c r="I12" s="13" t="s">
        <v>210</v>
      </c>
      <c r="J12" s="12" t="s">
        <v>65</v>
      </c>
      <c r="K12" s="13" t="s">
        <v>65</v>
      </c>
      <c r="L12" s="13" t="s">
        <v>210</v>
      </c>
      <c r="M12" s="13" t="s">
        <v>210</v>
      </c>
      <c r="N12" s="13" t="s">
        <v>210</v>
      </c>
      <c r="O12" s="13" t="s">
        <v>210</v>
      </c>
      <c r="P12" s="145" t="s">
        <v>65</v>
      </c>
      <c r="Q12" s="147" t="s">
        <v>586</v>
      </c>
      <c r="R12" s="12" t="s">
        <v>210</v>
      </c>
      <c r="S12" s="12" t="s">
        <v>210</v>
      </c>
      <c r="T12" s="12" t="s">
        <v>210</v>
      </c>
      <c r="U12" s="12"/>
      <c r="V12" s="12" t="s">
        <v>210</v>
      </c>
      <c r="W12" s="12" t="s">
        <v>210</v>
      </c>
      <c r="X12" s="12"/>
      <c r="Y12" s="12" t="s">
        <v>210</v>
      </c>
      <c r="Z12" s="12" t="s">
        <v>210</v>
      </c>
      <c r="AA12" s="12" t="s">
        <v>210</v>
      </c>
      <c r="AB12" s="12"/>
      <c r="AC12" s="146" t="s">
        <v>711</v>
      </c>
      <c r="AD12" s="156" t="s">
        <v>649</v>
      </c>
      <c r="AE12" s="143">
        <v>95</v>
      </c>
      <c r="AF12" s="143" t="s">
        <v>651</v>
      </c>
      <c r="AG12" s="156" t="s">
        <v>65</v>
      </c>
      <c r="AH12" s="156" t="s">
        <v>210</v>
      </c>
      <c r="AI12" s="13">
        <v>4</v>
      </c>
      <c r="AJ12" s="13">
        <v>4</v>
      </c>
      <c r="AK12" s="13">
        <v>4</v>
      </c>
      <c r="AL12" s="13">
        <v>4</v>
      </c>
      <c r="AM12" s="13"/>
      <c r="AN12" s="31">
        <v>3.7999999999999999E-2</v>
      </c>
      <c r="AO12" s="16" t="s">
        <v>58</v>
      </c>
      <c r="AP12" s="16" t="s">
        <v>220</v>
      </c>
      <c r="AQ12" s="13" t="s">
        <v>65</v>
      </c>
      <c r="AR12" s="13" t="s">
        <v>177</v>
      </c>
      <c r="AS12" s="16" t="s">
        <v>65</v>
      </c>
      <c r="AT12" s="13" t="s">
        <v>177</v>
      </c>
      <c r="AU12" s="16" t="s">
        <v>202</v>
      </c>
      <c r="AV12" s="16" t="s">
        <v>181</v>
      </c>
      <c r="AW12" s="16" t="s">
        <v>381</v>
      </c>
      <c r="AX12" s="63" t="s">
        <v>190</v>
      </c>
      <c r="AY12" s="32" t="s">
        <v>105</v>
      </c>
      <c r="AZ12" s="31" t="s">
        <v>103</v>
      </c>
      <c r="BA12" s="30" t="s">
        <v>6</v>
      </c>
      <c r="BB12" s="30" t="s">
        <v>136</v>
      </c>
      <c r="BC12" s="33" t="s">
        <v>698</v>
      </c>
      <c r="BD12" s="51">
        <v>45349</v>
      </c>
      <c r="BE12" s="51">
        <v>45370</v>
      </c>
      <c r="BF12" s="51">
        <v>45596</v>
      </c>
      <c r="BG12" s="52">
        <f ca="1">+(REFERENCEMENT_ISOLANT[[#This Row],[AVIS LIMITE AU / VALIDITE]]&gt;=TODAY())*1</f>
        <v>1</v>
      </c>
      <c r="BH12" s="13" t="s">
        <v>65</v>
      </c>
      <c r="BI12"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J12" s="10">
        <v>0</v>
      </c>
      <c r="BK12" s="64" t="s">
        <v>701</v>
      </c>
      <c r="BL12" s="48" t="s">
        <v>703</v>
      </c>
      <c r="BM12"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https://evaluation.cstb.fr/fr/avis-technique/detail/20-21-487_V3-E1/</v>
      </c>
      <c r="BN12" s="37" t="s">
        <v>700</v>
      </c>
      <c r="BO12"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n°20/21-487_V3-E1 annule et remplace l' Avis technique n° 20/21/487_V2-E1
Sur liste verte de la C2p à la date du référencement</v>
      </c>
      <c r="BP12" s="38">
        <f ca="1">REFERENCEMENT_ISOLANT[[#This Row],[VALIDITE]]</f>
        <v>1</v>
      </c>
      <c r="BQ12"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12"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12"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12" s="39">
        <f>IF(AND('PR-tampon'!RECH_HYGRO=TRUE,MATCH(REFERENCEMENT_ISOLANT[[#This Row],[Hygrométrie des locaux]],LISTE_HYGRO,0)&gt;=MATCH(ZONE_SIS_VISEE,LISTE_HYGRO,0)),1,0)</f>
        <v>0</v>
      </c>
      <c r="BU12" s="39">
        <f>IF(AND('PR-tampon'!RECH_CLIMAT=TRUE,MATCH(REFERENCEMENT_ISOLANT[[#This Row],[Climat max]],LISTE_CLIMAT,0)&gt;=MATCH(HAUT_VISEE,LISTE_CLIMAT,0)),1,0)</f>
        <v>0</v>
      </c>
      <c r="BV12" s="39">
        <f>IF(AND(RECH_CLASSEMENT=TRUE,MATCH(REFERENCEMENT_ISOLANT[[#This Row],[classement locaux au sens 20.1 P3]],LISTE_CLASSEMENT,0)&gt;=MATCH(SITUA_VISEE,LISTE_CLASSEMENT,0)),1,0)</f>
        <v>0</v>
      </c>
      <c r="BW12" s="39">
        <f>IF(AND(RECH_LOCAUX=TRUE,MATCH(REFERENCEMENT_ISOLANT[[#This Row],[Locaux climatisés ou raffraichis]],LISTE_LOCAUX_VISE,0)&gt;=MATCH(CATEG_VISEE,LISTE_LOCAUX_VISE,0)),1,0)</f>
        <v>0</v>
      </c>
      <c r="BX12" s="39">
        <f ca="1">IF(REFERENCEMENT_ISOLANT[[#This Row],[Eligibilité procédé]]&lt;&gt;0,COUNTIF(REFERENCEMENT_ISOLANT[Eligibilité procédé],"&lt;="&amp;REFERENCEMENT_ISOLANT[[#This Row],[Eligibilité procédé]])-COUNTIF(REFERENCEMENT_ISOLANT[Eligibilité procédé],"=0"),ROWS(REFERENCEMENT_ISOLANT[Ordre]))</f>
        <v>7</v>
      </c>
      <c r="BY12" s="126">
        <f ca="1">IF(COUNTIF('PR-tampon'!$B$3:$B$9,TRUE)+1=COUNTIF(REFERENCEMENT_ISOLANT[[#This Row],[Validité]:[CRITERE CLIMATISATION VISE]],1),ROW(REFERENCEMENT_ISOLANT[[#This Row],[CRITERE CLIMATISATION VISE]]),"")</f>
        <v>12</v>
      </c>
      <c r="BZ12"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Extenstion de l'Avis Technique n°20/21-487_V3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A12"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Extenstion de l'Avis Technique n°20/21-487_V3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B12"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C12"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CONTRE-CLOISON : ISOLATION DE CONTRE-CLOISON CONFORME AU NF DTU 25.41 DANS UNE STRUCTURE BOIS</v>
      </c>
      <c r="CD12" s="135"/>
      <c r="CE12" s="135"/>
      <c r="CF12" s="135"/>
      <c r="CG12" s="135"/>
      <c r="CH12" s="135"/>
      <c r="CI12" s="135"/>
      <c r="CJ12" s="135"/>
      <c r="CK12" s="135"/>
      <c r="CL12" s="135"/>
      <c r="CM12" s="135" t="s">
        <v>686</v>
      </c>
      <c r="CN12"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Avis technique 20/21-487_V3-E1 du procédé KNAUF THERMASOFT NATURA : pose en : COB du NF DTU 31.2 avec parement extérieur ventilé ; contre-cloison du DTU 25.41 ; </v>
      </c>
    </row>
    <row r="13" spans="1:92" ht="216" x14ac:dyDescent="0.3">
      <c r="A13" s="33">
        <v>45379</v>
      </c>
      <c r="B13" s="30" t="s">
        <v>9</v>
      </c>
      <c r="C13" s="30" t="s">
        <v>768</v>
      </c>
      <c r="D13" s="30" t="s">
        <v>79</v>
      </c>
      <c r="E13" s="30" t="s">
        <v>104</v>
      </c>
      <c r="F13" s="30" t="s">
        <v>6</v>
      </c>
      <c r="G13" s="12" t="s">
        <v>210</v>
      </c>
      <c r="H13" s="12" t="s">
        <v>210</v>
      </c>
      <c r="I13" s="13" t="s">
        <v>210</v>
      </c>
      <c r="J13" s="12" t="s">
        <v>65</v>
      </c>
      <c r="K13" s="13" t="s">
        <v>65</v>
      </c>
      <c r="L13" s="13" t="s">
        <v>210</v>
      </c>
      <c r="M13" s="13" t="s">
        <v>210</v>
      </c>
      <c r="N13" s="13" t="s">
        <v>210</v>
      </c>
      <c r="O13" s="13" t="s">
        <v>210</v>
      </c>
      <c r="P13" s="145" t="s">
        <v>65</v>
      </c>
      <c r="Q13" s="147" t="s">
        <v>586</v>
      </c>
      <c r="R13" s="12" t="s">
        <v>210</v>
      </c>
      <c r="S13" s="12" t="s">
        <v>210</v>
      </c>
      <c r="T13" s="12" t="s">
        <v>210</v>
      </c>
      <c r="U13" s="12"/>
      <c r="V13" s="12" t="s">
        <v>210</v>
      </c>
      <c r="W13" s="12" t="s">
        <v>210</v>
      </c>
      <c r="X13" s="12"/>
      <c r="Y13" s="12" t="s">
        <v>210</v>
      </c>
      <c r="Z13" s="12" t="s">
        <v>210</v>
      </c>
      <c r="AA13" s="12" t="s">
        <v>210</v>
      </c>
      <c r="AB13" s="12"/>
      <c r="AC13" s="146" t="s">
        <v>598</v>
      </c>
      <c r="AD13" s="156" t="s">
        <v>649</v>
      </c>
      <c r="AE13" s="143">
        <v>95</v>
      </c>
      <c r="AF13" s="143" t="s">
        <v>651</v>
      </c>
      <c r="AG13" s="156" t="s">
        <v>65</v>
      </c>
      <c r="AH13" s="156" t="s">
        <v>210</v>
      </c>
      <c r="AI13" s="13">
        <v>4</v>
      </c>
      <c r="AJ13" s="13">
        <v>4</v>
      </c>
      <c r="AK13" s="13">
        <v>4</v>
      </c>
      <c r="AL13" s="13">
        <v>4</v>
      </c>
      <c r="AM13" s="13"/>
      <c r="AN13" s="31">
        <v>3.7999999999999999E-2</v>
      </c>
      <c r="AO13" s="16" t="s">
        <v>58</v>
      </c>
      <c r="AP13" s="16" t="s">
        <v>220</v>
      </c>
      <c r="AQ13" s="13" t="s">
        <v>65</v>
      </c>
      <c r="AR13" s="13" t="s">
        <v>177</v>
      </c>
      <c r="AS13" s="16" t="s">
        <v>65</v>
      </c>
      <c r="AT13" s="13" t="s">
        <v>177</v>
      </c>
      <c r="AU13" s="16" t="s">
        <v>202</v>
      </c>
      <c r="AV13" s="16" t="s">
        <v>181</v>
      </c>
      <c r="AW13" s="16" t="s">
        <v>381</v>
      </c>
      <c r="AX13" s="63" t="s">
        <v>190</v>
      </c>
      <c r="AY13" s="32" t="s">
        <v>105</v>
      </c>
      <c r="AZ13" s="31" t="s">
        <v>103</v>
      </c>
      <c r="BA13" s="30" t="s">
        <v>6</v>
      </c>
      <c r="BB13" s="30" t="s">
        <v>136</v>
      </c>
      <c r="BC13" s="33" t="s">
        <v>697</v>
      </c>
      <c r="BD13" s="51">
        <v>45349</v>
      </c>
      <c r="BE13" s="51">
        <v>45370</v>
      </c>
      <c r="BF13" s="51">
        <v>45596</v>
      </c>
      <c r="BG13" s="52">
        <f ca="1">+(REFERENCEMENT_ISOLANT[[#This Row],[AVIS LIMITE AU / VALIDITE]]&gt;=TODAY())*1</f>
        <v>1</v>
      </c>
      <c r="BH13" s="13" t="s">
        <v>65</v>
      </c>
      <c r="BI13"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J13" s="102">
        <v>0</v>
      </c>
      <c r="BK13" s="64" t="s">
        <v>702</v>
      </c>
      <c r="BL13" s="48" t="s">
        <v>704</v>
      </c>
      <c r="BM13"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https://evaluation.cstb.fr/fr/avis-technique/detail/20-21-487_V3/</v>
      </c>
      <c r="BN13" s="37" t="s">
        <v>699</v>
      </c>
      <c r="BO13"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n°20/21-487_V3 annule et remplace l' Avis technique n° 20/21/487_V2
Sur liste verte de la C2p à la date du référencement</v>
      </c>
      <c r="BP13" s="38">
        <f ca="1">REFERENCEMENT_ISOLANT[[#This Row],[VALIDITE]]</f>
        <v>1</v>
      </c>
      <c r="BQ13"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13"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13"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13" s="39">
        <f>IF(AND('PR-tampon'!RECH_HYGRO=TRUE,MATCH(REFERENCEMENT_ISOLANT[[#This Row],[Hygrométrie des locaux]],LISTE_HYGRO,0)&gt;=MATCH(ZONE_SIS_VISEE,LISTE_HYGRO,0)),1,0)</f>
        <v>0</v>
      </c>
      <c r="BU13" s="39">
        <f>IF(AND('PR-tampon'!RECH_CLIMAT=TRUE,MATCH(REFERENCEMENT_ISOLANT[[#This Row],[Climat max]],LISTE_CLIMAT,0)&gt;=MATCH(HAUT_VISEE,LISTE_CLIMAT,0)),1,0)</f>
        <v>0</v>
      </c>
      <c r="BV13" s="39">
        <f>IF(AND(RECH_CLASSEMENT=TRUE,MATCH(REFERENCEMENT_ISOLANT[[#This Row],[classement locaux au sens 20.1 P3]],LISTE_CLASSEMENT,0)&gt;=MATCH(SITUA_VISEE,LISTE_CLASSEMENT,0)),1,0)</f>
        <v>0</v>
      </c>
      <c r="BW13" s="39">
        <f>IF(AND(RECH_LOCAUX=TRUE,MATCH(REFERENCEMENT_ISOLANT[[#This Row],[Locaux climatisés ou raffraichis]],LISTE_LOCAUX_VISE,0)&gt;=MATCH(CATEG_VISEE,LISTE_LOCAUX_VISE,0)),1,0)</f>
        <v>0</v>
      </c>
      <c r="BX13" s="39">
        <f ca="1">IF(REFERENCEMENT_ISOLANT[[#This Row],[Eligibilité procédé]]&lt;&gt;0,COUNTIF(REFERENCEMENT_ISOLANT[Eligibilité procédé],"&lt;="&amp;REFERENCEMENT_ISOLANT[[#This Row],[Eligibilité procédé]])-COUNTIF(REFERENCEMENT_ISOLANT[Eligibilité procédé],"=0"),ROWS(REFERENCEMENT_ISOLANT[Ordre]))</f>
        <v>8</v>
      </c>
      <c r="BY13" s="126">
        <f ca="1">IF(COUNTIF('PR-tampon'!$B$3:$B$9,TRUE)+1=COUNTIF(REFERENCEMENT_ISOLANT[[#This Row],[Validité]:[CRITERE CLIMATISATION VISE]],1),ROW(REFERENCEMENT_ISOLANT[[#This Row],[CRITERE CLIMATISATION VISE]]),"")</f>
        <v>13</v>
      </c>
      <c r="BZ13"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A13"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B13"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C13"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CONTRE-CLOISON : ISOLATION DE CONTRE-CLOISON CONFORME AU NF DTU 25.41 DANS UNE STRUCTURE BOIS</v>
      </c>
      <c r="CD13" s="135"/>
      <c r="CE13" s="135"/>
      <c r="CF13" s="135"/>
      <c r="CG13" s="135"/>
      <c r="CH13" s="135"/>
      <c r="CI13" s="135"/>
      <c r="CJ13" s="135"/>
      <c r="CK13" s="135"/>
      <c r="CL13" s="135"/>
      <c r="CM13" s="135" t="s">
        <v>688</v>
      </c>
      <c r="CN13"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Avis technique 20/21-487_V3 du procédé Végétal : pose en : COB du NF DTU 31.2 avec parement extérieur ventilé ; contre-cloison du DTU 25.41 ; </v>
      </c>
    </row>
    <row r="14" spans="1:92" ht="132" x14ac:dyDescent="0.3">
      <c r="A14" s="33">
        <v>45379</v>
      </c>
      <c r="B14" s="30" t="s">
        <v>9</v>
      </c>
      <c r="C14" s="30" t="s">
        <v>765</v>
      </c>
      <c r="D14" s="30" t="s">
        <v>77</v>
      </c>
      <c r="E14" s="30" t="s">
        <v>104</v>
      </c>
      <c r="F14" s="30" t="s">
        <v>87</v>
      </c>
      <c r="G14" s="12" t="s">
        <v>210</v>
      </c>
      <c r="H14" s="13" t="s">
        <v>210</v>
      </c>
      <c r="I14" s="13" t="s">
        <v>210</v>
      </c>
      <c r="J14" s="12" t="s">
        <v>210</v>
      </c>
      <c r="K14" s="13" t="s">
        <v>210</v>
      </c>
      <c r="L14" s="13" t="s">
        <v>210</v>
      </c>
      <c r="M14" s="13" t="s">
        <v>210</v>
      </c>
      <c r="N14" s="13" t="s">
        <v>210</v>
      </c>
      <c r="O14" s="13" t="s">
        <v>210</v>
      </c>
      <c r="P14" s="145" t="s">
        <v>210</v>
      </c>
      <c r="Q14" s="12"/>
      <c r="R14" s="12" t="s">
        <v>210</v>
      </c>
      <c r="S14" s="12" t="s">
        <v>65</v>
      </c>
      <c r="T14" s="12" t="s">
        <v>65</v>
      </c>
      <c r="U14" s="147" t="s">
        <v>587</v>
      </c>
      <c r="V14" s="12" t="s">
        <v>210</v>
      </c>
      <c r="W14" s="12" t="s">
        <v>210</v>
      </c>
      <c r="X14" s="12"/>
      <c r="Y14" s="12" t="s">
        <v>210</v>
      </c>
      <c r="Z14" s="12" t="s">
        <v>210</v>
      </c>
      <c r="AA14" s="12" t="s">
        <v>210</v>
      </c>
      <c r="AB14" s="12"/>
      <c r="AC14" s="128" t="s">
        <v>712</v>
      </c>
      <c r="AD14" s="156" t="s">
        <v>649</v>
      </c>
      <c r="AE14" s="156">
        <v>95</v>
      </c>
      <c r="AF14" s="156" t="s">
        <v>651</v>
      </c>
      <c r="AG14" s="156" t="s">
        <v>65</v>
      </c>
      <c r="AH14" s="156" t="s">
        <v>210</v>
      </c>
      <c r="AI14" s="13">
        <v>4</v>
      </c>
      <c r="AJ14" s="13">
        <v>4</v>
      </c>
      <c r="AK14" s="13">
        <v>4</v>
      </c>
      <c r="AL14" s="13">
        <v>4</v>
      </c>
      <c r="AM14" s="13"/>
      <c r="AN14" s="31">
        <v>3.7999999999999999E-2</v>
      </c>
      <c r="AO14" s="16" t="s">
        <v>58</v>
      </c>
      <c r="AP14" s="16" t="s">
        <v>220</v>
      </c>
      <c r="AQ14" s="13" t="s">
        <v>65</v>
      </c>
      <c r="AR14" s="13" t="s">
        <v>177</v>
      </c>
      <c r="AS14" s="16" t="s">
        <v>65</v>
      </c>
      <c r="AT14" s="13" t="s">
        <v>177</v>
      </c>
      <c r="AU14" s="16" t="s">
        <v>202</v>
      </c>
      <c r="AV14" s="16" t="s">
        <v>181</v>
      </c>
      <c r="AW14" s="16" t="s">
        <v>381</v>
      </c>
      <c r="AX14" s="63" t="s">
        <v>190</v>
      </c>
      <c r="AY14" s="32" t="s">
        <v>297</v>
      </c>
      <c r="AZ14" s="31" t="s">
        <v>103</v>
      </c>
      <c r="BA14" s="30" t="s">
        <v>6</v>
      </c>
      <c r="BB14" s="30" t="s">
        <v>136</v>
      </c>
      <c r="BC14" s="33" t="s">
        <v>694</v>
      </c>
      <c r="BD14" s="51">
        <v>45349</v>
      </c>
      <c r="BE14" s="51">
        <v>45370</v>
      </c>
      <c r="BF14" s="51">
        <v>45596</v>
      </c>
      <c r="BG14" s="52">
        <f ca="1">+(REFERENCEMENT_ISOLANT[[#This Row],[AVIS LIMITE AU / VALIDITE]]&gt;=TODAY())*1</f>
        <v>1</v>
      </c>
      <c r="BH14" s="13" t="s">
        <v>65</v>
      </c>
      <c r="BI14"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J14" s="102">
        <v>0</v>
      </c>
      <c r="BK14" s="64" t="s">
        <v>695</v>
      </c>
      <c r="BL14" s="48" t="s">
        <v>705</v>
      </c>
      <c r="BM14"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https://evaluation.cstb.fr/fr/avis-technique/detail/20-21-488_V2-E1/</v>
      </c>
      <c r="BN14" s="33" t="s">
        <v>78</v>
      </c>
      <c r="BO14"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n°20/21-488_V2-E1 annule et remplace l' Avis technique n° 20/21-488_V1-E1
Sur liste verte de la C2p à la date du référencement</v>
      </c>
      <c r="BP14" s="38">
        <f ca="1">REFERENCEMENT_ISOLANT[[#This Row],[VALIDITE]]</f>
        <v>1</v>
      </c>
      <c r="BQ14"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14"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14"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14" s="39">
        <f>IF(AND('PR-tampon'!RECH_HYGRO=TRUE,MATCH(REFERENCEMENT_ISOLANT[[#This Row],[Hygrométrie des locaux]],LISTE_HYGRO,0)&gt;=MATCH(ZONE_SIS_VISEE,LISTE_HYGRO,0)),1,0)</f>
        <v>0</v>
      </c>
      <c r="BU14" s="39">
        <f>IF(AND('PR-tampon'!RECH_CLIMAT=TRUE,MATCH(REFERENCEMENT_ISOLANT[[#This Row],[Climat max]],LISTE_CLIMAT,0)&gt;=MATCH(HAUT_VISEE,LISTE_CLIMAT,0)),1,0)</f>
        <v>0</v>
      </c>
      <c r="BV14" s="39">
        <f>IF(AND(RECH_CLASSEMENT=TRUE,MATCH(REFERENCEMENT_ISOLANT[[#This Row],[classement locaux au sens 20.1 P3]],LISTE_CLASSEMENT,0)&gt;=MATCH(SITUA_VISEE,LISTE_CLASSEMENT,0)),1,0)</f>
        <v>0</v>
      </c>
      <c r="BW14" s="39">
        <f>IF(AND(RECH_LOCAUX=TRUE,MATCH(REFERENCEMENT_ISOLANT[[#This Row],[Locaux climatisés ou raffraichis]],LISTE_LOCAUX_VISE,0)&gt;=MATCH(CATEG_VISEE,LISTE_LOCAUX_VISE,0)),1,0)</f>
        <v>0</v>
      </c>
      <c r="BX14" s="39">
        <f ca="1">IF(REFERENCEMENT_ISOLANT[[#This Row],[Eligibilité procédé]]&lt;&gt;0,COUNTIF(REFERENCEMENT_ISOLANT[Eligibilité procédé],"&lt;="&amp;REFERENCEMENT_ISOLANT[[#This Row],[Eligibilité procédé]])-COUNTIF(REFERENCEMENT_ISOLANT[Eligibilité procédé],"=0"),ROWS(REFERENCEMENT_ISOLANT[Ordre]))</f>
        <v>9</v>
      </c>
      <c r="BY14" s="126">
        <f ca="1">IF(COUNTIF('PR-tampon'!$B$3:$B$9,TRUE)+1=COUNTIF(REFERENCEMENT_ISOLANT[[#This Row],[Validité]:[CRITERE CLIMATISATION VISE]],1),ROW(REFERENCEMENT_ISOLANT[[#This Row],[CRITERE CLIMATISATION VISE]]),"")</f>
        <v>14</v>
      </c>
      <c r="BZ14"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Extenstion de l'Avis Technique n°20/21-488_V2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A14"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Extenstion de l'Avis Technique n°20/21-488_V2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B14"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C14"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v>
      </c>
      <c r="CD14" s="135"/>
      <c r="CE14" s="135"/>
      <c r="CF14" s="135"/>
      <c r="CG14" s="135"/>
      <c r="CH14" s="135"/>
      <c r="CI14" s="135"/>
      <c r="CJ14" s="135"/>
      <c r="CK14" s="135"/>
      <c r="CL14" s="135"/>
      <c r="CM14" s="135" t="s">
        <v>686</v>
      </c>
      <c r="CN14"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Avis technique 20/21-488_V2-E1 du procédé KNAUF THERMASOFT NATURA : pose en : toiture rampante sous couverture ; plancher de combles perdus ; </v>
      </c>
    </row>
    <row r="15" spans="1:92" ht="132" x14ac:dyDescent="0.3">
      <c r="A15" s="33">
        <v>45379</v>
      </c>
      <c r="B15" s="30" t="s">
        <v>9</v>
      </c>
      <c r="C15" s="30" t="s">
        <v>765</v>
      </c>
      <c r="D15" s="50" t="s">
        <v>79</v>
      </c>
      <c r="E15" s="30" t="s">
        <v>104</v>
      </c>
      <c r="F15" s="30" t="s">
        <v>6</v>
      </c>
      <c r="G15" s="12" t="s">
        <v>210</v>
      </c>
      <c r="H15" s="13" t="s">
        <v>210</v>
      </c>
      <c r="I15" s="13" t="s">
        <v>210</v>
      </c>
      <c r="J15" s="12" t="s">
        <v>210</v>
      </c>
      <c r="K15" s="13" t="s">
        <v>210</v>
      </c>
      <c r="L15" s="13" t="s">
        <v>210</v>
      </c>
      <c r="M15" s="13" t="s">
        <v>210</v>
      </c>
      <c r="N15" s="13" t="s">
        <v>210</v>
      </c>
      <c r="O15" s="13" t="s">
        <v>210</v>
      </c>
      <c r="P15" s="145" t="s">
        <v>210</v>
      </c>
      <c r="Q15" s="12"/>
      <c r="R15" s="12" t="s">
        <v>210</v>
      </c>
      <c r="S15" s="12" t="s">
        <v>65</v>
      </c>
      <c r="T15" s="12" t="s">
        <v>65</v>
      </c>
      <c r="U15" s="147" t="s">
        <v>587</v>
      </c>
      <c r="V15" s="12" t="s">
        <v>210</v>
      </c>
      <c r="W15" s="12" t="s">
        <v>210</v>
      </c>
      <c r="X15" s="12"/>
      <c r="Y15" s="12" t="s">
        <v>210</v>
      </c>
      <c r="Z15" s="12" t="s">
        <v>210</v>
      </c>
      <c r="AA15" s="12" t="s">
        <v>210</v>
      </c>
      <c r="AB15" s="12"/>
      <c r="AC15" s="146" t="s">
        <v>598</v>
      </c>
      <c r="AD15" s="156" t="s">
        <v>649</v>
      </c>
      <c r="AE15" s="156">
        <v>95</v>
      </c>
      <c r="AF15" s="156" t="s">
        <v>651</v>
      </c>
      <c r="AG15" s="156" t="s">
        <v>65</v>
      </c>
      <c r="AH15" s="156" t="s">
        <v>210</v>
      </c>
      <c r="AI15" s="13">
        <v>4</v>
      </c>
      <c r="AJ15" s="13">
        <v>4</v>
      </c>
      <c r="AK15" s="13">
        <v>4</v>
      </c>
      <c r="AL15" s="13">
        <v>4</v>
      </c>
      <c r="AM15" s="13"/>
      <c r="AN15" s="31">
        <v>3.7999999999999999E-2</v>
      </c>
      <c r="AO15" s="16" t="s">
        <v>58</v>
      </c>
      <c r="AP15" s="16" t="s">
        <v>220</v>
      </c>
      <c r="AQ15" s="13" t="s">
        <v>65</v>
      </c>
      <c r="AR15" s="13" t="s">
        <v>177</v>
      </c>
      <c r="AS15" s="16" t="s">
        <v>65</v>
      </c>
      <c r="AT15" s="13" t="s">
        <v>177</v>
      </c>
      <c r="AU15" s="16" t="s">
        <v>202</v>
      </c>
      <c r="AV15" s="16" t="s">
        <v>181</v>
      </c>
      <c r="AW15" s="16" t="s">
        <v>381</v>
      </c>
      <c r="AX15" s="63" t="s">
        <v>190</v>
      </c>
      <c r="AY15" s="32" t="s">
        <v>297</v>
      </c>
      <c r="AZ15" s="31" t="s">
        <v>103</v>
      </c>
      <c r="BA15" s="30" t="s">
        <v>6</v>
      </c>
      <c r="BB15" s="30" t="s">
        <v>136</v>
      </c>
      <c r="BC15" s="33" t="s">
        <v>693</v>
      </c>
      <c r="BD15" s="51">
        <v>45349</v>
      </c>
      <c r="BE15" s="51">
        <v>45370</v>
      </c>
      <c r="BF15" s="51">
        <v>45596</v>
      </c>
      <c r="BG15" s="52">
        <f ca="1">+(REFERENCEMENT_ISOLANT[[#This Row],[AVIS LIMITE AU / VALIDITE]]&gt;=TODAY())*1</f>
        <v>1</v>
      </c>
      <c r="BH15" s="13" t="s">
        <v>65</v>
      </c>
      <c r="BI15"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J15" s="102">
        <v>0</v>
      </c>
      <c r="BK15" s="64" t="s">
        <v>696</v>
      </c>
      <c r="BL15" s="48" t="s">
        <v>706</v>
      </c>
      <c r="BM15"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https://evaluation.cstb.fr/fr/avis-technique/detail/20-21-488_V2/</v>
      </c>
      <c r="BN15" s="33" t="s">
        <v>78</v>
      </c>
      <c r="BO15"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n°20/21-488_V2 annule et remplace l' Avis technique n° 20/21-488_V1-E1
Sur liste verte de la C2p à la date du référencement</v>
      </c>
      <c r="BP15" s="38">
        <f ca="1">REFERENCEMENT_ISOLANT[[#This Row],[VALIDITE]]</f>
        <v>1</v>
      </c>
      <c r="BQ15"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15"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15"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15" s="39">
        <f>IF(AND('PR-tampon'!RECH_HYGRO=TRUE,MATCH(REFERENCEMENT_ISOLANT[[#This Row],[Hygrométrie des locaux]],LISTE_HYGRO,0)&gt;=MATCH(ZONE_SIS_VISEE,LISTE_HYGRO,0)),1,0)</f>
        <v>0</v>
      </c>
      <c r="BU15" s="39">
        <f>IF(AND('PR-tampon'!RECH_CLIMAT=TRUE,MATCH(REFERENCEMENT_ISOLANT[[#This Row],[Climat max]],LISTE_CLIMAT,0)&gt;=MATCH(HAUT_VISEE,LISTE_CLIMAT,0)),1,0)</f>
        <v>0</v>
      </c>
      <c r="BV15" s="39">
        <f>IF(AND(RECH_CLASSEMENT=TRUE,MATCH(REFERENCEMENT_ISOLANT[[#This Row],[classement locaux au sens 20.1 P3]],LISTE_CLASSEMENT,0)&gt;=MATCH(SITUA_VISEE,LISTE_CLASSEMENT,0)),1,0)</f>
        <v>0</v>
      </c>
      <c r="BW15" s="39">
        <f>IF(AND(RECH_LOCAUX=TRUE,MATCH(REFERENCEMENT_ISOLANT[[#This Row],[Locaux climatisés ou raffraichis]],LISTE_LOCAUX_VISE,0)&gt;=MATCH(CATEG_VISEE,LISTE_LOCAUX_VISE,0)),1,0)</f>
        <v>0</v>
      </c>
      <c r="BX15" s="39">
        <f ca="1">IF(REFERENCEMENT_ISOLANT[[#This Row],[Eligibilité procédé]]&lt;&gt;0,COUNTIF(REFERENCEMENT_ISOLANT[Eligibilité procédé],"&lt;="&amp;REFERENCEMENT_ISOLANT[[#This Row],[Eligibilité procédé]])-COUNTIF(REFERENCEMENT_ISOLANT[Eligibilité procédé],"=0"),ROWS(REFERENCEMENT_ISOLANT[Ordre]))</f>
        <v>10</v>
      </c>
      <c r="BY15" s="126">
        <f ca="1">IF(COUNTIF('PR-tampon'!$B$3:$B$9,TRUE)+1=COUNTIF(REFERENCEMENT_ISOLANT[[#This Row],[Validité]:[CRITERE CLIMATISATION VISE]],1),ROW(REFERENCEMENT_ISOLANT[[#This Row],[CRITERE CLIMATISATION VISE]]),"")</f>
        <v>15</v>
      </c>
      <c r="BZ15"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A15"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B15"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C15"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v>
      </c>
      <c r="CD15" s="135"/>
      <c r="CE15" s="135"/>
      <c r="CF15" s="135"/>
      <c r="CG15" s="135"/>
      <c r="CH15" s="135"/>
      <c r="CI15" s="135"/>
      <c r="CJ15" s="135"/>
      <c r="CK15" s="135"/>
      <c r="CL15" s="135"/>
      <c r="CM15" s="135" t="s">
        <v>688</v>
      </c>
      <c r="CN15"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Avis technique 20/21-488_V2 du procédé Végétal : pose en : toiture rampante sous couverture ; plancher de combles perdus ; </v>
      </c>
    </row>
    <row r="16" spans="1:92" ht="264" x14ac:dyDescent="0.3">
      <c r="A16" s="33">
        <v>45370</v>
      </c>
      <c r="B16" s="30" t="s">
        <v>12</v>
      </c>
      <c r="C16" s="30" t="s">
        <v>766</v>
      </c>
      <c r="D16" s="30" t="s">
        <v>691</v>
      </c>
      <c r="E16" s="30" t="s">
        <v>551</v>
      </c>
      <c r="F16" s="30" t="s">
        <v>6</v>
      </c>
      <c r="G16" s="12" t="s">
        <v>210</v>
      </c>
      <c r="H16" s="13" t="s">
        <v>210</v>
      </c>
      <c r="I16" s="13" t="s">
        <v>210</v>
      </c>
      <c r="J16" s="12" t="s">
        <v>210</v>
      </c>
      <c r="K16" s="13" t="s">
        <v>210</v>
      </c>
      <c r="L16" s="13" t="s">
        <v>210</v>
      </c>
      <c r="M16" s="13" t="s">
        <v>210</v>
      </c>
      <c r="N16" s="13" t="s">
        <v>210</v>
      </c>
      <c r="O16" s="13" t="s">
        <v>210</v>
      </c>
      <c r="P16" s="145" t="s">
        <v>210</v>
      </c>
      <c r="Q16" s="12"/>
      <c r="R16" s="12" t="s">
        <v>210</v>
      </c>
      <c r="S16" s="14" t="s">
        <v>210</v>
      </c>
      <c r="T16" s="12" t="s">
        <v>65</v>
      </c>
      <c r="U16" s="147" t="s">
        <v>587</v>
      </c>
      <c r="V16" s="12" t="s">
        <v>210</v>
      </c>
      <c r="W16" s="12" t="s">
        <v>210</v>
      </c>
      <c r="X16" s="12"/>
      <c r="Y16" s="12" t="s">
        <v>210</v>
      </c>
      <c r="Z16" s="12" t="s">
        <v>210</v>
      </c>
      <c r="AA16" s="12" t="s">
        <v>210</v>
      </c>
      <c r="AB16" s="12"/>
      <c r="AC16" s="146" t="s">
        <v>598</v>
      </c>
      <c r="AD16" s="154" t="s">
        <v>647</v>
      </c>
      <c r="AE16" s="154">
        <v>85</v>
      </c>
      <c r="AF16" s="155" t="s">
        <v>657</v>
      </c>
      <c r="AG16" s="156" t="s">
        <v>65</v>
      </c>
      <c r="AH16" s="156" t="s">
        <v>210</v>
      </c>
      <c r="AI16" s="13">
        <v>4</v>
      </c>
      <c r="AJ16" s="13">
        <v>4</v>
      </c>
      <c r="AK16" s="13">
        <v>4</v>
      </c>
      <c r="AL16" s="13">
        <v>4</v>
      </c>
      <c r="AM16" s="13"/>
      <c r="AN16" s="31"/>
      <c r="AO16" s="16" t="s">
        <v>195</v>
      </c>
      <c r="AP16" s="16" t="s">
        <v>220</v>
      </c>
      <c r="AQ16" s="13" t="s">
        <v>65</v>
      </c>
      <c r="AR16" s="13">
        <v>8</v>
      </c>
      <c r="AS16" s="16" t="s">
        <v>65</v>
      </c>
      <c r="AT16" s="13" t="s">
        <v>177</v>
      </c>
      <c r="AU16" s="16" t="s">
        <v>202</v>
      </c>
      <c r="AV16" s="16" t="s">
        <v>181</v>
      </c>
      <c r="AW16" s="16" t="s">
        <v>381</v>
      </c>
      <c r="AX16" s="63" t="s">
        <v>190</v>
      </c>
      <c r="AY16" s="32" t="s">
        <v>425</v>
      </c>
      <c r="AZ16" s="31" t="s">
        <v>59</v>
      </c>
      <c r="BA16" s="30" t="s">
        <v>6</v>
      </c>
      <c r="BB16" s="10" t="s">
        <v>136</v>
      </c>
      <c r="BC16" s="33" t="s">
        <v>690</v>
      </c>
      <c r="BD16" s="51">
        <v>45315</v>
      </c>
      <c r="BE16" s="53">
        <v>45351</v>
      </c>
      <c r="BF16" s="33">
        <v>47573</v>
      </c>
      <c r="BG16" s="13">
        <f ca="1">+(REFERENCEMENT_ISOLANT[[#This Row],[AVIS LIMITE AU / VALIDITE]]&gt;=TODAY())*1</f>
        <v>1</v>
      </c>
      <c r="BH16" s="13" t="s">
        <v>65</v>
      </c>
      <c r="BI16"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J16" s="102">
        <v>0</v>
      </c>
      <c r="BK16" s="64"/>
      <c r="BL16" s="48" t="s">
        <v>692</v>
      </c>
      <c r="BM16" s="4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https://evaluation.cstb.fr/fr/avis-technique/detail/20-17-398_V2-E1/</v>
      </c>
      <c r="BN16" s="33"/>
      <c r="BO16" s="1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BP16" s="16">
        <f ca="1">REFERENCEMENT_ISOLANT[[#This Row],[VALIDITE]]</f>
        <v>1</v>
      </c>
      <c r="BQ16" s="1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16" s="16">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16" s="1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16" s="13">
        <f>IF(AND('PR-tampon'!RECH_HYGRO=TRUE,MATCH(REFERENCEMENT_ISOLANT[[#This Row],[Hygrométrie des locaux]],LISTE_HYGRO,0)&gt;=MATCH(ZONE_SIS_VISEE,LISTE_HYGRO,0)),1,0)</f>
        <v>0</v>
      </c>
      <c r="BU16" s="13">
        <f>IF(AND('PR-tampon'!RECH_CLIMAT=TRUE,MATCH(REFERENCEMENT_ISOLANT[[#This Row],[Climat max]],LISTE_CLIMAT,0)&gt;=MATCH(HAUT_VISEE,LISTE_CLIMAT,0)),1,0)</f>
        <v>0</v>
      </c>
      <c r="BV16" s="13">
        <f>IF(AND(RECH_CLASSEMENT=TRUE,MATCH(REFERENCEMENT_ISOLANT[[#This Row],[classement locaux au sens 20.1 P3]],LISTE_CLASSEMENT,0)&gt;=MATCH(SITUA_VISEE,LISTE_CLASSEMENT,0)),1,0)</f>
        <v>0</v>
      </c>
      <c r="BW16" s="13">
        <f>IF(AND(RECH_LOCAUX=TRUE,MATCH(REFERENCEMENT_ISOLANT[[#This Row],[Locaux climatisés ou raffraichis]],LISTE_LOCAUX_VISE,0)&gt;=MATCH(CATEG_VISEE,LISTE_LOCAUX_VISE,0)),1,0)</f>
        <v>0</v>
      </c>
      <c r="BX16" s="13">
        <f ca="1">IF(REFERENCEMENT_ISOLANT[[#This Row],[Eligibilité procédé]]&lt;&gt;0,COUNTIF(REFERENCEMENT_ISOLANT[Eligibilité procédé],"&lt;="&amp;REFERENCEMENT_ISOLANT[[#This Row],[Eligibilité procédé]])-COUNTIF(REFERENCEMENT_ISOLANT[Eligibilité procédé],"=0"),ROWS(REFERENCEMENT_ISOLANT[Ordre]))</f>
        <v>11</v>
      </c>
      <c r="BY16" s="151">
        <f ca="1">IF(COUNTIF('PR-tampon'!$B$3:$B$9,TRUE)+1=COUNTIF(REFERENCEMENT_ISOLANT[[#This Row],[Validité]:[CRITERE CLIMATISATION VISE]],1),ROW(REFERENCEMENT_ISOLANT[[#This Row],[CRITERE CLIMATISATION VISE]]),"")</f>
        <v>16</v>
      </c>
      <c r="BZ16" s="125"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 porteuse métallique ne sont pas visés. 
 - La limite d'emploi donnée en locaux rafraichis est induite par celle donnée dans le référentiel du support.</v>
      </c>
      <c r="CA16" s="68"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La limite d'emploi donnée en locaux rafraichis est induite par celle donnée dans le référentiel du support.</v>
      </c>
      <c r="CB16" s="68"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C16"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COMBLES PERDUS : ISOLATION DE PLANCHER DE COMBLES PERDUS</v>
      </c>
      <c r="CD16" s="135"/>
      <c r="CE16" s="135"/>
      <c r="CF16" s="135"/>
      <c r="CG16" s="135"/>
      <c r="CH16" s="135"/>
      <c r="CI16" s="135"/>
      <c r="CJ16" s="135"/>
      <c r="CK16" s="135"/>
      <c r="CL16" s="135"/>
      <c r="CM16" s="125"/>
      <c r="CN16"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Avis technique 20/17-398_V2-E1 du procédé STYLE : pose en : plancher de combles perdus ; </v>
      </c>
    </row>
    <row r="17" spans="1:92" ht="158.4" x14ac:dyDescent="0.3">
      <c r="A17" s="33">
        <v>45330</v>
      </c>
      <c r="B17" s="30" t="s">
        <v>238</v>
      </c>
      <c r="C17" s="30"/>
      <c r="D17" s="40" t="s">
        <v>661</v>
      </c>
      <c r="E17" s="30" t="s">
        <v>465</v>
      </c>
      <c r="F17" s="40" t="s">
        <v>466</v>
      </c>
      <c r="G17" s="12" t="s">
        <v>210</v>
      </c>
      <c r="H17" s="13" t="s">
        <v>210</v>
      </c>
      <c r="I17" s="13" t="s">
        <v>210</v>
      </c>
      <c r="J17" s="12" t="s">
        <v>65</v>
      </c>
      <c r="K17" s="13" t="s">
        <v>210</v>
      </c>
      <c r="L17" s="13" t="s">
        <v>65</v>
      </c>
      <c r="M17" s="13" t="s">
        <v>65</v>
      </c>
      <c r="N17" s="13" t="s">
        <v>210</v>
      </c>
      <c r="O17" s="13" t="s">
        <v>65</v>
      </c>
      <c r="P17" s="145" t="s">
        <v>210</v>
      </c>
      <c r="Q17" s="148" t="s">
        <v>664</v>
      </c>
      <c r="R17" s="12" t="s">
        <v>210</v>
      </c>
      <c r="S17" s="12" t="s">
        <v>210</v>
      </c>
      <c r="T17" s="12" t="s">
        <v>210</v>
      </c>
      <c r="U17" s="123"/>
      <c r="V17" s="12" t="s">
        <v>210</v>
      </c>
      <c r="W17" s="12" t="s">
        <v>210</v>
      </c>
      <c r="X17" s="12"/>
      <c r="Y17" s="12" t="s">
        <v>210</v>
      </c>
      <c r="Z17" s="12" t="s">
        <v>210</v>
      </c>
      <c r="AA17" s="12" t="s">
        <v>210</v>
      </c>
      <c r="AB17" s="12"/>
      <c r="AC17" s="100"/>
      <c r="AD17" s="154" t="s">
        <v>555</v>
      </c>
      <c r="AE17" s="143" t="s">
        <v>555</v>
      </c>
      <c r="AF17" s="143" t="s">
        <v>555</v>
      </c>
      <c r="AG17" s="154" t="s">
        <v>210</v>
      </c>
      <c r="AH17" s="154" t="s">
        <v>210</v>
      </c>
      <c r="AI17" s="16">
        <v>4</v>
      </c>
      <c r="AJ17" s="16">
        <v>4</v>
      </c>
      <c r="AK17" s="16">
        <v>4</v>
      </c>
      <c r="AL17" s="16">
        <v>4</v>
      </c>
      <c r="AM17" s="16"/>
      <c r="AN17" s="31"/>
      <c r="AO17" s="16" t="s">
        <v>209</v>
      </c>
      <c r="AP17" s="16" t="s">
        <v>218</v>
      </c>
      <c r="AQ17" s="13" t="s">
        <v>65</v>
      </c>
      <c r="AR17" s="13">
        <v>8</v>
      </c>
      <c r="AS17" s="16" t="s">
        <v>65</v>
      </c>
      <c r="AT17" s="13">
        <v>8</v>
      </c>
      <c r="AU17" s="16" t="s">
        <v>202</v>
      </c>
      <c r="AV17" s="16" t="s">
        <v>181</v>
      </c>
      <c r="AW17" s="63" t="s">
        <v>381</v>
      </c>
      <c r="AX17" s="16" t="s">
        <v>190</v>
      </c>
      <c r="AY17" s="32"/>
      <c r="AZ17" s="31"/>
      <c r="BA17" s="40" t="s">
        <v>466</v>
      </c>
      <c r="BB17" s="30" t="s">
        <v>328</v>
      </c>
      <c r="BC17" s="42" t="s">
        <v>662</v>
      </c>
      <c r="BD17" s="43" t="s">
        <v>557</v>
      </c>
      <c r="BE17" s="44">
        <v>45261</v>
      </c>
      <c r="BF17" s="43">
        <v>46022</v>
      </c>
      <c r="BG17" s="13">
        <f ca="1">+(REFERENCEMENT_ISOLANT[[#This Row],[AVIS LIMITE AU / VALIDITE]]&gt;=TODAY())*1</f>
        <v>1</v>
      </c>
      <c r="BH17" s="13" t="s">
        <v>468</v>
      </c>
      <c r="BI17"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J17" s="102">
        <v>0</v>
      </c>
      <c r="BK17" s="16"/>
      <c r="BL17" s="45" t="s">
        <v>663</v>
      </c>
      <c r="BM17" s="3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https://evaluation.cstb.fr/fr/appreciation-technique-expertise-atex/detail/3277-v1/</v>
      </c>
      <c r="BN17" s="46"/>
      <c r="BO17"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P17" s="38">
        <f ca="1">REFERENCEMENT_ISOLANT[[#This Row],[VALIDITE]]</f>
        <v>1</v>
      </c>
      <c r="BQ17"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17"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17"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17" s="39">
        <f>IF(AND('PR-tampon'!RECH_HYGRO=TRUE,MATCH(REFERENCEMENT_ISOLANT[[#This Row],[Hygrométrie des locaux]],LISTE_HYGRO,0)&gt;=MATCH(ZONE_SIS_VISEE,LISTE_HYGRO,0)),1,0)</f>
        <v>0</v>
      </c>
      <c r="BU17" s="39">
        <f>IF(AND('PR-tampon'!RECH_CLIMAT=TRUE,MATCH(REFERENCEMENT_ISOLANT[[#This Row],[Climat max]],LISTE_CLIMAT,0)&gt;=MATCH(HAUT_VISEE,LISTE_CLIMAT,0)),1,0)</f>
        <v>0</v>
      </c>
      <c r="BV17" s="39">
        <f>IF(AND(RECH_CLASSEMENT=TRUE,MATCH(REFERENCEMENT_ISOLANT[[#This Row],[classement locaux au sens 20.1 P3]],LISTE_CLASSEMENT,0)&gt;=MATCH(SITUA_VISEE,LISTE_CLASSEMENT,0)),1,0)</f>
        <v>0</v>
      </c>
      <c r="BW17" s="39">
        <f>IF(AND(RECH_LOCAUX=TRUE,MATCH(REFERENCEMENT_ISOLANT[[#This Row],[Locaux climatisés ou raffraichis]],LISTE_LOCAUX_VISE,0)&gt;=MATCH(CATEG_VISEE,LISTE_LOCAUX_VISE,0)),1,0)</f>
        <v>0</v>
      </c>
      <c r="BX17" s="39">
        <f ca="1">IF(REFERENCEMENT_ISOLANT[[#This Row],[Eligibilité procédé]]&lt;&gt;0,COUNTIF(REFERENCEMENT_ISOLANT[Eligibilité procédé],"&lt;="&amp;REFERENCEMENT_ISOLANT[[#This Row],[Eligibilité procédé]])-COUNTIF(REFERENCEMENT_ISOLANT[Eligibilité procédé],"=0"),ROWS(REFERENCEMENT_ISOLANT[Ordre]))</f>
        <v>12</v>
      </c>
      <c r="BY17" s="126">
        <f ca="1">IF(COUNTIF('PR-tampon'!$B$3:$B$9,TRUE)+1=COUNTIF(REFERENCEMENT_ISOLANT[[#This Row],[Validité]:[CRITERE CLIMATISATION VISE]],1),ROW(REFERENCEMENT_ISOLANT[[#This Row],[CRITERE CLIMATISATION VISE]]),"")</f>
        <v>17</v>
      </c>
      <c r="BZ17"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 mélange ainsi que la mise en œuvre du remplissage sont réalisés hors site selon une formulation prédéfinie, exclusivement à partir d’un lot de terre préalablement qualifié par BULBAT, avec le liant et les fibres végétales visés.
 - Façade à ossature bois non porteuse (FOB) filante appuyée en pied uniquement, relevant du NF DTU 31.4 et n’excédant pas R+1</v>
      </c>
      <c r="CA17"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 mélange ainsi que la mise en œuvre du remplissage sont réalisés hors site selon une formulation prédéfinie, exclusivement à partir d’un lot de terre préalablement qualifié par BULBAT, avec le liant et les fibres végétales visés.
 - Façade à ossature bois non porteuse (FOB) filante appuyée en pied uniquement, relevant du NF DTU 31.4 et n’excédant pas R+1</v>
      </c>
      <c r="CB17"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ENDUIT DE TYPE ETICS
 - FACADE :  ISOLATION ENTRE MONTANTS DE FACADE CONFORME AU NF DTU 31.4 AVEC PAREMENT EXTERIEUR ENDUIT DE TYPE ETICS</v>
      </c>
      <c r="CC17"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ENDUIT DE TYPE ETICS
 - FACADE :  ISOLATION ENTRE MONTANTS DE FACADE CONFORME AU NF DTU 31.4 AVEC PAREMENT EXTERIEUR ENDUIT DE TYPE ETICS</v>
      </c>
      <c r="CD17" s="135"/>
      <c r="CE17" s="135"/>
      <c r="CF17" s="135"/>
      <c r="CG17" s="135"/>
      <c r="CH17" s="135"/>
      <c r="CI17" s="135"/>
      <c r="CJ17" s="135"/>
      <c r="CK17" s="135"/>
      <c r="CL17" s="135"/>
      <c r="CM17" s="135"/>
      <c r="CN17"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Appréciation Technique d'Expérimentation (ATEx cas a) 3277_v1 du procédé TERLIAN MUR PREFA BOIS  : pose en : </v>
      </c>
    </row>
    <row r="18" spans="1:92" s="136" customFormat="1" ht="216" x14ac:dyDescent="0.3">
      <c r="A18" s="33">
        <v>45320</v>
      </c>
      <c r="B18" s="30" t="s">
        <v>9</v>
      </c>
      <c r="C18" s="30" t="s">
        <v>768</v>
      </c>
      <c r="D18" s="30" t="s">
        <v>46</v>
      </c>
      <c r="E18" s="30" t="s">
        <v>36</v>
      </c>
      <c r="F18" s="30" t="s">
        <v>47</v>
      </c>
      <c r="G18" s="12" t="s">
        <v>210</v>
      </c>
      <c r="H18" s="12" t="s">
        <v>210</v>
      </c>
      <c r="I18" s="13" t="s">
        <v>210</v>
      </c>
      <c r="J18" s="12" t="s">
        <v>65</v>
      </c>
      <c r="K18" s="13" t="s">
        <v>65</v>
      </c>
      <c r="L18" s="13" t="s">
        <v>210</v>
      </c>
      <c r="M18" s="13" t="s">
        <v>65</v>
      </c>
      <c r="N18" s="13" t="s">
        <v>65</v>
      </c>
      <c r="O18" s="13" t="s">
        <v>583</v>
      </c>
      <c r="P18" s="13" t="s">
        <v>65</v>
      </c>
      <c r="Q18" s="147" t="s">
        <v>592</v>
      </c>
      <c r="R18" s="12" t="s">
        <v>210</v>
      </c>
      <c r="S18" s="12" t="s">
        <v>210</v>
      </c>
      <c r="T18" s="12" t="s">
        <v>210</v>
      </c>
      <c r="U18" s="12"/>
      <c r="V18" s="12" t="s">
        <v>65</v>
      </c>
      <c r="W18" s="12" t="s">
        <v>65</v>
      </c>
      <c r="X18" s="12"/>
      <c r="Y18" s="12" t="s">
        <v>210</v>
      </c>
      <c r="Z18" s="12" t="s">
        <v>210</v>
      </c>
      <c r="AA18" s="12" t="s">
        <v>210</v>
      </c>
      <c r="AB18" s="12"/>
      <c r="AC18" s="146" t="s">
        <v>599</v>
      </c>
      <c r="AD18" s="156" t="s">
        <v>647</v>
      </c>
      <c r="AE18" s="143">
        <v>85</v>
      </c>
      <c r="AF18" s="143" t="s">
        <v>648</v>
      </c>
      <c r="AG18" s="156" t="s">
        <v>65</v>
      </c>
      <c r="AH18" s="156" t="s">
        <v>65</v>
      </c>
      <c r="AI18" s="13">
        <v>4</v>
      </c>
      <c r="AJ18" s="13">
        <v>4</v>
      </c>
      <c r="AK18" s="13">
        <v>4</v>
      </c>
      <c r="AL18" s="13">
        <v>4</v>
      </c>
      <c r="AM18" s="13"/>
      <c r="AN18" s="31" t="s">
        <v>67</v>
      </c>
      <c r="AO18" s="16" t="s">
        <v>58</v>
      </c>
      <c r="AP18" s="16" t="s">
        <v>220</v>
      </c>
      <c r="AQ18" s="13" t="s">
        <v>65</v>
      </c>
      <c r="AR18" s="13" t="s">
        <v>177</v>
      </c>
      <c r="AS18" s="16" t="s">
        <v>65</v>
      </c>
      <c r="AT18" s="13" t="s">
        <v>177</v>
      </c>
      <c r="AU18" s="16" t="s">
        <v>202</v>
      </c>
      <c r="AV18" s="16" t="s">
        <v>181</v>
      </c>
      <c r="AW18" s="16" t="s">
        <v>381</v>
      </c>
      <c r="AX18" s="16" t="s">
        <v>190</v>
      </c>
      <c r="AY18" s="32" t="s">
        <v>116</v>
      </c>
      <c r="AZ18" s="31" t="s">
        <v>103</v>
      </c>
      <c r="BA18" s="30" t="s">
        <v>47</v>
      </c>
      <c r="BB18" s="10" t="s">
        <v>137</v>
      </c>
      <c r="BC18" s="33" t="s">
        <v>573</v>
      </c>
      <c r="BD18" s="47">
        <v>45195</v>
      </c>
      <c r="BE18" s="51">
        <v>45313</v>
      </c>
      <c r="BF18" s="34" t="s">
        <v>574</v>
      </c>
      <c r="BG18" s="52">
        <f ca="1">+(REFERENCEMENT_ISOLANT[[#This Row],[AVIS LIMITE AU / VALIDITE]]&gt;=TODAY())*1</f>
        <v>1</v>
      </c>
      <c r="BH18" s="13" t="s">
        <v>65</v>
      </c>
      <c r="BI18"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J18" s="10">
        <v>0</v>
      </c>
      <c r="BK18" s="64" t="s">
        <v>474</v>
      </c>
      <c r="BL18" s="48" t="s">
        <v>575</v>
      </c>
      <c r="BM18"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https://evaluation.cstb.fr/fr/avis-technique/detail/20-19-432_V4/</v>
      </c>
      <c r="BN18" s="37" t="s">
        <v>83</v>
      </c>
      <c r="BO18"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Le Document d'Application Technique (DTA) n°20/19-432_V4 annule et remplace le Document d'Application Technique (DTA) n° 20/19-432_V2
Sur liste verte de la C2p à la date du référencement</v>
      </c>
      <c r="BP18" s="38">
        <f ca="1">REFERENCEMENT_ISOLANT[[#This Row],[VALIDITE]]</f>
        <v>1</v>
      </c>
      <c r="BQ18"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18"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18"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18" s="39">
        <f>IF(AND('PR-tampon'!RECH_HYGRO=TRUE,MATCH(REFERENCEMENT_ISOLANT[[#This Row],[Hygrométrie des locaux]],LISTE_HYGRO,0)&gt;=MATCH(ZONE_SIS_VISEE,LISTE_HYGRO,0)),1,0)</f>
        <v>0</v>
      </c>
      <c r="BU18" s="39">
        <f>IF(AND('PR-tampon'!RECH_CLIMAT=TRUE,MATCH(REFERENCEMENT_ISOLANT[[#This Row],[Climat max]],LISTE_CLIMAT,0)&gt;=MATCH(HAUT_VISEE,LISTE_CLIMAT,0)),1,0)</f>
        <v>0</v>
      </c>
      <c r="BV18" s="39">
        <f>IF(AND(RECH_CLASSEMENT=TRUE,MATCH(REFERENCEMENT_ISOLANT[[#This Row],[classement locaux au sens 20.1 P3]],LISTE_CLASSEMENT,0)&gt;=MATCH(SITUA_VISEE,LISTE_CLASSEMENT,0)),1,0)</f>
        <v>0</v>
      </c>
      <c r="BW18" s="39">
        <f>IF(AND(RECH_LOCAUX=TRUE,MATCH(REFERENCEMENT_ISOLANT[[#This Row],[Locaux climatisés ou raffraichis]],LISTE_LOCAUX_VISE,0)&gt;=MATCH(CATEG_VISEE,LISTE_LOCAUX_VISE,0)),1,0)</f>
        <v>0</v>
      </c>
      <c r="BX18" s="39">
        <f ca="1">IF(REFERENCEMENT_ISOLANT[[#This Row],[Eligibilité procédé]]&lt;&gt;0,COUNTIF(REFERENCEMENT_ISOLANT[Eligibilité procédé],"&lt;="&amp;REFERENCEMENT_ISOLANT[[#This Row],[Eligibilité procédé]])-COUNTIF(REFERENCEMENT_ISOLANT[Eligibilité procédé],"=0"),ROWS(REFERENCEMENT_ISOLANT[Ordre]))</f>
        <v>13</v>
      </c>
      <c r="BY18" s="126">
        <f ca="1">IF(COUNTIF('PR-tampon'!$B$3:$B$9,TRUE)+1=COUNTIF(REFERENCEMENT_ISOLANT[[#This Row],[Validité]:[CRITERE CLIMATISATION VISE]],1),ROW(REFERENCEMENT_ISOLANT[[#This Row],[CRITERE CLIMATISATION VISE]]),"")</f>
        <v>18</v>
      </c>
      <c r="BZ18"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 Des dispositions particulières peuvent être nécessaires pour atteindre le domaine d'emploi indiqué ci-contre. Se référer au AT/DTA du procédé d'isolation pour connaître les dispositions particulières de mise en œuvre et éventuelles limites de domaines d'emploi complémentaires.</v>
      </c>
      <c r="CA18"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 Des dispositions particulières peuvent être nécessaires pour atteindre le domaine d'emploi indiqué ci-contre. Se référer au AT/DTA du procédé d'isolation pour connaître les dispositions particulières de mise en œuvre et éventuelles limites de domaines d'emploi complémentaires.</v>
      </c>
      <c r="CB18"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FACADE :  ISOLATION ENTRE MONTANTS DE FACADE CONFORME AU NF DTU 31.4 AVEC PAREMENT EXTERIEUR VENTILE</v>
      </c>
      <c r="CC18"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CD18" s="135"/>
      <c r="CE18" s="135"/>
      <c r="CF18" s="135"/>
      <c r="CG18" s="135"/>
      <c r="CH18" s="135"/>
      <c r="CI18" s="135"/>
      <c r="CJ18" s="135"/>
      <c r="CK18" s="135"/>
      <c r="CL18" s="135"/>
      <c r="CM18" s="171" t="s">
        <v>677</v>
      </c>
      <c r="CN18"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Document d'Application Technique (DTA) 20/19-432_V4 du procédé ISONAT FLEX : pose en : COB du NF DTU 31.2 avec parement extérieur ventilé ; FOB du NF DTU 31.4 avec parement extérieur ventilé ; contre-cloison du DTU 25.41 ; cloisons du DTU 25.41 ; cloison intérieure en COB du NF DTU 31.2 ; </v>
      </c>
    </row>
    <row r="19" spans="1:92" ht="187.2" x14ac:dyDescent="0.3">
      <c r="A19" s="33">
        <v>45320</v>
      </c>
      <c r="B19" s="30" t="s">
        <v>9</v>
      </c>
      <c r="C19" s="30" t="s">
        <v>765</v>
      </c>
      <c r="D19" s="30" t="s">
        <v>46</v>
      </c>
      <c r="E19" s="30" t="s">
        <v>36</v>
      </c>
      <c r="F19" s="30" t="s">
        <v>47</v>
      </c>
      <c r="G19" s="13" t="s">
        <v>210</v>
      </c>
      <c r="H19" s="13" t="s">
        <v>210</v>
      </c>
      <c r="I19" s="13" t="s">
        <v>210</v>
      </c>
      <c r="J19" s="13" t="s">
        <v>210</v>
      </c>
      <c r="K19" s="13" t="s">
        <v>210</v>
      </c>
      <c r="L19" s="13" t="s">
        <v>210</v>
      </c>
      <c r="M19" s="13" t="s">
        <v>210</v>
      </c>
      <c r="N19" s="13" t="s">
        <v>210</v>
      </c>
      <c r="O19" s="13" t="s">
        <v>210</v>
      </c>
      <c r="P19" s="13" t="s">
        <v>210</v>
      </c>
      <c r="Q19" s="147"/>
      <c r="R19" s="13" t="s">
        <v>210</v>
      </c>
      <c r="S19" s="13" t="s">
        <v>65</v>
      </c>
      <c r="T19" s="13" t="s">
        <v>65</v>
      </c>
      <c r="U19" s="147" t="s">
        <v>587</v>
      </c>
      <c r="V19" s="13" t="s">
        <v>210</v>
      </c>
      <c r="W19" s="13" t="s">
        <v>210</v>
      </c>
      <c r="X19" s="147"/>
      <c r="Y19" s="13" t="s">
        <v>65</v>
      </c>
      <c r="Z19" s="13" t="s">
        <v>65</v>
      </c>
      <c r="AA19" s="13" t="s">
        <v>210</v>
      </c>
      <c r="AB19" s="147" t="s">
        <v>588</v>
      </c>
      <c r="AC19" s="128" t="s">
        <v>603</v>
      </c>
      <c r="AD19" s="155" t="s">
        <v>647</v>
      </c>
      <c r="AE19" s="155">
        <v>85</v>
      </c>
      <c r="AF19" s="155" t="s">
        <v>651</v>
      </c>
      <c r="AG19" s="155" t="s">
        <v>65</v>
      </c>
      <c r="AH19" s="155" t="s">
        <v>65</v>
      </c>
      <c r="AI19" s="13">
        <v>4</v>
      </c>
      <c r="AJ19" s="13">
        <v>4</v>
      </c>
      <c r="AK19" s="13">
        <v>4</v>
      </c>
      <c r="AL19" s="13">
        <v>4</v>
      </c>
      <c r="AM19" s="13"/>
      <c r="AN19" s="31" t="s">
        <v>109</v>
      </c>
      <c r="AO19" s="16" t="s">
        <v>58</v>
      </c>
      <c r="AP19" s="16" t="s">
        <v>220</v>
      </c>
      <c r="AQ19" s="13" t="s">
        <v>65</v>
      </c>
      <c r="AR19" s="13" t="s">
        <v>177</v>
      </c>
      <c r="AS19" s="16" t="s">
        <v>65</v>
      </c>
      <c r="AT19" s="13" t="s">
        <v>177</v>
      </c>
      <c r="AU19" s="16" t="s">
        <v>202</v>
      </c>
      <c r="AV19" s="16" t="s">
        <v>181</v>
      </c>
      <c r="AW19" s="16" t="s">
        <v>381</v>
      </c>
      <c r="AX19" s="16" t="s">
        <v>190</v>
      </c>
      <c r="AY19" s="32" t="s">
        <v>108</v>
      </c>
      <c r="AZ19" s="31" t="s">
        <v>103</v>
      </c>
      <c r="BA19" s="30" t="s">
        <v>47</v>
      </c>
      <c r="BB19" s="10" t="s">
        <v>137</v>
      </c>
      <c r="BC19" s="33" t="s">
        <v>608</v>
      </c>
      <c r="BD19" s="47">
        <v>45195</v>
      </c>
      <c r="BE19" s="34">
        <v>45313</v>
      </c>
      <c r="BF19" s="34" t="s">
        <v>607</v>
      </c>
      <c r="BG19" s="13">
        <f ca="1">+(REFERENCEMENT_ISOLANT[[#This Row],[AVIS LIMITE AU / VALIDITE]]&gt;=TODAY())*1</f>
        <v>1</v>
      </c>
      <c r="BH19" s="13" t="s">
        <v>65</v>
      </c>
      <c r="BI19"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J19" s="102">
        <v>0</v>
      </c>
      <c r="BK19" s="30" t="s">
        <v>246</v>
      </c>
      <c r="BL19" s="48" t="s">
        <v>614</v>
      </c>
      <c r="BM19" s="4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https://evaluation.cstb.fr/fr/avis-technique/detail/20-19-431_V2/</v>
      </c>
      <c r="BN19" s="13"/>
      <c r="BO19" s="1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BP19" s="16">
        <f ca="1">REFERENCEMENT_ISOLANT[[#This Row],[VALIDITE]]</f>
        <v>1</v>
      </c>
      <c r="BQ19" s="1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19" s="16">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19" s="1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19" s="13">
        <f>IF(AND('PR-tampon'!RECH_HYGRO=TRUE,MATCH(REFERENCEMENT_ISOLANT[[#This Row],[Hygrométrie des locaux]],LISTE_HYGRO,0)&gt;=MATCH(ZONE_SIS_VISEE,LISTE_HYGRO,0)),1,0)</f>
        <v>0</v>
      </c>
      <c r="BU19" s="13">
        <f>IF(AND('PR-tampon'!RECH_CLIMAT=TRUE,MATCH(REFERENCEMENT_ISOLANT[[#This Row],[Climat max]],LISTE_CLIMAT,0)&gt;=MATCH(HAUT_VISEE,LISTE_CLIMAT,0)),1,0)</f>
        <v>0</v>
      </c>
      <c r="BV19" s="13">
        <f>IF(AND(RECH_CLASSEMENT=TRUE,MATCH(REFERENCEMENT_ISOLANT[[#This Row],[classement locaux au sens 20.1 P3]],LISTE_CLASSEMENT,0)&gt;=MATCH(SITUA_VISEE,LISTE_CLASSEMENT,0)),1,0)</f>
        <v>0</v>
      </c>
      <c r="BW19" s="13">
        <f>IF(AND(RECH_LOCAUX=TRUE,MATCH(REFERENCEMENT_ISOLANT[[#This Row],[Locaux climatisés ou raffraichis]],LISTE_LOCAUX_VISE,0)&gt;=MATCH(CATEG_VISEE,LISTE_LOCAUX_VISE,0)),1,0)</f>
        <v>0</v>
      </c>
      <c r="BX19" s="13">
        <f ca="1">IF(REFERENCEMENT_ISOLANT[[#This Row],[Eligibilité procédé]]&lt;&gt;0,COUNTIF(REFERENCEMENT_ISOLANT[Eligibilité procédé],"&lt;="&amp;REFERENCEMENT_ISOLANT[[#This Row],[Eligibilité procédé]])-COUNTIF(REFERENCEMENT_ISOLANT[Eligibilité procédé],"=0"),ROWS(REFERENCEMENT_ISOLANT[Ordre]))</f>
        <v>14</v>
      </c>
      <c r="BY19" s="151">
        <f ca="1">IF(COUNTIF('PR-tampon'!$B$3:$B$9,TRUE)+1=COUNTIF(REFERENCEMENT_ISOLANT[[#This Row],[Validité]:[CRITERE CLIMATISATION VISE]],1),ROW(REFERENCEMENT_ISOLANT[[#This Row],[CRITERE CLIMATISATION VISE]]),"")</f>
        <v>19</v>
      </c>
      <c r="BZ19" s="125"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 procédé ISONAT FLEX inclue 2 isolants, « ISONAT FLEX 40 » et « FLEX 55 plus H ».
 - Les bâtiments à ossature porteuse métallique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A19" s="68"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 procédé ISONAT FLEX inclue 2 isolants, « ISONAT FLEX 40 » et « FLEX 55 plus H ».
 - Les bâtiments à ossature porteuse métallique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B19" s="68"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C19"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CD19" s="135"/>
      <c r="CE19" s="135"/>
      <c r="CF19" s="135"/>
      <c r="CG19" s="135"/>
      <c r="CH19" s="135"/>
      <c r="CI19" s="135"/>
      <c r="CJ19" s="135"/>
      <c r="CK19" s="135"/>
      <c r="CL19" s="135"/>
      <c r="CM19" s="171" t="s">
        <v>677</v>
      </c>
      <c r="CN19"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Document d'Application Technique (DTA) 20/19-431_V2 du procédé ISONAT FLEX : pose en : toiture rampante sous couverture ; plancher de combles perdus ; plancher intermédiaire entre solives ; en plénum de plafond ; </v>
      </c>
    </row>
    <row r="20" spans="1:92" ht="187.2" x14ac:dyDescent="0.3">
      <c r="A20" s="33">
        <v>45320</v>
      </c>
      <c r="B20" s="30" t="s">
        <v>553</v>
      </c>
      <c r="C20" s="30"/>
      <c r="D20" s="40" t="s">
        <v>559</v>
      </c>
      <c r="E20" s="30" t="s">
        <v>563</v>
      </c>
      <c r="F20" s="40" t="s">
        <v>554</v>
      </c>
      <c r="G20" s="12" t="s">
        <v>210</v>
      </c>
      <c r="H20" s="12" t="s">
        <v>210</v>
      </c>
      <c r="I20" s="13" t="s">
        <v>210</v>
      </c>
      <c r="J20" s="12" t="s">
        <v>65</v>
      </c>
      <c r="K20" s="13" t="s">
        <v>65</v>
      </c>
      <c r="L20" s="13" t="s">
        <v>210</v>
      </c>
      <c r="M20" s="13" t="s">
        <v>210</v>
      </c>
      <c r="N20" s="13" t="s">
        <v>210</v>
      </c>
      <c r="O20" s="13" t="s">
        <v>210</v>
      </c>
      <c r="P20" s="145" t="s">
        <v>210</v>
      </c>
      <c r="Q20" s="141" t="s">
        <v>593</v>
      </c>
      <c r="R20" s="13" t="s">
        <v>210</v>
      </c>
      <c r="S20" s="13" t="s">
        <v>210</v>
      </c>
      <c r="T20" s="13" t="s">
        <v>210</v>
      </c>
      <c r="U20" s="123"/>
      <c r="V20" s="12" t="s">
        <v>210</v>
      </c>
      <c r="W20" s="12" t="s">
        <v>210</v>
      </c>
      <c r="X20" s="12"/>
      <c r="Y20" s="12" t="s">
        <v>210</v>
      </c>
      <c r="Z20" s="12" t="s">
        <v>210</v>
      </c>
      <c r="AA20" s="12" t="s">
        <v>210</v>
      </c>
      <c r="AB20" s="12"/>
      <c r="AC20" s="100" t="s">
        <v>609</v>
      </c>
      <c r="AD20" s="154" t="s">
        <v>647</v>
      </c>
      <c r="AE20" s="143" t="s">
        <v>555</v>
      </c>
      <c r="AF20" s="143" t="s">
        <v>555</v>
      </c>
      <c r="AG20" s="154" t="s">
        <v>555</v>
      </c>
      <c r="AH20" s="154" t="s">
        <v>65</v>
      </c>
      <c r="AI20" s="16">
        <v>4</v>
      </c>
      <c r="AJ20" s="16">
        <v>4</v>
      </c>
      <c r="AK20" s="16">
        <v>4</v>
      </c>
      <c r="AL20" s="16">
        <v>4</v>
      </c>
      <c r="AM20" s="16"/>
      <c r="AN20" s="31" t="s">
        <v>555</v>
      </c>
      <c r="AO20" s="16" t="s">
        <v>58</v>
      </c>
      <c r="AP20" s="16" t="s">
        <v>220</v>
      </c>
      <c r="AQ20" s="13" t="s">
        <v>65</v>
      </c>
      <c r="AR20" s="13" t="s">
        <v>177</v>
      </c>
      <c r="AS20" s="16" t="s">
        <v>65</v>
      </c>
      <c r="AT20" s="13" t="s">
        <v>177</v>
      </c>
      <c r="AU20" s="16" t="s">
        <v>202</v>
      </c>
      <c r="AV20" s="16" t="s">
        <v>181</v>
      </c>
      <c r="AW20" s="16" t="s">
        <v>377</v>
      </c>
      <c r="AX20" s="16" t="s">
        <v>190</v>
      </c>
      <c r="AY20" s="32"/>
      <c r="AZ20" s="31"/>
      <c r="BA20" s="40" t="s">
        <v>554</v>
      </c>
      <c r="BB20" s="30" t="s">
        <v>136</v>
      </c>
      <c r="BC20" s="42" t="s">
        <v>556</v>
      </c>
      <c r="BD20" s="43">
        <v>44950</v>
      </c>
      <c r="BE20" s="44">
        <v>45177</v>
      </c>
      <c r="BF20" s="43">
        <v>46873</v>
      </c>
      <c r="BG20" s="13">
        <f ca="1">+(REFERENCEMENT_ISOLANT[[#This Row],[AVIS LIMITE AU / VALIDITE]]&gt;=TODAY())*1</f>
        <v>1</v>
      </c>
      <c r="BH20" s="13" t="s">
        <v>65</v>
      </c>
      <c r="BI20"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J20" s="102">
        <v>2</v>
      </c>
      <c r="BK20" s="16"/>
      <c r="BL20" s="45" t="s">
        <v>558</v>
      </c>
      <c r="BM20" s="3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https://evaluation.cstb.fr/fr/avis-technique/detail/20-14-318_V2/</v>
      </c>
      <c r="BN20" s="46"/>
      <c r="BO20"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BP20" s="38">
        <f ca="1">REFERENCEMENT_ISOLANT[[#This Row],[VALIDITE]]</f>
        <v>1</v>
      </c>
      <c r="BQ20"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20"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20"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20" s="39">
        <f>IF(AND('PR-tampon'!RECH_HYGRO=TRUE,MATCH(REFERENCEMENT_ISOLANT[[#This Row],[Hygrométrie des locaux]],LISTE_HYGRO,0)&gt;=MATCH(ZONE_SIS_VISEE,LISTE_HYGRO,0)),1,0)</f>
        <v>0</v>
      </c>
      <c r="BU20" s="39">
        <f>IF(AND('PR-tampon'!RECH_CLIMAT=TRUE,MATCH(REFERENCEMENT_ISOLANT[[#This Row],[Climat max]],LISTE_CLIMAT,0)&gt;=MATCH(HAUT_VISEE,LISTE_CLIMAT,0)),1,0)</f>
        <v>0</v>
      </c>
      <c r="BV20" s="39">
        <f>IF(AND(RECH_CLASSEMENT=TRUE,MATCH(REFERENCEMENT_ISOLANT[[#This Row],[classement locaux au sens 20.1 P3]],LISTE_CLASSEMENT,0)&gt;=MATCH(SITUA_VISEE,LISTE_CLASSEMENT,0)),1,0)</f>
        <v>0</v>
      </c>
      <c r="BW20" s="39">
        <f>IF(AND(RECH_LOCAUX=TRUE,MATCH(REFERENCEMENT_ISOLANT[[#This Row],[Locaux climatisés ou raffraichis]],LISTE_LOCAUX_VISE,0)&gt;=MATCH(CATEG_VISEE,LISTE_LOCAUX_VISE,0)),1,0)</f>
        <v>0</v>
      </c>
      <c r="BX20" s="39">
        <f ca="1">IF(REFERENCEMENT_ISOLANT[[#This Row],[Eligibilité procédé]]&lt;&gt;0,COUNTIF(REFERENCEMENT_ISOLANT[Eligibilité procédé],"&lt;="&amp;REFERENCEMENT_ISOLANT[[#This Row],[Eligibilité procédé]])-COUNTIF(REFERENCEMENT_ISOLANT[Eligibilité procédé],"=0"),ROWS(REFERENCEMENT_ISOLANT[Ordre]))</f>
        <v>15</v>
      </c>
      <c r="BY20" s="126">
        <f ca="1">IF(COUNTIF('PR-tampon'!$B$3:$B$9,TRUE)+1=COUNTIF(REFERENCEMENT_ISOLANT[[#This Row],[Validité]:[CRITERE CLIMATISATION VISE]],1),ROW(REFERENCEMENT_ISOLANT[[#This Row],[CRITERE CLIMATISATION VISE]]),"")</f>
        <v>20</v>
      </c>
      <c r="BZ20"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L'emploi en locaux classés EB+privatifs doit être réalisé conformément aux dispositions particulières dudit procédé.
 - Le domaine d'emploi est valable pour les procédés d'isolation sous AT/DTA visant le domaine d'emploi recherché et la pose avec une membrane hygro-régulante sous AT/DTA. 
 - Des dispositions particulières peuvent être nécessaires pour atteindre le domaine d'emploi indiqué ci-contre. Se référer audit AT/DTA du système d'étanchéité à l'air pour connaître les dispositions particulières de mise en œuvre et éventuelles limites de domaines d'emploi complémentaires.</v>
      </c>
      <c r="CA20"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L'emploi en locaux classés EB+privatifs doit être réalisé conformément aux dispositions particulières dudit procédé.
 - Le domaine d'emploi est valable pour les procédés d'isolation sous AT/DTA visant le domaine d'emploi recherché et la pose avec une membrane hygro-régulante sous AT/DTA. 
 - Des dispositions particulières peuvent être nécessaires pour atteindre le domaine d'emploi indiqué ci-contre. Se référer audit AT/DTA du système d'étanchéité à l'air pour connaître les dispositions particulières de mise en œuvre et éventuelles limites de domaines d'emploi complémentaires.</v>
      </c>
      <c r="CB20"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C20"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CD20" s="135"/>
      <c r="CE20" s="135"/>
      <c r="CF20" s="135"/>
      <c r="CG20" s="135"/>
      <c r="CH20" s="135"/>
      <c r="CI20" s="135"/>
      <c r="CJ20" s="135"/>
      <c r="CK20" s="135"/>
      <c r="CL20" s="135"/>
      <c r="CM20" s="135" t="s">
        <v>685</v>
      </c>
      <c r="CN20"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Avis technique 20/14-318_V2 du procédé VARIO ® KM D UPLEX UV : pose en : COB du NF DTU 31.2 avec parement extérieur ventilé ; </v>
      </c>
    </row>
    <row r="21" spans="1:92" ht="187.2" x14ac:dyDescent="0.3">
      <c r="A21" s="33">
        <v>45320</v>
      </c>
      <c r="B21" s="30" t="s">
        <v>553</v>
      </c>
      <c r="C21" s="30"/>
      <c r="D21" s="40" t="s">
        <v>560</v>
      </c>
      <c r="E21" s="30" t="s">
        <v>563</v>
      </c>
      <c r="F21" s="40" t="s">
        <v>554</v>
      </c>
      <c r="G21" s="12" t="s">
        <v>210</v>
      </c>
      <c r="H21" s="12" t="s">
        <v>210</v>
      </c>
      <c r="I21" s="12" t="s">
        <v>210</v>
      </c>
      <c r="J21" s="12" t="s">
        <v>65</v>
      </c>
      <c r="K21" s="13" t="s">
        <v>65</v>
      </c>
      <c r="L21" s="13" t="s">
        <v>65</v>
      </c>
      <c r="M21" s="13" t="s">
        <v>210</v>
      </c>
      <c r="N21" s="13" t="s">
        <v>210</v>
      </c>
      <c r="O21" s="13" t="s">
        <v>210</v>
      </c>
      <c r="P21" s="145" t="s">
        <v>210</v>
      </c>
      <c r="Q21" s="141" t="s">
        <v>593</v>
      </c>
      <c r="R21" s="13" t="s">
        <v>210</v>
      </c>
      <c r="S21" s="13" t="s">
        <v>210</v>
      </c>
      <c r="T21" s="13" t="s">
        <v>210</v>
      </c>
      <c r="U21" s="123"/>
      <c r="V21" s="12" t="s">
        <v>210</v>
      </c>
      <c r="W21" s="12" t="s">
        <v>210</v>
      </c>
      <c r="X21" s="12"/>
      <c r="Y21" s="12" t="s">
        <v>210</v>
      </c>
      <c r="Z21" s="12" t="s">
        <v>210</v>
      </c>
      <c r="AA21" s="12" t="s">
        <v>210</v>
      </c>
      <c r="AB21" s="12"/>
      <c r="AC21" s="100" t="s">
        <v>609</v>
      </c>
      <c r="AD21" s="154" t="s">
        <v>647</v>
      </c>
      <c r="AE21" s="143" t="s">
        <v>555</v>
      </c>
      <c r="AF21" s="143" t="s">
        <v>555</v>
      </c>
      <c r="AG21" s="154" t="s">
        <v>555</v>
      </c>
      <c r="AH21" s="154" t="s">
        <v>65</v>
      </c>
      <c r="AI21" s="16">
        <v>4</v>
      </c>
      <c r="AJ21" s="16">
        <v>4</v>
      </c>
      <c r="AK21" s="16">
        <v>4</v>
      </c>
      <c r="AL21" s="16">
        <v>4</v>
      </c>
      <c r="AM21" s="16"/>
      <c r="AN21" s="31" t="s">
        <v>555</v>
      </c>
      <c r="AO21" s="16" t="s">
        <v>58</v>
      </c>
      <c r="AP21" s="16" t="s">
        <v>220</v>
      </c>
      <c r="AQ21" s="13" t="s">
        <v>65</v>
      </c>
      <c r="AR21" s="13" t="s">
        <v>177</v>
      </c>
      <c r="AS21" s="16" t="s">
        <v>65</v>
      </c>
      <c r="AT21" s="13" t="s">
        <v>177</v>
      </c>
      <c r="AU21" s="16" t="s">
        <v>202</v>
      </c>
      <c r="AV21" s="16" t="s">
        <v>181</v>
      </c>
      <c r="AW21" s="16" t="s">
        <v>381</v>
      </c>
      <c r="AX21" s="16" t="s">
        <v>189</v>
      </c>
      <c r="AY21" s="32"/>
      <c r="AZ21" s="31"/>
      <c r="BA21" s="40" t="s">
        <v>554</v>
      </c>
      <c r="BB21" s="30" t="s">
        <v>136</v>
      </c>
      <c r="BC21" s="42" t="s">
        <v>556</v>
      </c>
      <c r="BD21" s="43">
        <v>44950</v>
      </c>
      <c r="BE21" s="44">
        <v>45177</v>
      </c>
      <c r="BF21" s="43">
        <v>46873</v>
      </c>
      <c r="BG21" s="13">
        <f ca="1">+(REFERENCEMENT_ISOLANT[[#This Row],[AVIS LIMITE AU / VALIDITE]]&gt;=TODAY())*1</f>
        <v>1</v>
      </c>
      <c r="BH21" s="13" t="s">
        <v>65</v>
      </c>
      <c r="BI21"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J21" s="102">
        <v>2</v>
      </c>
      <c r="BK21" s="16"/>
      <c r="BL21" s="45" t="s">
        <v>558</v>
      </c>
      <c r="BM21" s="3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https://evaluation.cstb.fr/fr/avis-technique/detail/20-14-318_V2/</v>
      </c>
      <c r="BN21" s="46"/>
      <c r="BO21"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BP21" s="38">
        <f ca="1">REFERENCEMENT_ISOLANT[[#This Row],[VALIDITE]]</f>
        <v>1</v>
      </c>
      <c r="BQ21"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21"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21"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21" s="39">
        <f>IF(AND('PR-tampon'!RECH_HYGRO=TRUE,MATCH(REFERENCEMENT_ISOLANT[[#This Row],[Hygrométrie des locaux]],LISTE_HYGRO,0)&gt;=MATCH(ZONE_SIS_VISEE,LISTE_HYGRO,0)),1,0)</f>
        <v>0</v>
      </c>
      <c r="BU21" s="39">
        <f>IF(AND('PR-tampon'!RECH_CLIMAT=TRUE,MATCH(REFERENCEMENT_ISOLANT[[#This Row],[Climat max]],LISTE_CLIMAT,0)&gt;=MATCH(HAUT_VISEE,LISTE_CLIMAT,0)),1,0)</f>
        <v>0</v>
      </c>
      <c r="BV21" s="39">
        <f>IF(AND(RECH_CLASSEMENT=TRUE,MATCH(REFERENCEMENT_ISOLANT[[#This Row],[classement locaux au sens 20.1 P3]],LISTE_CLASSEMENT,0)&gt;=MATCH(SITUA_VISEE,LISTE_CLASSEMENT,0)),1,0)</f>
        <v>0</v>
      </c>
      <c r="BW21" s="39">
        <f>IF(AND(RECH_LOCAUX=TRUE,MATCH(REFERENCEMENT_ISOLANT[[#This Row],[Locaux climatisés ou raffraichis]],LISTE_LOCAUX_VISE,0)&gt;=MATCH(CATEG_VISEE,LISTE_LOCAUX_VISE,0)),1,0)</f>
        <v>0</v>
      </c>
      <c r="BX21" s="39">
        <f ca="1">IF(REFERENCEMENT_ISOLANT[[#This Row],[Eligibilité procédé]]&lt;&gt;0,COUNTIF(REFERENCEMENT_ISOLANT[Eligibilité procédé],"&lt;="&amp;REFERENCEMENT_ISOLANT[[#This Row],[Eligibilité procédé]])-COUNTIF(REFERENCEMENT_ISOLANT[Eligibilité procédé],"=0"),ROWS(REFERENCEMENT_ISOLANT[Ordre]))</f>
        <v>16</v>
      </c>
      <c r="BY21" s="126">
        <f ca="1">IF(COUNTIF('PR-tampon'!$B$3:$B$9,TRUE)+1=COUNTIF(REFERENCEMENT_ISOLANT[[#This Row],[Validité]:[CRITERE CLIMATISATION VISE]],1),ROW(REFERENCEMENT_ISOLANT[[#This Row],[CRITERE CLIMATISATION VISE]]),"")</f>
        <v>21</v>
      </c>
      <c r="BZ21"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L'emploi en locaux classés EB+privatifs doit être réalisé conformément aux dispositions particulières dudit procédé.
 - Le domaine d'emploi est valable pour les procédés d'isolation sous AT/DTA visant le domaine d'emploi recherché et la pose avec une membrane hygro-régulante sous AT/DTA. 
 - Des dispositions particulières peuvent être nécessaires pour atteindre le domaine d'emploi indiqué ci-contre. Se référer audit AT/DTA du système d'étanchéité à l'air pour connaître les dispositions particulières de mise en œuvre et éventuelles limites de domaines d'emploi complémentaires.</v>
      </c>
      <c r="CA21"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L'emploi en locaux classés EB+privatifs doit être réalisé conformément aux dispositions particulières dudit procédé.
 - Le domaine d'emploi est valable pour les procédés d'isolation sous AT/DTA visant le domaine d'emploi recherché et la pose avec une membrane hygro-régulante sous AT/DTA. 
 - Des dispositions particulières peuvent être nécessaires pour atteindre le domaine d'emploi indiqué ci-contre. Se référer audit AT/DTA du système d'étanchéité à l'air pour connaître les dispositions particulières de mise en œuvre et éventuelles limites de domaines d'emploi complémentaires.</v>
      </c>
      <c r="CB21"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MUR EXTERIEUR : ISOLATION ENTRE MONTANTS DE MUR CONFORME AU NF DTU 31.2 AVEC PAREMENT EXTERIEUR ENDUIT DE TYPE ETICS</v>
      </c>
      <c r="CC21"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MUR EXTERIEUR : ISOLATION ENTRE MONTANTS DE MUR CONFORME AU NF DTU 31.2 AVEC PAREMENT EXTERIEUR ENDUIT DE TYPE ETICS</v>
      </c>
      <c r="CD21" s="135"/>
      <c r="CE21" s="135"/>
      <c r="CF21" s="135"/>
      <c r="CG21" s="135"/>
      <c r="CH21" s="135"/>
      <c r="CI21" s="135"/>
      <c r="CJ21" s="135"/>
      <c r="CK21" s="135"/>
      <c r="CL21" s="135"/>
      <c r="CM21" s="135" t="s">
        <v>685</v>
      </c>
      <c r="CN21"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Avis technique 20/14-318_V2 du procédé VARIO ® XTRA / VARIO® XTRA FAST : pose en : COB du NF DTU 31.2 avec parement extérieur ventilé ; </v>
      </c>
    </row>
    <row r="22" spans="1:92" ht="187.2" x14ac:dyDescent="0.3">
      <c r="A22" s="33">
        <v>45320</v>
      </c>
      <c r="B22" s="30" t="s">
        <v>553</v>
      </c>
      <c r="C22" s="30"/>
      <c r="D22" s="40" t="s">
        <v>561</v>
      </c>
      <c r="E22" s="30" t="s">
        <v>564</v>
      </c>
      <c r="F22" s="40" t="s">
        <v>554</v>
      </c>
      <c r="G22" s="12" t="s">
        <v>210</v>
      </c>
      <c r="H22" s="12" t="s">
        <v>210</v>
      </c>
      <c r="I22" s="12" t="s">
        <v>210</v>
      </c>
      <c r="J22" s="12" t="s">
        <v>65</v>
      </c>
      <c r="K22" s="13" t="s">
        <v>65</v>
      </c>
      <c r="L22" s="13" t="s">
        <v>210</v>
      </c>
      <c r="M22" s="13" t="s">
        <v>210</v>
      </c>
      <c r="N22" s="13" t="s">
        <v>210</v>
      </c>
      <c r="O22" s="13" t="s">
        <v>210</v>
      </c>
      <c r="P22" s="145" t="s">
        <v>210</v>
      </c>
      <c r="Q22" s="141" t="s">
        <v>594</v>
      </c>
      <c r="R22" s="13" t="s">
        <v>210</v>
      </c>
      <c r="S22" s="13" t="s">
        <v>210</v>
      </c>
      <c r="T22" s="13" t="s">
        <v>210</v>
      </c>
      <c r="U22" s="123"/>
      <c r="V22" s="12" t="s">
        <v>210</v>
      </c>
      <c r="W22" s="12" t="s">
        <v>210</v>
      </c>
      <c r="X22" s="12"/>
      <c r="Y22" s="12" t="s">
        <v>210</v>
      </c>
      <c r="Z22" s="12" t="s">
        <v>210</v>
      </c>
      <c r="AA22" s="12" t="s">
        <v>210</v>
      </c>
      <c r="AB22" s="12"/>
      <c r="AC22" s="100" t="s">
        <v>609</v>
      </c>
      <c r="AD22" s="154" t="s">
        <v>647</v>
      </c>
      <c r="AE22" s="143" t="s">
        <v>555</v>
      </c>
      <c r="AF22" s="143" t="s">
        <v>555</v>
      </c>
      <c r="AG22" s="154" t="s">
        <v>65</v>
      </c>
      <c r="AH22" s="154" t="s">
        <v>555</v>
      </c>
      <c r="AI22" s="16">
        <v>4</v>
      </c>
      <c r="AJ22" s="16">
        <v>4</v>
      </c>
      <c r="AK22" s="16">
        <v>4</v>
      </c>
      <c r="AL22" s="16">
        <v>4</v>
      </c>
      <c r="AM22" s="16"/>
      <c r="AN22" s="31" t="s">
        <v>555</v>
      </c>
      <c r="AO22" s="16" t="s">
        <v>58</v>
      </c>
      <c r="AP22" s="16" t="s">
        <v>220</v>
      </c>
      <c r="AQ22" s="13" t="s">
        <v>65</v>
      </c>
      <c r="AR22" s="13" t="s">
        <v>177</v>
      </c>
      <c r="AS22" s="16" t="s">
        <v>65</v>
      </c>
      <c r="AT22" s="13" t="s">
        <v>177</v>
      </c>
      <c r="AU22" s="16" t="s">
        <v>202</v>
      </c>
      <c r="AV22" s="16" t="s">
        <v>181</v>
      </c>
      <c r="AW22" s="16" t="s">
        <v>381</v>
      </c>
      <c r="AX22" s="16" t="s">
        <v>190</v>
      </c>
      <c r="AY22" s="32"/>
      <c r="AZ22" s="31"/>
      <c r="BA22" s="40" t="s">
        <v>554</v>
      </c>
      <c r="BB22" s="30" t="s">
        <v>136</v>
      </c>
      <c r="BC22" s="42" t="s">
        <v>556</v>
      </c>
      <c r="BD22" s="43">
        <v>44950</v>
      </c>
      <c r="BE22" s="44">
        <v>45177</v>
      </c>
      <c r="BF22" s="43">
        <v>46873</v>
      </c>
      <c r="BG22" s="13">
        <f ca="1">+(REFERENCEMENT_ISOLANT[[#This Row],[AVIS LIMITE AU / VALIDITE]]&gt;=TODAY())*1</f>
        <v>1</v>
      </c>
      <c r="BH22" s="13" t="s">
        <v>65</v>
      </c>
      <c r="BI22"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J22" s="102">
        <v>2</v>
      </c>
      <c r="BK22" s="16"/>
      <c r="BL22" s="45" t="s">
        <v>558</v>
      </c>
      <c r="BM22" s="3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https://evaluation.cstb.fr/fr/avis-technique/detail/20-14-318_V2/</v>
      </c>
      <c r="BN22" s="46"/>
      <c r="BO22"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BP22" s="38">
        <f ca="1">REFERENCEMENT_ISOLANT[[#This Row],[VALIDITE]]</f>
        <v>1</v>
      </c>
      <c r="BQ22"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22"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22"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22" s="39">
        <f>IF(AND('PR-tampon'!RECH_HYGRO=TRUE,MATCH(REFERENCEMENT_ISOLANT[[#This Row],[Hygrométrie des locaux]],LISTE_HYGRO,0)&gt;=MATCH(ZONE_SIS_VISEE,LISTE_HYGRO,0)),1,0)</f>
        <v>0</v>
      </c>
      <c r="BU22" s="39">
        <f>IF(AND('PR-tampon'!RECH_CLIMAT=TRUE,MATCH(REFERENCEMENT_ISOLANT[[#This Row],[Climat max]],LISTE_CLIMAT,0)&gt;=MATCH(HAUT_VISEE,LISTE_CLIMAT,0)),1,0)</f>
        <v>0</v>
      </c>
      <c r="BV22" s="39">
        <f>IF(AND(RECH_CLASSEMENT=TRUE,MATCH(REFERENCEMENT_ISOLANT[[#This Row],[classement locaux au sens 20.1 P3]],LISTE_CLASSEMENT,0)&gt;=MATCH(SITUA_VISEE,LISTE_CLASSEMENT,0)),1,0)</f>
        <v>0</v>
      </c>
      <c r="BW22" s="39">
        <f>IF(AND(RECH_LOCAUX=TRUE,MATCH(REFERENCEMENT_ISOLANT[[#This Row],[Locaux climatisés ou raffraichis]],LISTE_LOCAUX_VISE,0)&gt;=MATCH(CATEG_VISEE,LISTE_LOCAUX_VISE,0)),1,0)</f>
        <v>0</v>
      </c>
      <c r="BX22" s="39">
        <f ca="1">IF(REFERENCEMENT_ISOLANT[[#This Row],[Eligibilité procédé]]&lt;&gt;0,COUNTIF(REFERENCEMENT_ISOLANT[Eligibilité procédé],"&lt;="&amp;REFERENCEMENT_ISOLANT[[#This Row],[Eligibilité procédé]])-COUNTIF(REFERENCEMENT_ISOLANT[Eligibilité procédé],"=0"),ROWS(REFERENCEMENT_ISOLANT[Ordre]))</f>
        <v>17</v>
      </c>
      <c r="BY22" s="126">
        <f ca="1">IF(COUNTIF('PR-tampon'!$B$3:$B$9,TRUE)+1=COUNTIF(REFERENCEMENT_ISOLANT[[#This Row],[Validité]:[CRITERE CLIMATISATION VISE]],1),ROW(REFERENCEMENT_ISOLANT[[#This Row],[CRITERE CLIMATISATION VISE]]),"")</f>
        <v>22</v>
      </c>
      <c r="BZ22"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L'emploi en locaux classés EB+privatifs doit être réalisé conformément aux dispositions particulières dudit procédé.
 - Le domaine d'emploi est valable pour les procédés d'isolation sous AT/DTA visant le domaine d'emploi recherché et la pose avec une membrane pare-vapeur sous AT/DTA. 
 - Des dispositions particulières peuvent être nécessaires pour atteindre le domaine d'emploi indiqué ci-contre. Se référer audit AT/DTA du système d'étanchéité à l'air pour connaître les dispositions particulières de mise en œuvre et éventuelles limites de domaines d'emploi complémentaires.</v>
      </c>
      <c r="CA22"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L'emploi en locaux classés EB+privatifs doit être réalisé conformément aux dispositions particulières dudit procédé.
 - Le domaine d'emploi est valable pour les procédés d'isolation sous AT/DTA visant le domaine d'emploi recherché et la pose avec une membrane pare-vapeur sous AT/DTA. 
 - Des dispositions particulières peuvent être nécessaires pour atteindre le domaine d'emploi indiqué ci-contre. Se référer audit AT/DTA du système d'étanchéité à l'air pour connaître les dispositions particulières de mise en œuvre et éventuelles limites de domaines d'emploi complémentaires.</v>
      </c>
      <c r="CB22"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C22"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CD22" s="135"/>
      <c r="CE22" s="135"/>
      <c r="CF22" s="135"/>
      <c r="CG22" s="135"/>
      <c r="CH22" s="135"/>
      <c r="CI22" s="135"/>
      <c r="CJ22" s="135"/>
      <c r="CK22" s="135"/>
      <c r="CL22" s="135"/>
      <c r="CM22" s="135" t="s">
        <v>684</v>
      </c>
      <c r="CN22"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Avis technique 20/14-318_V2 du procédé STOPVAP / STOPVAP FAST : pose en : COB du NF DTU 31.2 avec parement extérieur ventilé ; </v>
      </c>
    </row>
    <row r="23" spans="1:92" ht="187.2" x14ac:dyDescent="0.3">
      <c r="A23" s="33">
        <v>45320</v>
      </c>
      <c r="B23" s="30" t="s">
        <v>553</v>
      </c>
      <c r="C23" s="30"/>
      <c r="D23" s="40" t="s">
        <v>562</v>
      </c>
      <c r="E23" s="30" t="s">
        <v>564</v>
      </c>
      <c r="F23" s="40" t="s">
        <v>554</v>
      </c>
      <c r="G23" s="12" t="s">
        <v>210</v>
      </c>
      <c r="H23" s="12" t="s">
        <v>210</v>
      </c>
      <c r="I23" s="12" t="s">
        <v>210</v>
      </c>
      <c r="J23" s="12" t="s">
        <v>65</v>
      </c>
      <c r="K23" s="13" t="s">
        <v>65</v>
      </c>
      <c r="L23" s="13" t="s">
        <v>65</v>
      </c>
      <c r="M23" s="13" t="s">
        <v>210</v>
      </c>
      <c r="N23" s="13" t="s">
        <v>210</v>
      </c>
      <c r="O23" s="13" t="s">
        <v>210</v>
      </c>
      <c r="P23" s="145" t="s">
        <v>210</v>
      </c>
      <c r="Q23" s="141" t="s">
        <v>594</v>
      </c>
      <c r="R23" s="13" t="s">
        <v>210</v>
      </c>
      <c r="S23" s="13" t="s">
        <v>210</v>
      </c>
      <c r="T23" s="13" t="s">
        <v>210</v>
      </c>
      <c r="U23" s="123"/>
      <c r="V23" s="12" t="s">
        <v>210</v>
      </c>
      <c r="W23" s="12" t="s">
        <v>210</v>
      </c>
      <c r="X23" s="12"/>
      <c r="Y23" s="12" t="s">
        <v>210</v>
      </c>
      <c r="Z23" s="12" t="s">
        <v>210</v>
      </c>
      <c r="AA23" s="12" t="s">
        <v>210</v>
      </c>
      <c r="AB23" s="12"/>
      <c r="AC23" s="100" t="s">
        <v>609</v>
      </c>
      <c r="AD23" s="154" t="s">
        <v>647</v>
      </c>
      <c r="AE23" s="143" t="s">
        <v>555</v>
      </c>
      <c r="AF23" s="143" t="s">
        <v>555</v>
      </c>
      <c r="AG23" s="154" t="s">
        <v>65</v>
      </c>
      <c r="AH23" s="154" t="s">
        <v>555</v>
      </c>
      <c r="AI23" s="16">
        <v>4</v>
      </c>
      <c r="AJ23" s="16">
        <v>4</v>
      </c>
      <c r="AK23" s="16">
        <v>4</v>
      </c>
      <c r="AL23" s="16">
        <v>4</v>
      </c>
      <c r="AM23" s="16"/>
      <c r="AN23" s="31" t="s">
        <v>555</v>
      </c>
      <c r="AO23" s="16" t="s">
        <v>58</v>
      </c>
      <c r="AP23" s="16" t="s">
        <v>220</v>
      </c>
      <c r="AQ23" s="13" t="s">
        <v>65</v>
      </c>
      <c r="AR23" s="13" t="s">
        <v>177</v>
      </c>
      <c r="AS23" s="16" t="s">
        <v>65</v>
      </c>
      <c r="AT23" s="13" t="s">
        <v>177</v>
      </c>
      <c r="AU23" s="16" t="s">
        <v>202</v>
      </c>
      <c r="AV23" s="16" t="s">
        <v>181</v>
      </c>
      <c r="AW23" s="16" t="s">
        <v>381</v>
      </c>
      <c r="AX23" s="16" t="s">
        <v>190</v>
      </c>
      <c r="AY23" s="32"/>
      <c r="AZ23" s="31"/>
      <c r="BA23" s="40" t="s">
        <v>554</v>
      </c>
      <c r="BB23" s="30" t="s">
        <v>136</v>
      </c>
      <c r="BC23" s="42" t="s">
        <v>556</v>
      </c>
      <c r="BD23" s="43">
        <v>44950</v>
      </c>
      <c r="BE23" s="44">
        <v>45177</v>
      </c>
      <c r="BF23" s="43">
        <v>46873</v>
      </c>
      <c r="BG23" s="13">
        <f ca="1">+(REFERENCEMENT_ISOLANT[[#This Row],[AVIS LIMITE AU / VALIDITE]]&gt;=TODAY())*1</f>
        <v>1</v>
      </c>
      <c r="BH23" s="13" t="s">
        <v>65</v>
      </c>
      <c r="BI23"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J23" s="102">
        <v>2</v>
      </c>
      <c r="BK23" s="16"/>
      <c r="BL23" s="45" t="s">
        <v>558</v>
      </c>
      <c r="BM23" s="3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https://evaluation.cstb.fr/fr/avis-technique/detail/20-14-318_V2/</v>
      </c>
      <c r="BN23" s="46"/>
      <c r="BO23"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BP23" s="38">
        <f ca="1">REFERENCEMENT_ISOLANT[[#This Row],[VALIDITE]]</f>
        <v>1</v>
      </c>
      <c r="BQ23"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23"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23"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23" s="39">
        <f>IF(AND('PR-tampon'!RECH_HYGRO=TRUE,MATCH(REFERENCEMENT_ISOLANT[[#This Row],[Hygrométrie des locaux]],LISTE_HYGRO,0)&gt;=MATCH(ZONE_SIS_VISEE,LISTE_HYGRO,0)),1,0)</f>
        <v>0</v>
      </c>
      <c r="BU23" s="39">
        <f>IF(AND('PR-tampon'!RECH_CLIMAT=TRUE,MATCH(REFERENCEMENT_ISOLANT[[#This Row],[Climat max]],LISTE_CLIMAT,0)&gt;=MATCH(HAUT_VISEE,LISTE_CLIMAT,0)),1,0)</f>
        <v>0</v>
      </c>
      <c r="BV23" s="39">
        <f>IF(AND(RECH_CLASSEMENT=TRUE,MATCH(REFERENCEMENT_ISOLANT[[#This Row],[classement locaux au sens 20.1 P3]],LISTE_CLASSEMENT,0)&gt;=MATCH(SITUA_VISEE,LISTE_CLASSEMENT,0)),1,0)</f>
        <v>0</v>
      </c>
      <c r="BW23" s="39">
        <f>IF(AND(RECH_LOCAUX=TRUE,MATCH(REFERENCEMENT_ISOLANT[[#This Row],[Locaux climatisés ou raffraichis]],LISTE_LOCAUX_VISE,0)&gt;=MATCH(CATEG_VISEE,LISTE_LOCAUX_VISE,0)),1,0)</f>
        <v>0</v>
      </c>
      <c r="BX23" s="39">
        <f ca="1">IF(REFERENCEMENT_ISOLANT[[#This Row],[Eligibilité procédé]]&lt;&gt;0,COUNTIF(REFERENCEMENT_ISOLANT[Eligibilité procédé],"&lt;="&amp;REFERENCEMENT_ISOLANT[[#This Row],[Eligibilité procédé]])-COUNTIF(REFERENCEMENT_ISOLANT[Eligibilité procédé],"=0"),ROWS(REFERENCEMENT_ISOLANT[Ordre]))</f>
        <v>18</v>
      </c>
      <c r="BY23" s="126">
        <f ca="1">IF(COUNTIF('PR-tampon'!$B$3:$B$9,TRUE)+1=COUNTIF(REFERENCEMENT_ISOLANT[[#This Row],[Validité]:[CRITERE CLIMATISATION VISE]],1),ROW(REFERENCEMENT_ISOLANT[[#This Row],[CRITERE CLIMATISATION VISE]]),"")</f>
        <v>23</v>
      </c>
      <c r="BZ23"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L'emploi en locaux classés EB+privatifs doit être réalisé conformément aux dispositions particulières dudit procédé.
 - Le domaine d'emploi est valable pour les procédés d'isolation sous AT/DTA visant le domaine d'emploi recherché et la pose avec une membrane pare-vapeur sous AT/DTA. 
 - Des dispositions particulières peuvent être nécessaires pour atteindre le domaine d'emploi indiqué ci-contre. Se référer audit AT/DTA du système d'étanchéité à l'air pour connaître les dispositions particulières de mise en œuvre et éventuelles limites de domaines d'emploi complémentaires.</v>
      </c>
      <c r="CA23"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L'emploi en locaux classés EB+privatifs doit être réalisé conformément aux dispositions particulières dudit procédé.
 - Le domaine d'emploi est valable pour les procédés d'isolation sous AT/DTA visant le domaine d'emploi recherché et la pose avec une membrane pare-vapeur sous AT/DTA. 
 - Des dispositions particulières peuvent être nécessaires pour atteindre le domaine d'emploi indiqué ci-contre. Se référer audit AT/DTA du système d'étanchéité à l'air pour connaître les dispositions particulières de mise en œuvre et éventuelles limites de domaines d'emploi complémentaires.</v>
      </c>
      <c r="CB23"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MUR EXTERIEUR : ISOLATION ENTRE MONTANTS DE MUR CONFORME AU NF DTU 31.2 AVEC PAREMENT EXTERIEUR ENDUIT DE TYPE ETICS</v>
      </c>
      <c r="CC23"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MUR EXTERIEUR : ISOLATION ENTRE MONTANTS DE MUR CONFORME AU NF DTU 31.2 AVEC PAREMENT EXTERIEUR ENDUIT DE TYPE ETICS</v>
      </c>
      <c r="CD23" s="135"/>
      <c r="CE23" s="135"/>
      <c r="CF23" s="135"/>
      <c r="CG23" s="135"/>
      <c r="CH23" s="135"/>
      <c r="CI23" s="135"/>
      <c r="CJ23" s="135"/>
      <c r="CK23" s="135"/>
      <c r="CL23" s="135"/>
      <c r="CM23" s="135" t="s">
        <v>684</v>
      </c>
      <c r="CN23"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Avis technique 20/14-318_V2 du procédé STOPVAP 90 : pose en : COB du NF DTU 31.2 avec parement extérieur ventilé ; </v>
      </c>
    </row>
    <row r="24" spans="1:92" ht="230.4" x14ac:dyDescent="0.3">
      <c r="A24" s="33">
        <v>45306</v>
      </c>
      <c r="B24" s="30" t="s">
        <v>9</v>
      </c>
      <c r="C24" s="30" t="s">
        <v>768</v>
      </c>
      <c r="D24" s="30" t="s">
        <v>3</v>
      </c>
      <c r="E24" s="30" t="s">
        <v>4</v>
      </c>
      <c r="F24" s="30" t="s">
        <v>49</v>
      </c>
      <c r="G24" s="13" t="s">
        <v>210</v>
      </c>
      <c r="H24" s="12" t="s">
        <v>210</v>
      </c>
      <c r="I24" s="13" t="s">
        <v>210</v>
      </c>
      <c r="J24" s="13" t="s">
        <v>65</v>
      </c>
      <c r="K24" s="13" t="s">
        <v>65</v>
      </c>
      <c r="L24" s="13" t="s">
        <v>210</v>
      </c>
      <c r="M24" s="13" t="s">
        <v>65</v>
      </c>
      <c r="N24" s="13" t="s">
        <v>65</v>
      </c>
      <c r="O24" s="13" t="s">
        <v>583</v>
      </c>
      <c r="P24" s="13" t="s">
        <v>65</v>
      </c>
      <c r="Q24" s="148" t="s">
        <v>592</v>
      </c>
      <c r="R24" s="13" t="s">
        <v>210</v>
      </c>
      <c r="S24" s="13" t="s">
        <v>210</v>
      </c>
      <c r="T24" s="13" t="s">
        <v>210</v>
      </c>
      <c r="U24" s="12"/>
      <c r="V24" s="13" t="s">
        <v>65</v>
      </c>
      <c r="W24" s="13" t="s">
        <v>65</v>
      </c>
      <c r="X24" s="12"/>
      <c r="Y24" s="13" t="s">
        <v>210</v>
      </c>
      <c r="Z24" s="13" t="s">
        <v>210</v>
      </c>
      <c r="AA24" s="13" t="s">
        <v>210</v>
      </c>
      <c r="AB24" s="12"/>
      <c r="AC24" s="146" t="s">
        <v>780</v>
      </c>
      <c r="AD24" s="154" t="s">
        <v>647</v>
      </c>
      <c r="AE24" s="143">
        <v>85</v>
      </c>
      <c r="AF24" s="143" t="s">
        <v>648</v>
      </c>
      <c r="AG24" s="156" t="s">
        <v>65</v>
      </c>
      <c r="AH24" s="156" t="s">
        <v>65</v>
      </c>
      <c r="AI24" s="16">
        <v>4</v>
      </c>
      <c r="AJ24" s="16">
        <v>4</v>
      </c>
      <c r="AK24" s="16">
        <v>4</v>
      </c>
      <c r="AL24" s="16">
        <v>4</v>
      </c>
      <c r="AM24" s="16"/>
      <c r="AN24" s="31">
        <v>3.7999999999999999E-2</v>
      </c>
      <c r="AO24" s="16" t="s">
        <v>58</v>
      </c>
      <c r="AP24" s="16" t="s">
        <v>220</v>
      </c>
      <c r="AQ24" s="13" t="s">
        <v>65</v>
      </c>
      <c r="AR24" s="13" t="s">
        <v>177</v>
      </c>
      <c r="AS24" s="16" t="s">
        <v>65</v>
      </c>
      <c r="AT24" s="13" t="s">
        <v>177</v>
      </c>
      <c r="AU24" s="16" t="s">
        <v>202</v>
      </c>
      <c r="AV24" s="16" t="s">
        <v>182</v>
      </c>
      <c r="AW24" s="16" t="s">
        <v>381</v>
      </c>
      <c r="AX24" s="16" t="s">
        <v>190</v>
      </c>
      <c r="AY24" s="32" t="s">
        <v>113</v>
      </c>
      <c r="AZ24" s="31" t="s">
        <v>60</v>
      </c>
      <c r="BA24" s="30" t="s">
        <v>48</v>
      </c>
      <c r="BB24" s="30" t="s">
        <v>136</v>
      </c>
      <c r="BC24" s="33" t="s">
        <v>538</v>
      </c>
      <c r="BD24" s="34">
        <v>45272</v>
      </c>
      <c r="BE24" s="34">
        <v>45279</v>
      </c>
      <c r="BF24" s="34">
        <v>47514</v>
      </c>
      <c r="BG24" s="13">
        <f ca="1">+(REFERENCEMENT_ISOLANT[[#This Row],[AVIS LIMITE AU / VALIDITE]]&gt;=TODAY())*1</f>
        <v>1</v>
      </c>
      <c r="BH24" s="13" t="s">
        <v>65</v>
      </c>
      <c r="BI24"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J24" s="102">
        <v>0</v>
      </c>
      <c r="BK24" s="30" t="s">
        <v>539</v>
      </c>
      <c r="BL24" s="48" t="s">
        <v>540</v>
      </c>
      <c r="BM24" s="3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https://evaluation.cstb.fr/fr/avis-technique/detail/20-14-329_V3/</v>
      </c>
      <c r="BN24" s="46" t="s">
        <v>149</v>
      </c>
      <c r="BO24"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n°20/14-329_V3 annule et remplace l' Avis technique n° 20/14-329_V2
Sur liste verte de la C2p à la date du référencement</v>
      </c>
      <c r="BP24" s="38">
        <f ca="1">REFERENCEMENT_ISOLANT[[#This Row],[VALIDITE]]</f>
        <v>1</v>
      </c>
      <c r="BQ24"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24"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24"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24" s="39">
        <f>IF(AND('PR-tampon'!RECH_HYGRO=TRUE,MATCH(REFERENCEMENT_ISOLANT[[#This Row],[Hygrométrie des locaux]],LISTE_HYGRO,0)&gt;=MATCH(ZONE_SIS_VISEE,LISTE_HYGRO,0)),1,0)</f>
        <v>0</v>
      </c>
      <c r="BU24" s="39">
        <f>IF(AND('PR-tampon'!RECH_CLIMAT=TRUE,MATCH(REFERENCEMENT_ISOLANT[[#This Row],[Climat max]],LISTE_CLIMAT,0)&gt;=MATCH(HAUT_VISEE,LISTE_CLIMAT,0)),1,0)</f>
        <v>0</v>
      </c>
      <c r="BV24" s="39">
        <f>IF(AND(RECH_CLASSEMENT=TRUE,MATCH(REFERENCEMENT_ISOLANT[[#This Row],[classement locaux au sens 20.1 P3]],LISTE_CLASSEMENT,0)&gt;=MATCH(SITUA_VISEE,LISTE_CLASSEMENT,0)),1,0)</f>
        <v>0</v>
      </c>
      <c r="BW24" s="39">
        <f>IF(AND(RECH_LOCAUX=TRUE,MATCH(REFERENCEMENT_ISOLANT[[#This Row],[Locaux climatisés ou raffraichis]],LISTE_LOCAUX_VISE,0)&gt;=MATCH(CATEG_VISEE,LISTE_LOCAUX_VISE,0)),1,0)</f>
        <v>0</v>
      </c>
      <c r="BX24" s="39">
        <f ca="1">IF(REFERENCEMENT_ISOLANT[[#This Row],[Eligibilité procédé]]&lt;&gt;0,COUNTIF(REFERENCEMENT_ISOLANT[Eligibilité procédé],"&lt;="&amp;REFERENCEMENT_ISOLANT[[#This Row],[Eligibilité procédé]])-COUNTIF(REFERENCEMENT_ISOLANT[Eligibilité procédé],"=0"),ROWS(REFERENCEMENT_ISOLANT[Ordre]))</f>
        <v>19</v>
      </c>
      <c r="BY24" s="126">
        <f ca="1">IF(COUNTIF('PR-tampon'!$B$3:$B$9,TRUE)+1=COUNTIF(REFERENCEMENT_ISOLANT[[#This Row],[Validité]:[CRITERE CLIMATISATION VISE]],1),ROW(REFERENCEMENT_ISOLANT[[#This Row],[CRITERE CLIMATISATION VISE]]),"")</f>
        <v>24</v>
      </c>
      <c r="BZ24"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 Des dispositions particulières peuvent être nécessaires pour atteindre le domaine d'emploi indiqué ci-contre. Se référer au AT/DTA du procédé d'isolation pour connaître les dispositions particulières de mise en œuvre et éventuelles limites de domaines d'emploi complémentaires.</v>
      </c>
      <c r="CA24"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 Des dispositions particulières peuvent être nécessaires pour atteindre le domaine d'emploi indiqué ci-contre. Se référer au AT/DTA du procédé d'isolation pour connaître les dispositions particulières de mise en œuvre et éventuelles limites de domaines d'emploi complémentaires.</v>
      </c>
      <c r="CB24"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FACADE :  ISOLATION ENTRE MONTANTS DE FACADE CONFORME AU NF DTU 31.4 AVEC PAREMENT EXTERIEUR VENTILE</v>
      </c>
      <c r="CC24"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CD24" s="135"/>
      <c r="CE24" s="135">
        <v>3.9E-2</v>
      </c>
      <c r="CF24" s="135">
        <v>45</v>
      </c>
      <c r="CG24" s="135">
        <v>200</v>
      </c>
      <c r="CH24" s="135" t="s">
        <v>501</v>
      </c>
      <c r="CI24" s="135" t="s">
        <v>103</v>
      </c>
      <c r="CJ24" s="135"/>
      <c r="CK24" s="135"/>
      <c r="CL24" s="135" t="s">
        <v>500</v>
      </c>
      <c r="CM24" s="170" t="s">
        <v>678</v>
      </c>
      <c r="CN24"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Avis technique 20/14-329_V3 du procédé Biofib’ Trio : pose en : COB du NF DTU 31.2 avec parement extérieur ventilé ; FOB du NF DTU 31.4 avec parement extérieur ventilé ; contre-cloison du DTU 25.41 ; cloisons du DTU 25.41 ; cloison intérieure en COB du NF DTU 31.2 ; </v>
      </c>
    </row>
    <row r="25" spans="1:92" ht="288" x14ac:dyDescent="0.3">
      <c r="A25" s="33">
        <v>45306</v>
      </c>
      <c r="B25" s="30" t="s">
        <v>12</v>
      </c>
      <c r="C25" s="30" t="s">
        <v>766</v>
      </c>
      <c r="D25" s="40" t="s">
        <v>535</v>
      </c>
      <c r="E25" s="30" t="s">
        <v>551</v>
      </c>
      <c r="F25" s="40" t="s">
        <v>448</v>
      </c>
      <c r="G25" s="12" t="s">
        <v>210</v>
      </c>
      <c r="H25" s="13" t="s">
        <v>210</v>
      </c>
      <c r="I25" s="13" t="s">
        <v>210</v>
      </c>
      <c r="J25" s="12" t="s">
        <v>210</v>
      </c>
      <c r="K25" s="13" t="s">
        <v>210</v>
      </c>
      <c r="L25" s="13" t="s">
        <v>210</v>
      </c>
      <c r="M25" s="13" t="s">
        <v>210</v>
      </c>
      <c r="N25" s="13" t="s">
        <v>210</v>
      </c>
      <c r="O25" s="13" t="s">
        <v>210</v>
      </c>
      <c r="P25" s="145" t="s">
        <v>210</v>
      </c>
      <c r="Q25" s="12"/>
      <c r="R25" s="12" t="s">
        <v>210</v>
      </c>
      <c r="S25" s="14" t="s">
        <v>210</v>
      </c>
      <c r="T25" s="12" t="s">
        <v>65</v>
      </c>
      <c r="U25" s="147" t="s">
        <v>587</v>
      </c>
      <c r="V25" s="12" t="s">
        <v>210</v>
      </c>
      <c r="W25" s="12" t="s">
        <v>210</v>
      </c>
      <c r="X25" s="12"/>
      <c r="Y25" s="12" t="s">
        <v>210</v>
      </c>
      <c r="Z25" s="12" t="s">
        <v>210</v>
      </c>
      <c r="AA25" s="12" t="s">
        <v>210</v>
      </c>
      <c r="AB25" s="12"/>
      <c r="AC25" s="100" t="s">
        <v>595</v>
      </c>
      <c r="AD25" s="154" t="s">
        <v>647</v>
      </c>
      <c r="AE25" s="154">
        <v>95</v>
      </c>
      <c r="AF25" s="154" t="s">
        <v>652</v>
      </c>
      <c r="AG25" s="155" t="s">
        <v>65</v>
      </c>
      <c r="AH25" s="155" t="s">
        <v>65</v>
      </c>
      <c r="AI25" s="16">
        <v>4</v>
      </c>
      <c r="AJ25" s="16">
        <v>4</v>
      </c>
      <c r="AK25" s="16">
        <v>4</v>
      </c>
      <c r="AL25" s="16">
        <v>4</v>
      </c>
      <c r="AM25" s="16"/>
      <c r="AN25" s="31"/>
      <c r="AO25" s="16" t="s">
        <v>58</v>
      </c>
      <c r="AP25" s="16" t="s">
        <v>220</v>
      </c>
      <c r="AQ25" s="13" t="s">
        <v>65</v>
      </c>
      <c r="AR25" s="13" t="s">
        <v>177</v>
      </c>
      <c r="AS25" s="16" t="s">
        <v>65</v>
      </c>
      <c r="AT25" s="13" t="s">
        <v>177</v>
      </c>
      <c r="AU25" s="16" t="s">
        <v>202</v>
      </c>
      <c r="AV25" s="16" t="s">
        <v>181</v>
      </c>
      <c r="AW25" s="16" t="s">
        <v>381</v>
      </c>
      <c r="AX25" s="63" t="s">
        <v>190</v>
      </c>
      <c r="AY25" s="32" t="s">
        <v>541</v>
      </c>
      <c r="AZ25" s="31"/>
      <c r="BA25" s="40" t="s">
        <v>448</v>
      </c>
      <c r="BB25" s="30" t="s">
        <v>136</v>
      </c>
      <c r="BC25" s="42" t="s">
        <v>536</v>
      </c>
      <c r="BD25" s="43">
        <v>44992</v>
      </c>
      <c r="BE25" s="44">
        <v>45274</v>
      </c>
      <c r="BF25" s="43">
        <v>46965</v>
      </c>
      <c r="BG25" s="13">
        <f ca="1">+(REFERENCEMENT_ISOLANT[[#This Row],[AVIS LIMITE AU / VALIDITE]]&gt;=TODAY())*1</f>
        <v>1</v>
      </c>
      <c r="BH25" s="13" t="s">
        <v>65</v>
      </c>
      <c r="BI25"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J25" s="102">
        <v>0</v>
      </c>
      <c r="BK25" s="16"/>
      <c r="BL25" s="45" t="s">
        <v>537</v>
      </c>
      <c r="BM25" s="3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https://evaluation.cstb.fr/fr/avis-technique/detail/20-16-385_V2/</v>
      </c>
      <c r="BN25" s="46"/>
      <c r="BO25"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BP25" s="38">
        <f ca="1">REFERENCEMENT_ISOLANT[[#This Row],[VALIDITE]]</f>
        <v>1</v>
      </c>
      <c r="BQ25"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25"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25"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25" s="39">
        <f>IF(AND('PR-tampon'!RECH_HYGRO=TRUE,MATCH(REFERENCEMENT_ISOLANT[[#This Row],[Hygrométrie des locaux]],LISTE_HYGRO,0)&gt;=MATCH(ZONE_SIS_VISEE,LISTE_HYGRO,0)),1,0)</f>
        <v>0</v>
      </c>
      <c r="BU25" s="39">
        <f>IF(AND('PR-tampon'!RECH_CLIMAT=TRUE,MATCH(REFERENCEMENT_ISOLANT[[#This Row],[Climat max]],LISTE_CLIMAT,0)&gt;=MATCH(HAUT_VISEE,LISTE_CLIMAT,0)),1,0)</f>
        <v>0</v>
      </c>
      <c r="BV25" s="39">
        <f>IF(AND(RECH_CLASSEMENT=TRUE,MATCH(REFERENCEMENT_ISOLANT[[#This Row],[classement locaux au sens 20.1 P3]],LISTE_CLASSEMENT,0)&gt;=MATCH(SITUA_VISEE,LISTE_CLASSEMENT,0)),1,0)</f>
        <v>0</v>
      </c>
      <c r="BW25" s="39">
        <f>IF(AND(RECH_LOCAUX=TRUE,MATCH(REFERENCEMENT_ISOLANT[[#This Row],[Locaux climatisés ou raffraichis]],LISTE_LOCAUX_VISE,0)&gt;=MATCH(CATEG_VISEE,LISTE_LOCAUX_VISE,0)),1,0)</f>
        <v>0</v>
      </c>
      <c r="BX25" s="39">
        <f ca="1">IF(REFERENCEMENT_ISOLANT[[#This Row],[Eligibilité procédé]]&lt;&gt;0,COUNTIF(REFERENCEMENT_ISOLANT[Eligibilité procédé],"&lt;="&amp;REFERENCEMENT_ISOLANT[[#This Row],[Eligibilité procédé]])-COUNTIF(REFERENCEMENT_ISOLANT[Eligibilité procédé],"=0"),ROWS(REFERENCEMENT_ISOLANT[Ordre]))</f>
        <v>20</v>
      </c>
      <c r="BY25" s="126">
        <f ca="1">IF(COUNTIF('PR-tampon'!$B$3:$B$9,TRUE)+1=COUNTIF(REFERENCEMENT_ISOLANT[[#This Row],[Validité]:[CRITERE CLIMATISATION VISE]],1),ROW(REFERENCEMENT_ISOLANT[[#This Row],[CRITERE CLIMATISATION VISE]]),"")</f>
        <v>25</v>
      </c>
      <c r="BZ25"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ossatures porteuses métalliques ne sont pas visés.</v>
      </c>
      <c r="CA25"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ossatures porteuses métalliques ne sont pas visés.</v>
      </c>
      <c r="CB25"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C25"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COMBLES PERDUS : ISOLATION DE PLANCHER DE COMBLES PERDUS</v>
      </c>
      <c r="CD25" s="135"/>
      <c r="CE25" s="135"/>
      <c r="CF25" s="135"/>
      <c r="CG25" s="135"/>
      <c r="CH25" s="135"/>
      <c r="CI25" s="135"/>
      <c r="CJ25" s="135"/>
      <c r="CK25" s="135"/>
      <c r="CL25" s="135"/>
      <c r="CM25" s="135"/>
      <c r="CN25"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Avis technique 20/16-385_V2 du procédé METISSE FLOCON - COTON PRO OUATE -
Soufflage sur plancher de combles : pose en : plancher de combles perdus ; </v>
      </c>
    </row>
    <row r="26" spans="1:92" ht="300" x14ac:dyDescent="0.3">
      <c r="A26" s="33">
        <v>45218</v>
      </c>
      <c r="B26" s="30" t="s">
        <v>9</v>
      </c>
      <c r="C26" s="30" t="s">
        <v>768</v>
      </c>
      <c r="D26" s="40" t="s">
        <v>453</v>
      </c>
      <c r="E26" s="30" t="s">
        <v>551</v>
      </c>
      <c r="F26" s="30" t="s">
        <v>7</v>
      </c>
      <c r="G26" s="12" t="s">
        <v>210</v>
      </c>
      <c r="H26" s="12" t="s">
        <v>210</v>
      </c>
      <c r="I26" s="13" t="s">
        <v>210</v>
      </c>
      <c r="J26" s="12" t="s">
        <v>65</v>
      </c>
      <c r="K26" s="13" t="s">
        <v>65</v>
      </c>
      <c r="L26" s="13" t="s">
        <v>210</v>
      </c>
      <c r="M26" s="13" t="s">
        <v>210</v>
      </c>
      <c r="N26" s="13" t="s">
        <v>210</v>
      </c>
      <c r="O26" s="13" t="s">
        <v>210</v>
      </c>
      <c r="P26" s="145" t="s">
        <v>65</v>
      </c>
      <c r="Q26" s="147" t="s">
        <v>586</v>
      </c>
      <c r="R26" s="12" t="s">
        <v>210</v>
      </c>
      <c r="S26" s="12" t="s">
        <v>210</v>
      </c>
      <c r="T26" s="12" t="s">
        <v>210</v>
      </c>
      <c r="U26" s="12"/>
      <c r="V26" s="12" t="s">
        <v>65</v>
      </c>
      <c r="W26" s="12" t="s">
        <v>65</v>
      </c>
      <c r="X26" s="12"/>
      <c r="Y26" s="12" t="s">
        <v>210</v>
      </c>
      <c r="Z26" s="12" t="s">
        <v>210</v>
      </c>
      <c r="AA26" s="16" t="s">
        <v>210</v>
      </c>
      <c r="AB26" s="124"/>
      <c r="AC26" s="128" t="s">
        <v>598</v>
      </c>
      <c r="AD26" s="155" t="s">
        <v>647</v>
      </c>
      <c r="AE26" s="143">
        <v>95</v>
      </c>
      <c r="AF26" s="143" t="s">
        <v>648</v>
      </c>
      <c r="AG26" s="155" t="s">
        <v>65</v>
      </c>
      <c r="AH26" s="155" t="s">
        <v>65</v>
      </c>
      <c r="AI26" s="16">
        <v>4</v>
      </c>
      <c r="AJ26" s="16">
        <v>4</v>
      </c>
      <c r="AK26" s="16">
        <v>4</v>
      </c>
      <c r="AL26" s="16">
        <v>4</v>
      </c>
      <c r="AM26" s="16"/>
      <c r="AN26" s="31">
        <v>3.9E-2</v>
      </c>
      <c r="AO26" s="16" t="s">
        <v>58</v>
      </c>
      <c r="AP26" s="16" t="s">
        <v>220</v>
      </c>
      <c r="AQ26" s="13" t="s">
        <v>65</v>
      </c>
      <c r="AR26" s="13" t="s">
        <v>177</v>
      </c>
      <c r="AS26" s="16" t="s">
        <v>65</v>
      </c>
      <c r="AT26" s="13" t="s">
        <v>177</v>
      </c>
      <c r="AU26" s="16" t="s">
        <v>202</v>
      </c>
      <c r="AV26" s="16" t="s">
        <v>181</v>
      </c>
      <c r="AW26" s="16" t="s">
        <v>381</v>
      </c>
      <c r="AX26" s="63" t="s">
        <v>190</v>
      </c>
      <c r="AY26" s="32" t="s">
        <v>452</v>
      </c>
      <c r="AZ26" s="31"/>
      <c r="BA26" s="40" t="s">
        <v>448</v>
      </c>
      <c r="BB26" s="30" t="s">
        <v>136</v>
      </c>
      <c r="BC26" s="42" t="s">
        <v>454</v>
      </c>
      <c r="BD26" s="43">
        <v>45069</v>
      </c>
      <c r="BE26" s="44">
        <v>45190</v>
      </c>
      <c r="BF26" s="43" t="s">
        <v>450</v>
      </c>
      <c r="BG26" s="13">
        <f ca="1">+(REFERENCEMENT_ISOLANT[[#This Row],[AVIS LIMITE AU / VALIDITE]]&gt;=TODAY())*1</f>
        <v>1</v>
      </c>
      <c r="BH26" s="13" t="s">
        <v>65</v>
      </c>
      <c r="BI26"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J26" s="102">
        <v>0</v>
      </c>
      <c r="BK26" s="16" t="s">
        <v>471</v>
      </c>
      <c r="BL26" s="45" t="s">
        <v>456</v>
      </c>
      <c r="BM26" s="3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https://evaluation.cstb.fr/fr/avis-technique/detail/20-16-392_V2-E1/</v>
      </c>
      <c r="BN26" s="46" t="s">
        <v>455</v>
      </c>
      <c r="BO26"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n°20/16-392_V2-E1 annule et remplace l' Avis technique n° 20/16-392_V1-E1
Sur liste verte de la C2p à la date du référencement</v>
      </c>
      <c r="BP26" s="38">
        <f ca="1">REFERENCEMENT_ISOLANT[[#This Row],[VALIDITE]]</f>
        <v>1</v>
      </c>
      <c r="BQ26"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26"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26"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26" s="39">
        <f>IF(AND('PR-tampon'!RECH_HYGRO=TRUE,MATCH(REFERENCEMENT_ISOLANT[[#This Row],[Hygrométrie des locaux]],LISTE_HYGRO,0)&gt;=MATCH(ZONE_SIS_VISEE,LISTE_HYGRO,0)),1,0)</f>
        <v>0</v>
      </c>
      <c r="BU26" s="39">
        <f>IF(AND('PR-tampon'!RECH_CLIMAT=TRUE,MATCH(REFERENCEMENT_ISOLANT[[#This Row],[Climat max]],LISTE_CLIMAT,0)&gt;=MATCH(HAUT_VISEE,LISTE_CLIMAT,0)),1,0)</f>
        <v>0</v>
      </c>
      <c r="BV26" s="39">
        <f>IF(AND(RECH_CLASSEMENT=TRUE,MATCH(REFERENCEMENT_ISOLANT[[#This Row],[classement locaux au sens 20.1 P3]],LISTE_CLASSEMENT,0)&gt;=MATCH(SITUA_VISEE,LISTE_CLASSEMENT,0)),1,0)</f>
        <v>0</v>
      </c>
      <c r="BW26" s="39">
        <f>IF(AND(RECH_LOCAUX=TRUE,MATCH(REFERENCEMENT_ISOLANT[[#This Row],[Locaux climatisés ou raffraichis]],LISTE_LOCAUX_VISE,0)&gt;=MATCH(CATEG_VISEE,LISTE_LOCAUX_VISE,0)),1,0)</f>
        <v>0</v>
      </c>
      <c r="BX26" s="39">
        <f ca="1">IF(REFERENCEMENT_ISOLANT[[#This Row],[Eligibilité procédé]]&lt;&gt;0,COUNTIF(REFERENCEMENT_ISOLANT[Eligibilité procédé],"&lt;="&amp;REFERENCEMENT_ISOLANT[[#This Row],[Eligibilité procédé]])-COUNTIF(REFERENCEMENT_ISOLANT[Eligibilité procédé],"=0"),ROWS(REFERENCEMENT_ISOLANT[Ordre]))</f>
        <v>21</v>
      </c>
      <c r="BY26" s="126">
        <f ca="1">IF(COUNTIF('PR-tampon'!$B$3:$B$9,TRUE)+1=COUNTIF(REFERENCEMENT_ISOLANT[[#This Row],[Validité]:[CRITERE CLIMATISATION VISE]],1),ROW(REFERENCEMENT_ISOLANT[[#This Row],[CRITERE CLIMATISATION VISE]]),"")</f>
        <v>26</v>
      </c>
      <c r="BZ26"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A26"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B26"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C26"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CD26" s="135"/>
      <c r="CE26" s="135"/>
      <c r="CF26" s="135"/>
      <c r="CG26" s="135"/>
      <c r="CH26" s="135"/>
      <c r="CI26" s="135"/>
      <c r="CJ26" s="135"/>
      <c r="CK26" s="135"/>
      <c r="CL26" s="135"/>
      <c r="CM26" s="135"/>
      <c r="CN26"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Avis technique 20/16-392_V2-E1 du procédé PAVATEXTIL P/R application en mur : pose en : COB du NF DTU 31.2 avec parement extérieur ventilé ; contre-cloison du DTU 25.41 ; cloisons du DTU 25.41 ; cloison intérieure en COB du NF DTU 31.2 ; </v>
      </c>
    </row>
    <row r="27" spans="1:92" ht="252" x14ac:dyDescent="0.3">
      <c r="A27" s="33">
        <v>45218</v>
      </c>
      <c r="B27" s="30" t="s">
        <v>9</v>
      </c>
      <c r="C27" s="30" t="s">
        <v>768</v>
      </c>
      <c r="D27" s="40" t="s">
        <v>667</v>
      </c>
      <c r="E27" s="30" t="s">
        <v>36</v>
      </c>
      <c r="F27" s="40" t="s">
        <v>440</v>
      </c>
      <c r="G27" s="12" t="s">
        <v>210</v>
      </c>
      <c r="H27" s="12" t="s">
        <v>210</v>
      </c>
      <c r="I27" s="13" t="s">
        <v>210</v>
      </c>
      <c r="J27" s="12" t="s">
        <v>65</v>
      </c>
      <c r="K27" s="13" t="s">
        <v>65</v>
      </c>
      <c r="L27" s="13" t="s">
        <v>210</v>
      </c>
      <c r="M27" s="13" t="s">
        <v>65</v>
      </c>
      <c r="N27" s="13" t="s">
        <v>65</v>
      </c>
      <c r="O27" s="13" t="s">
        <v>210</v>
      </c>
      <c r="P27" s="145" t="s">
        <v>65</v>
      </c>
      <c r="Q27" s="147" t="s">
        <v>586</v>
      </c>
      <c r="R27" s="12" t="s">
        <v>210</v>
      </c>
      <c r="S27" s="12" t="s">
        <v>210</v>
      </c>
      <c r="T27" s="12" t="s">
        <v>210</v>
      </c>
      <c r="U27" s="12"/>
      <c r="V27" s="12" t="s">
        <v>65</v>
      </c>
      <c r="W27" s="12" t="s">
        <v>65</v>
      </c>
      <c r="X27" s="12"/>
      <c r="Y27" s="12" t="s">
        <v>210</v>
      </c>
      <c r="Z27" s="12" t="s">
        <v>210</v>
      </c>
      <c r="AA27" s="12" t="s">
        <v>210</v>
      </c>
      <c r="AB27" s="12"/>
      <c r="AC27" s="100" t="s">
        <v>599</v>
      </c>
      <c r="AD27" s="155" t="s">
        <v>647</v>
      </c>
      <c r="AE27" s="143">
        <v>85</v>
      </c>
      <c r="AF27" s="143" t="s">
        <v>650</v>
      </c>
      <c r="AG27" s="155" t="s">
        <v>65</v>
      </c>
      <c r="AH27" s="155" t="s">
        <v>65</v>
      </c>
      <c r="AI27" s="16">
        <v>4</v>
      </c>
      <c r="AJ27" s="16">
        <v>4</v>
      </c>
      <c r="AK27" s="16">
        <v>4</v>
      </c>
      <c r="AL27" s="16">
        <v>4</v>
      </c>
      <c r="AM27" s="16"/>
      <c r="AN27" s="31">
        <v>3.5999999999999997E-2</v>
      </c>
      <c r="AO27" s="16" t="s">
        <v>58</v>
      </c>
      <c r="AP27" s="16" t="s">
        <v>220</v>
      </c>
      <c r="AQ27" s="13" t="s">
        <v>65</v>
      </c>
      <c r="AR27" s="13" t="s">
        <v>177</v>
      </c>
      <c r="AS27" s="16" t="s">
        <v>65</v>
      </c>
      <c r="AT27" s="13" t="s">
        <v>177</v>
      </c>
      <c r="AU27" s="16" t="s">
        <v>202</v>
      </c>
      <c r="AV27" s="16" t="s">
        <v>181</v>
      </c>
      <c r="AW27" s="16" t="s">
        <v>381</v>
      </c>
      <c r="AX27" s="16" t="s">
        <v>190</v>
      </c>
      <c r="AY27" s="32" t="s">
        <v>482</v>
      </c>
      <c r="AZ27" s="31"/>
      <c r="BA27" s="16" t="s">
        <v>440</v>
      </c>
      <c r="BB27" s="30" t="s">
        <v>136</v>
      </c>
      <c r="BC27" s="42" t="s">
        <v>441</v>
      </c>
      <c r="BD27" s="43">
        <v>45097</v>
      </c>
      <c r="BE27" s="44">
        <v>45187</v>
      </c>
      <c r="BF27" s="43">
        <v>46234</v>
      </c>
      <c r="BG27" s="13">
        <f ca="1">+(REFERENCEMENT_ISOLANT[[#This Row],[AVIS LIMITE AU / VALIDITE]]&gt;=TODAY())*1</f>
        <v>1</v>
      </c>
      <c r="BH27" s="13" t="s">
        <v>65</v>
      </c>
      <c r="BI27"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J27" s="102">
        <v>0</v>
      </c>
      <c r="BK27" s="16" t="s">
        <v>246</v>
      </c>
      <c r="BL27" s="45" t="s">
        <v>442</v>
      </c>
      <c r="BM27" s="3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https://evaluation.cstb.fr/fr/avis-technique/detail/20-22-500_V1/</v>
      </c>
      <c r="BN27" s="46"/>
      <c r="BO27"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BP27" s="38">
        <f ca="1">REFERENCEMENT_ISOLANT[[#This Row],[VALIDITE]]</f>
        <v>1</v>
      </c>
      <c r="BQ27"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27"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27"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27" s="39">
        <f>IF(AND('PR-tampon'!RECH_HYGRO=TRUE,MATCH(REFERENCEMENT_ISOLANT[[#This Row],[Hygrométrie des locaux]],LISTE_HYGRO,0)&gt;=MATCH(ZONE_SIS_VISEE,LISTE_HYGRO,0)),1,0)</f>
        <v>0</v>
      </c>
      <c r="BU27" s="39">
        <f>IF(AND('PR-tampon'!RECH_CLIMAT=TRUE,MATCH(REFERENCEMENT_ISOLANT[[#This Row],[Climat max]],LISTE_CLIMAT,0)&gt;=MATCH(HAUT_VISEE,LISTE_CLIMAT,0)),1,0)</f>
        <v>0</v>
      </c>
      <c r="BV27" s="39">
        <f>IF(AND(RECH_CLASSEMENT=TRUE,MATCH(REFERENCEMENT_ISOLANT[[#This Row],[classement locaux au sens 20.1 P3]],LISTE_CLASSEMENT,0)&gt;=MATCH(SITUA_VISEE,LISTE_CLASSEMENT,0)),1,0)</f>
        <v>0</v>
      </c>
      <c r="BW27" s="39">
        <f>IF(AND(RECH_LOCAUX=TRUE,MATCH(REFERENCEMENT_ISOLANT[[#This Row],[Locaux climatisés ou raffraichis]],LISTE_LOCAUX_VISE,0)&gt;=MATCH(CATEG_VISEE,LISTE_LOCAUX_VISE,0)),1,0)</f>
        <v>0</v>
      </c>
      <c r="BX27" s="39">
        <f ca="1">IF(REFERENCEMENT_ISOLANT[[#This Row],[Eligibilité procédé]]&lt;&gt;0,COUNTIF(REFERENCEMENT_ISOLANT[Eligibilité procédé],"&lt;="&amp;REFERENCEMENT_ISOLANT[[#This Row],[Eligibilité procédé]])-COUNTIF(REFERENCEMENT_ISOLANT[Eligibilité procédé],"=0"),ROWS(REFERENCEMENT_ISOLANT[Ordre]))</f>
        <v>22</v>
      </c>
      <c r="BY27" s="126">
        <f ca="1">IF(COUNTIF('PR-tampon'!$B$3:$B$9,TRUE)+1=COUNTIF(REFERENCEMENT_ISOLANT[[#This Row],[Validité]:[CRITERE CLIMATISATION VISE]],1),ROW(REFERENCEMENT_ISOLANT[[#This Row],[CRITERE CLIMATISATION VISE]]),"")</f>
        <v>27</v>
      </c>
      <c r="BZ27"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A27"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B27"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FACADE :  ISOLATION ENTRE MONTANTS DE FACADE CONFORME AU NF DTU 31.4 AVEC PAREMENT EXTERIEUR VENTILE</v>
      </c>
      <c r="CC27"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CD27" s="135">
        <v>3.5999999999999997E-2</v>
      </c>
      <c r="CE27" s="135">
        <v>3.5999999999999997E-2</v>
      </c>
      <c r="CF27" s="135">
        <v>40</v>
      </c>
      <c r="CG27" s="135">
        <v>240</v>
      </c>
      <c r="CH27" s="135" t="s">
        <v>494</v>
      </c>
      <c r="CI27" s="135" t="s">
        <v>62</v>
      </c>
      <c r="CJ27" s="135"/>
      <c r="CK27" s="135"/>
      <c r="CL27" s="135" t="s">
        <v>492</v>
      </c>
      <c r="CM27" s="135" t="s">
        <v>675</v>
      </c>
      <c r="CN27"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Avis technique 20/22-500_V1 du procédé GUTEX Thermoflex FR : pose en : COB du NF DTU 31.2 avec parement extérieur ventilé ; FOB du NF DTU 31.4 avec parement extérieur ventilé ; contre-cloison du DTU 25.41 ; cloisons du DTU 25.41 ; cloison intérieure en COB du NF DTU 31.2 ; </v>
      </c>
    </row>
    <row r="28" spans="1:92" ht="228" x14ac:dyDescent="0.3">
      <c r="A28" s="33">
        <v>45218</v>
      </c>
      <c r="B28" s="30" t="s">
        <v>9</v>
      </c>
      <c r="C28" s="30" t="s">
        <v>765</v>
      </c>
      <c r="D28" s="40" t="s">
        <v>443</v>
      </c>
      <c r="E28" s="30" t="s">
        <v>120</v>
      </c>
      <c r="F28" s="30" t="s">
        <v>7</v>
      </c>
      <c r="G28" s="12" t="s">
        <v>210</v>
      </c>
      <c r="H28" s="13" t="s">
        <v>210</v>
      </c>
      <c r="I28" s="13" t="s">
        <v>210</v>
      </c>
      <c r="J28" s="12" t="s">
        <v>210</v>
      </c>
      <c r="K28" s="13" t="s">
        <v>210</v>
      </c>
      <c r="L28" s="13" t="s">
        <v>210</v>
      </c>
      <c r="M28" s="13" t="s">
        <v>210</v>
      </c>
      <c r="N28" s="13" t="s">
        <v>210</v>
      </c>
      <c r="O28" s="13" t="s">
        <v>210</v>
      </c>
      <c r="P28" s="145" t="s">
        <v>210</v>
      </c>
      <c r="Q28" s="123"/>
      <c r="R28" s="12" t="s">
        <v>210</v>
      </c>
      <c r="S28" s="12" t="s">
        <v>65</v>
      </c>
      <c r="T28" s="12" t="s">
        <v>65</v>
      </c>
      <c r="U28" s="147" t="s">
        <v>587</v>
      </c>
      <c r="V28" s="12" t="s">
        <v>210</v>
      </c>
      <c r="W28" s="12" t="s">
        <v>210</v>
      </c>
      <c r="X28" s="12"/>
      <c r="Y28" s="12" t="s">
        <v>65</v>
      </c>
      <c r="Z28" s="12" t="s">
        <v>65</v>
      </c>
      <c r="AA28" s="16" t="s">
        <v>210</v>
      </c>
      <c r="AB28" s="149" t="s">
        <v>588</v>
      </c>
      <c r="AC28" s="100" t="s">
        <v>597</v>
      </c>
      <c r="AD28" s="154" t="s">
        <v>647</v>
      </c>
      <c r="AE28" s="154">
        <v>85</v>
      </c>
      <c r="AF28" s="154" t="s">
        <v>650</v>
      </c>
      <c r="AG28" s="155" t="s">
        <v>65</v>
      </c>
      <c r="AH28" s="155" t="s">
        <v>65</v>
      </c>
      <c r="AI28" s="16">
        <v>4</v>
      </c>
      <c r="AJ28" s="16">
        <v>4</v>
      </c>
      <c r="AK28" s="16">
        <v>4</v>
      </c>
      <c r="AL28" s="16">
        <v>4</v>
      </c>
      <c r="AM28" s="16"/>
      <c r="AN28" s="31">
        <v>3.9E-2</v>
      </c>
      <c r="AO28" s="16" t="s">
        <v>58</v>
      </c>
      <c r="AP28" s="16" t="s">
        <v>220</v>
      </c>
      <c r="AQ28" s="13" t="s">
        <v>65</v>
      </c>
      <c r="AR28" s="13" t="s">
        <v>177</v>
      </c>
      <c r="AS28" s="16" t="s">
        <v>65</v>
      </c>
      <c r="AT28" s="13" t="s">
        <v>177</v>
      </c>
      <c r="AU28" s="16" t="s">
        <v>202</v>
      </c>
      <c r="AV28" s="16" t="s">
        <v>181</v>
      </c>
      <c r="AW28" s="16" t="s">
        <v>381</v>
      </c>
      <c r="AX28" s="63" t="s">
        <v>190</v>
      </c>
      <c r="AY28" s="32" t="s">
        <v>462</v>
      </c>
      <c r="AZ28" s="31"/>
      <c r="BA28" s="16" t="s">
        <v>444</v>
      </c>
      <c r="BB28" s="172" t="s">
        <v>136</v>
      </c>
      <c r="BC28" s="42" t="s">
        <v>445</v>
      </c>
      <c r="BD28" s="43">
        <v>45111</v>
      </c>
      <c r="BE28" s="44">
        <v>45176</v>
      </c>
      <c r="BF28" s="43">
        <v>45961</v>
      </c>
      <c r="BG28" s="13">
        <f ca="1">+(REFERENCEMENT_ISOLANT[[#This Row],[AVIS LIMITE AU / VALIDITE]]&gt;=TODAY())*1</f>
        <v>1</v>
      </c>
      <c r="BH28" s="13" t="s">
        <v>210</v>
      </c>
      <c r="BI28"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du référencement)</v>
      </c>
      <c r="BJ28" s="102">
        <v>0</v>
      </c>
      <c r="BK28" s="16" t="s">
        <v>246</v>
      </c>
      <c r="BL28" s="45" t="s">
        <v>446</v>
      </c>
      <c r="BM28" s="3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https://evaluation.cstb.fr/fr/avis-technique/detail/20-23-518_V1/</v>
      </c>
      <c r="BN28" s="46"/>
      <c r="BO28"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P28" s="38">
        <f ca="1">REFERENCEMENT_ISOLANT[[#This Row],[VALIDITE]]</f>
        <v>1</v>
      </c>
      <c r="BQ28"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28"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28"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28" s="39">
        <f>IF(AND('PR-tampon'!RECH_HYGRO=TRUE,MATCH(REFERENCEMENT_ISOLANT[[#This Row],[Hygrométrie des locaux]],LISTE_HYGRO,0)&gt;=MATCH(ZONE_SIS_VISEE,LISTE_HYGRO,0)),1,0)</f>
        <v>0</v>
      </c>
      <c r="BU28" s="39">
        <f>IF(AND('PR-tampon'!RECH_CLIMAT=TRUE,MATCH(REFERENCEMENT_ISOLANT[[#This Row],[Climat max]],LISTE_CLIMAT,0)&gt;=MATCH(HAUT_VISEE,LISTE_CLIMAT,0)),1,0)</f>
        <v>0</v>
      </c>
      <c r="BV28" s="39">
        <f>IF(AND(RECH_CLASSEMENT=TRUE,MATCH(REFERENCEMENT_ISOLANT[[#This Row],[classement locaux au sens 20.1 P3]],LISTE_CLASSEMENT,0)&gt;=MATCH(SITUA_VISEE,LISTE_CLASSEMENT,0)),1,0)</f>
        <v>0</v>
      </c>
      <c r="BW28" s="39">
        <f>IF(AND(RECH_LOCAUX=TRUE,MATCH(REFERENCEMENT_ISOLANT[[#This Row],[Locaux climatisés ou raffraichis]],LISTE_LOCAUX_VISE,0)&gt;=MATCH(CATEG_VISEE,LISTE_LOCAUX_VISE,0)),1,0)</f>
        <v>0</v>
      </c>
      <c r="BX28" s="39">
        <f ca="1">IF(REFERENCEMENT_ISOLANT[[#This Row],[Eligibilité procédé]]&lt;&gt;0,COUNTIF(REFERENCEMENT_ISOLANT[Eligibilité procédé],"&lt;="&amp;REFERENCEMENT_ISOLANT[[#This Row],[Eligibilité procédé]])-COUNTIF(REFERENCEMENT_ISOLANT[Eligibilité procédé],"=0"),ROWS(REFERENCEMENT_ISOLANT[Ordre]))</f>
        <v>23</v>
      </c>
      <c r="BY28" s="126">
        <f ca="1">IF(COUNTIF('PR-tampon'!$B$3:$B$9,TRUE)+1=COUNTIF(REFERENCEMENT_ISOLANT[[#This Row],[Validité]:[CRITERE CLIMATISATION VISE]],1),ROW(REFERENCEMENT_ISOLANT[[#This Row],[CRITERE CLIMATISATION VISE]]),"")</f>
        <v>28</v>
      </c>
      <c r="BZ28"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ossatures porteuses métalliques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A28"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ossatures porteuses métalliques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B28"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C28"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CD28" s="135"/>
      <c r="CE28" s="135"/>
      <c r="CF28" s="135"/>
      <c r="CG28" s="135"/>
      <c r="CH28" s="135"/>
      <c r="CI28" s="135"/>
      <c r="CJ28" s="135"/>
      <c r="CK28" s="135"/>
      <c r="CL28" s="135"/>
      <c r="CM28" s="125" t="s">
        <v>681</v>
      </c>
      <c r="CN28"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Avis technique 20/23-518_V1 du procédé Pavacell - Application en combles : pose en : toiture rampante sous couverture ; plancher de combles perdus ; plancher intermédiaire entre solives ; en plénum de plafond ; </v>
      </c>
    </row>
    <row r="29" spans="1:92" ht="300" x14ac:dyDescent="0.3">
      <c r="A29" s="33">
        <v>45218</v>
      </c>
      <c r="B29" s="30" t="s">
        <v>9</v>
      </c>
      <c r="C29" s="30" t="s">
        <v>768</v>
      </c>
      <c r="D29" s="40" t="s">
        <v>447</v>
      </c>
      <c r="E29" s="30" t="s">
        <v>551</v>
      </c>
      <c r="F29" s="40" t="s">
        <v>448</v>
      </c>
      <c r="G29" s="12" t="s">
        <v>210</v>
      </c>
      <c r="H29" s="12" t="s">
        <v>210</v>
      </c>
      <c r="I29" s="13" t="s">
        <v>210</v>
      </c>
      <c r="J29" s="12" t="s">
        <v>65</v>
      </c>
      <c r="K29" s="13" t="s">
        <v>65</v>
      </c>
      <c r="L29" s="13" t="s">
        <v>210</v>
      </c>
      <c r="M29" s="13" t="s">
        <v>210</v>
      </c>
      <c r="N29" s="13" t="s">
        <v>210</v>
      </c>
      <c r="O29" s="13" t="s">
        <v>210</v>
      </c>
      <c r="P29" s="145" t="s">
        <v>65</v>
      </c>
      <c r="Q29" s="147" t="s">
        <v>586</v>
      </c>
      <c r="R29" s="12" t="s">
        <v>210</v>
      </c>
      <c r="S29" s="12" t="s">
        <v>210</v>
      </c>
      <c r="T29" s="12" t="s">
        <v>210</v>
      </c>
      <c r="U29" s="12"/>
      <c r="V29" s="12" t="s">
        <v>65</v>
      </c>
      <c r="W29" s="12" t="s">
        <v>65</v>
      </c>
      <c r="X29" s="12"/>
      <c r="Y29" s="12" t="s">
        <v>210</v>
      </c>
      <c r="Z29" s="12" t="s">
        <v>210</v>
      </c>
      <c r="AA29" s="16" t="s">
        <v>210</v>
      </c>
      <c r="AB29" s="124"/>
      <c r="AC29" s="128" t="s">
        <v>598</v>
      </c>
      <c r="AD29" s="155" t="s">
        <v>647</v>
      </c>
      <c r="AE29" s="143">
        <v>95</v>
      </c>
      <c r="AF29" s="143" t="s">
        <v>648</v>
      </c>
      <c r="AG29" s="155" t="s">
        <v>65</v>
      </c>
      <c r="AH29" s="155" t="s">
        <v>65</v>
      </c>
      <c r="AI29" s="16">
        <v>4</v>
      </c>
      <c r="AJ29" s="16">
        <v>4</v>
      </c>
      <c r="AK29" s="16">
        <v>4</v>
      </c>
      <c r="AL29" s="16">
        <v>4</v>
      </c>
      <c r="AM29" s="16"/>
      <c r="AN29" s="31">
        <v>3.9E-2</v>
      </c>
      <c r="AO29" s="16" t="s">
        <v>58</v>
      </c>
      <c r="AP29" s="16" t="s">
        <v>220</v>
      </c>
      <c r="AQ29" s="13" t="s">
        <v>65</v>
      </c>
      <c r="AR29" s="13" t="s">
        <v>177</v>
      </c>
      <c r="AS29" s="16" t="s">
        <v>65</v>
      </c>
      <c r="AT29" s="13" t="s">
        <v>177</v>
      </c>
      <c r="AU29" s="16" t="s">
        <v>202</v>
      </c>
      <c r="AV29" s="16" t="s">
        <v>181</v>
      </c>
      <c r="AW29" s="16" t="s">
        <v>381</v>
      </c>
      <c r="AX29" s="63" t="s">
        <v>190</v>
      </c>
      <c r="AY29" s="32" t="s">
        <v>476</v>
      </c>
      <c r="AZ29" s="144"/>
      <c r="BA29" s="40" t="s">
        <v>448</v>
      </c>
      <c r="BB29" s="30" t="s">
        <v>136</v>
      </c>
      <c r="BC29" s="42" t="s">
        <v>449</v>
      </c>
      <c r="BD29" s="43">
        <v>45069</v>
      </c>
      <c r="BE29" s="44">
        <v>45148</v>
      </c>
      <c r="BF29" s="43" t="s">
        <v>450</v>
      </c>
      <c r="BG29" s="13">
        <f ca="1">+(REFERENCEMENT_ISOLANT[[#This Row],[AVIS LIMITE AU / VALIDITE]]&gt;=TODAY())*1</f>
        <v>1</v>
      </c>
      <c r="BH29" s="13" t="s">
        <v>65</v>
      </c>
      <c r="BI29"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J29" s="102">
        <v>0</v>
      </c>
      <c r="BK29" s="16" t="s">
        <v>470</v>
      </c>
      <c r="BL29" s="45" t="s">
        <v>463</v>
      </c>
      <c r="BM29" s="3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https://evaluation.cstb.fr/fr/avis-technique/detail/20-16-392_V2/</v>
      </c>
      <c r="BN29" s="46" t="s">
        <v>451</v>
      </c>
      <c r="BO29"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n°20/16-392_V2 annule et remplace l' Avis technique n° 20/16-392_V1
Sur liste verte de la C2p à la date du référencement</v>
      </c>
      <c r="BP29" s="38">
        <f ca="1">REFERENCEMENT_ISOLANT[[#This Row],[VALIDITE]]</f>
        <v>1</v>
      </c>
      <c r="BQ29"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29"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29"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29" s="39">
        <f>IF(AND('PR-tampon'!RECH_HYGRO=TRUE,MATCH(REFERENCEMENT_ISOLANT[[#This Row],[Hygrométrie des locaux]],LISTE_HYGRO,0)&gt;=MATCH(ZONE_SIS_VISEE,LISTE_HYGRO,0)),1,0)</f>
        <v>0</v>
      </c>
      <c r="BU29" s="39">
        <f>IF(AND('PR-tampon'!RECH_CLIMAT=TRUE,MATCH(REFERENCEMENT_ISOLANT[[#This Row],[Climat max]],LISTE_CLIMAT,0)&gt;=MATCH(HAUT_VISEE,LISTE_CLIMAT,0)),1,0)</f>
        <v>0</v>
      </c>
      <c r="BV29" s="39">
        <f>IF(AND(RECH_CLASSEMENT=TRUE,MATCH(REFERENCEMENT_ISOLANT[[#This Row],[classement locaux au sens 20.1 P3]],LISTE_CLASSEMENT,0)&gt;=MATCH(SITUA_VISEE,LISTE_CLASSEMENT,0)),1,0)</f>
        <v>0</v>
      </c>
      <c r="BW29" s="39">
        <f>IF(AND(RECH_LOCAUX=TRUE,MATCH(REFERENCEMENT_ISOLANT[[#This Row],[Locaux climatisés ou raffraichis]],LISTE_LOCAUX_VISE,0)&gt;=MATCH(CATEG_VISEE,LISTE_LOCAUX_VISE,0)),1,0)</f>
        <v>0</v>
      </c>
      <c r="BX29" s="39">
        <f ca="1">IF(REFERENCEMENT_ISOLANT[[#This Row],[Eligibilité procédé]]&lt;&gt;0,COUNTIF(REFERENCEMENT_ISOLANT[Eligibilité procédé],"&lt;="&amp;REFERENCEMENT_ISOLANT[[#This Row],[Eligibilité procédé]])-COUNTIF(REFERENCEMENT_ISOLANT[Eligibilité procédé],"=0"),ROWS(REFERENCEMENT_ISOLANT[Ordre]))</f>
        <v>24</v>
      </c>
      <c r="BY29" s="39">
        <f ca="1">IF(COUNTIF('PR-tampon'!$B$3:$B$9,TRUE)+1=COUNTIF(REFERENCEMENT_ISOLANT[[#This Row],[Validité]:[CRITERE CLIMATISATION VISE]],1),ROW(REFERENCEMENT_ISOLANT[[#This Row],[CRITERE CLIMATISATION VISE]]),"")</f>
        <v>29</v>
      </c>
      <c r="BZ29"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A29"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B29"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C29"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CD29" s="135">
        <v>3.9E-2</v>
      </c>
      <c r="CE29" s="135">
        <v>3.9E-2</v>
      </c>
      <c r="CF29" s="135">
        <v>45</v>
      </c>
      <c r="CG29" s="135">
        <v>200</v>
      </c>
      <c r="CH29" s="135" t="s">
        <v>497</v>
      </c>
      <c r="CI29" s="135" t="s">
        <v>496</v>
      </c>
      <c r="CJ29" s="135"/>
      <c r="CK29" s="135"/>
      <c r="CL29" s="135" t="s">
        <v>495</v>
      </c>
      <c r="CM29" s="135"/>
      <c r="CN29"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Avis technique 20/16-392_V2 du procédé Métisse RT - Coton Pro P/R pour application en mur : pose en : COB du NF DTU 31.2 avec parement extérieur ventilé ; contre-cloison du DTU 25.41 ; cloisons du DTU 25.41 ; cloison intérieure en COB du NF DTU 31.2 ; </v>
      </c>
    </row>
    <row r="30" spans="1:92" ht="158.4" x14ac:dyDescent="0.3">
      <c r="A30" s="33">
        <v>45218</v>
      </c>
      <c r="B30" s="30" t="s">
        <v>238</v>
      </c>
      <c r="C30" s="30"/>
      <c r="D30" s="40" t="s">
        <v>464</v>
      </c>
      <c r="E30" s="30" t="s">
        <v>465</v>
      </c>
      <c r="F30" s="40" t="s">
        <v>466</v>
      </c>
      <c r="G30" s="12" t="s">
        <v>210</v>
      </c>
      <c r="H30" s="12" t="s">
        <v>210</v>
      </c>
      <c r="I30" s="12" t="s">
        <v>210</v>
      </c>
      <c r="J30" s="12" t="s">
        <v>65</v>
      </c>
      <c r="K30" s="13" t="s">
        <v>65</v>
      </c>
      <c r="L30" s="13" t="s">
        <v>65</v>
      </c>
      <c r="M30" s="13" t="s">
        <v>65</v>
      </c>
      <c r="N30" s="13" t="s">
        <v>65</v>
      </c>
      <c r="O30" s="13" t="s">
        <v>65</v>
      </c>
      <c r="P30" s="13" t="s">
        <v>210</v>
      </c>
      <c r="Q30" s="148" t="s">
        <v>665</v>
      </c>
      <c r="R30" s="12" t="s">
        <v>210</v>
      </c>
      <c r="S30" s="12" t="s">
        <v>210</v>
      </c>
      <c r="T30" s="12" t="s">
        <v>210</v>
      </c>
      <c r="U30" s="12"/>
      <c r="V30" s="12" t="s">
        <v>210</v>
      </c>
      <c r="W30" s="12" t="s">
        <v>210</v>
      </c>
      <c r="X30" s="12"/>
      <c r="Y30" s="12" t="s">
        <v>210</v>
      </c>
      <c r="Z30" s="12" t="s">
        <v>210</v>
      </c>
      <c r="AA30" s="12" t="s">
        <v>210</v>
      </c>
      <c r="AB30" s="12"/>
      <c r="AC30" s="100"/>
      <c r="AD30" s="154" t="s">
        <v>555</v>
      </c>
      <c r="AE30" s="143" t="s">
        <v>555</v>
      </c>
      <c r="AF30" s="143" t="s">
        <v>555</v>
      </c>
      <c r="AG30" s="156" t="s">
        <v>65</v>
      </c>
      <c r="AH30" s="156" t="s">
        <v>65</v>
      </c>
      <c r="AI30" s="16">
        <v>4</v>
      </c>
      <c r="AJ30" s="16">
        <v>4</v>
      </c>
      <c r="AK30" s="16">
        <v>4</v>
      </c>
      <c r="AL30" s="16">
        <v>4</v>
      </c>
      <c r="AM30" s="16"/>
      <c r="AN30" s="31"/>
      <c r="AO30" s="16" t="s">
        <v>209</v>
      </c>
      <c r="AP30" s="16" t="s">
        <v>218</v>
      </c>
      <c r="AQ30" s="13" t="s">
        <v>65</v>
      </c>
      <c r="AR30" s="13">
        <v>8</v>
      </c>
      <c r="AS30" s="16" t="s">
        <v>65</v>
      </c>
      <c r="AT30" s="13">
        <v>8</v>
      </c>
      <c r="AU30" s="16" t="s">
        <v>202</v>
      </c>
      <c r="AV30" s="16" t="s">
        <v>181</v>
      </c>
      <c r="AW30" s="63" t="s">
        <v>381</v>
      </c>
      <c r="AX30" s="16" t="s">
        <v>190</v>
      </c>
      <c r="AY30" s="16"/>
      <c r="AZ30" s="31"/>
      <c r="BA30" s="40" t="s">
        <v>466</v>
      </c>
      <c r="BB30" s="30" t="s">
        <v>328</v>
      </c>
      <c r="BC30" s="42" t="s">
        <v>467</v>
      </c>
      <c r="BD30" s="43" t="s">
        <v>141</v>
      </c>
      <c r="BE30" s="44">
        <v>45126</v>
      </c>
      <c r="BF30" s="43">
        <v>45869</v>
      </c>
      <c r="BG30" s="13">
        <f ca="1">+(REFERENCEMENT_ISOLANT[[#This Row],[AVIS LIMITE AU / VALIDITE]]&gt;=TODAY())*1</f>
        <v>1</v>
      </c>
      <c r="BH30" s="16" t="s">
        <v>468</v>
      </c>
      <c r="BI30"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J30" s="102">
        <v>0</v>
      </c>
      <c r="BK30" s="16" t="s">
        <v>246</v>
      </c>
      <c r="BL30" s="45" t="s">
        <v>469</v>
      </c>
      <c r="BM30" s="3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https://evaluation.cstb.fr/fr/appreciation-technique-expertise-atex/detail/3221-v1/</v>
      </c>
      <c r="BN30" s="46"/>
      <c r="BO30"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P30" s="38">
        <f ca="1">REFERENCEMENT_ISOLANT[[#This Row],[VALIDITE]]</f>
        <v>1</v>
      </c>
      <c r="BQ30"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30"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30"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30" s="39">
        <f>IF(AND('PR-tampon'!RECH_HYGRO=TRUE,MATCH(REFERENCEMENT_ISOLANT[[#This Row],[Hygrométrie des locaux]],LISTE_HYGRO,0)&gt;=MATCH(ZONE_SIS_VISEE,LISTE_HYGRO,0)),1,0)</f>
        <v>0</v>
      </c>
      <c r="BU30" s="39">
        <f>IF(AND('PR-tampon'!RECH_CLIMAT=TRUE,MATCH(REFERENCEMENT_ISOLANT[[#This Row],[Climat max]],LISTE_CLIMAT,0)&gt;=MATCH(HAUT_VISEE,LISTE_CLIMAT,0)),1,0)</f>
        <v>0</v>
      </c>
      <c r="BV30" s="39">
        <f>IF(AND(RECH_CLASSEMENT=TRUE,MATCH(REFERENCEMENT_ISOLANT[[#This Row],[classement locaux au sens 20.1 P3]],LISTE_CLASSEMENT,0)&gt;=MATCH(SITUA_VISEE,LISTE_CLASSEMENT,0)),1,0)</f>
        <v>0</v>
      </c>
      <c r="BW30" s="39">
        <f>IF(AND(RECH_LOCAUX=TRUE,MATCH(REFERENCEMENT_ISOLANT[[#This Row],[Locaux climatisés ou raffraichis]],LISTE_LOCAUX_VISE,0)&gt;=MATCH(CATEG_VISEE,LISTE_LOCAUX_VISE,0)),1,0)</f>
        <v>0</v>
      </c>
      <c r="BX30" s="39">
        <f ca="1">IF(REFERENCEMENT_ISOLANT[[#This Row],[Eligibilité procédé]]&lt;&gt;0,COUNTIF(REFERENCEMENT_ISOLANT[Eligibilité procédé],"&lt;="&amp;REFERENCEMENT_ISOLANT[[#This Row],[Eligibilité procédé]])-COUNTIF(REFERENCEMENT_ISOLANT[Eligibilité procédé],"=0"),ROWS(REFERENCEMENT_ISOLANT[Ordre]))</f>
        <v>25</v>
      </c>
      <c r="BY30" s="39">
        <f ca="1">IF(COUNTIF('PR-tampon'!$B$3:$B$9,TRUE)+1=COUNTIF(REFERENCEMENT_ISOLANT[[#This Row],[Validité]:[CRITERE CLIMATISATION VISE]],1),ROW(REFERENCEMENT_ISOLANT[[#This Row],[CRITERE CLIMATISATION VISE]]),"")</f>
        <v>30</v>
      </c>
      <c r="BZ30"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 mélange (au godet malaxeur) ainsi que la projection sont réalisés sur site selon une formulation prédéfinie, exclusivement à partir d’un lot de terre préalablement qualifié par POINT P, avec le liant et les fibres végétales visés. 
 - Façade à ossature bois non porteuse (FOB) filante appuyée en pied uniquement, relevant du NF DTU 31.4 et n’excédant pas R+1</v>
      </c>
      <c r="CA30"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 mélange (au godet malaxeur) ainsi que la projection sont réalisés sur site selon une formulation prédéfinie, exclusivement à partir d’un lot de terre préalablement qualifié par POINT P, avec le liant et les fibres végétales visés. 
 - Façade à ossature bois non porteuse (FOB) filante appuyée en pied uniquement, relevant du NF DTU 31.4 et n’excédant pas R+1</v>
      </c>
      <c r="CB30"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MUR EXTERIEUR : ISOLATION ENTRE MONTANTS DE MUR CONFORME AU NF DTU 31.2 AVEC PAREMENT EXTERIEUR ENDUIT DE TYPE ETICS
 - FACADE :  ISOLATION ENTRE MONTANTS DE FACADE CONFORME AU NF DTU 31.4 AVEC PAREMENT EXTERIEUR VENTILE
 - FACADE :  ISOLATION ENTRE MONTANTS DE FACADE CONFORME AU NF DTU 31.4 AVEC PAREMENT EXTERIEUR ENDUIT DE TYPE ETICS</v>
      </c>
      <c r="CC30"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MUR EXTERIEUR : ISOLATION ENTRE MONTANTS DE MUR CONFORME AU NF DTU 31.2 AVEC PAREMENT EXTERIEUR ENDUIT DE TYPE ETICS
 - FACADE :  ISOLATION ENTRE MONTANTS DE FACADE CONFORME AU NF DTU 31.4 AVEC PAREMENT EXTERIEUR VENTILE
 - FACADE :  ISOLATION ENTRE MONTANTS DE FACADE CONFORME AU NF DTU 31.4 AVEC PAREMENT EXTERIEUR ENDUIT DE TYPE ETICS</v>
      </c>
      <c r="CD30" s="135"/>
      <c r="CE30" s="135"/>
      <c r="CF30" s="135"/>
      <c r="CG30" s="135"/>
      <c r="CH30" s="135"/>
      <c r="CI30" s="135"/>
      <c r="CJ30" s="135"/>
      <c r="CK30" s="135"/>
      <c r="CL30" s="135"/>
      <c r="CM30" s="135"/>
      <c r="CN30"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Appréciation Technique d'Expérimentation (ATEx cas a) 3221_v1 du procédé TERLIAN MUR CONFORT 4S et 4S+ : pose en : COB du NF DTU 31.2 avec parement extérieur ventilé ; FOB du NF DTU 31.4 avec parement extérieur ventilé ; </v>
      </c>
    </row>
    <row r="31" spans="1:92" ht="324" x14ac:dyDescent="0.3">
      <c r="A31" s="33">
        <v>45218</v>
      </c>
      <c r="B31" s="30" t="s">
        <v>9</v>
      </c>
      <c r="C31" s="30" t="s">
        <v>765</v>
      </c>
      <c r="D31" s="40" t="s">
        <v>459</v>
      </c>
      <c r="E31" s="30" t="s">
        <v>551</v>
      </c>
      <c r="F31" s="40" t="s">
        <v>448</v>
      </c>
      <c r="G31" s="12" t="s">
        <v>210</v>
      </c>
      <c r="H31" s="13" t="s">
        <v>210</v>
      </c>
      <c r="I31" s="13" t="s">
        <v>210</v>
      </c>
      <c r="J31" s="12" t="s">
        <v>210</v>
      </c>
      <c r="K31" s="13" t="s">
        <v>210</v>
      </c>
      <c r="L31" s="13" t="s">
        <v>210</v>
      </c>
      <c r="M31" s="13" t="s">
        <v>210</v>
      </c>
      <c r="N31" s="13" t="s">
        <v>210</v>
      </c>
      <c r="O31" s="13" t="s">
        <v>210</v>
      </c>
      <c r="P31" s="145" t="s">
        <v>210</v>
      </c>
      <c r="Q31" s="123"/>
      <c r="R31" s="12" t="s">
        <v>210</v>
      </c>
      <c r="S31" s="12" t="s">
        <v>65</v>
      </c>
      <c r="T31" s="12" t="s">
        <v>65</v>
      </c>
      <c r="U31" s="147" t="s">
        <v>587</v>
      </c>
      <c r="V31" s="12" t="s">
        <v>210</v>
      </c>
      <c r="W31" s="12" t="s">
        <v>210</v>
      </c>
      <c r="X31" s="12"/>
      <c r="Y31" s="12" t="s">
        <v>65</v>
      </c>
      <c r="Z31" s="12" t="s">
        <v>65</v>
      </c>
      <c r="AA31" s="16" t="s">
        <v>210</v>
      </c>
      <c r="AB31" s="149"/>
      <c r="AC31" s="128" t="s">
        <v>596</v>
      </c>
      <c r="AD31" s="154" t="s">
        <v>647</v>
      </c>
      <c r="AE31" s="154">
        <v>95</v>
      </c>
      <c r="AF31" s="154" t="s">
        <v>652</v>
      </c>
      <c r="AG31" s="155" t="s">
        <v>65</v>
      </c>
      <c r="AH31" s="155" t="s">
        <v>65</v>
      </c>
      <c r="AI31" s="16">
        <v>4</v>
      </c>
      <c r="AJ31" s="16">
        <v>4</v>
      </c>
      <c r="AK31" s="16">
        <v>4</v>
      </c>
      <c r="AL31" s="16">
        <v>4</v>
      </c>
      <c r="AM31" s="16"/>
      <c r="AN31" s="31">
        <v>3.9E-2</v>
      </c>
      <c r="AO31" s="16" t="s">
        <v>58</v>
      </c>
      <c r="AP31" s="16" t="s">
        <v>220</v>
      </c>
      <c r="AQ31" s="13" t="s">
        <v>65</v>
      </c>
      <c r="AR31" s="13" t="s">
        <v>177</v>
      </c>
      <c r="AS31" s="16" t="s">
        <v>65</v>
      </c>
      <c r="AT31" s="13" t="s">
        <v>177</v>
      </c>
      <c r="AU31" s="16" t="s">
        <v>202</v>
      </c>
      <c r="AV31" s="16" t="s">
        <v>181</v>
      </c>
      <c r="AW31" s="16" t="s">
        <v>381</v>
      </c>
      <c r="AX31" s="63" t="s">
        <v>190</v>
      </c>
      <c r="AY31" s="32" t="s">
        <v>477</v>
      </c>
      <c r="AZ31" s="31"/>
      <c r="BA31" s="40" t="s">
        <v>448</v>
      </c>
      <c r="BB31" s="30" t="s">
        <v>136</v>
      </c>
      <c r="BC31" s="42" t="s">
        <v>460</v>
      </c>
      <c r="BD31" s="43">
        <v>45041</v>
      </c>
      <c r="BE31" s="44">
        <v>45110</v>
      </c>
      <c r="BF31" s="43">
        <v>47664</v>
      </c>
      <c r="BG31" s="13">
        <f ca="1">+(REFERENCEMENT_ISOLANT[[#This Row],[AVIS LIMITE AU / VALIDITE]]&gt;=TODAY())*1</f>
        <v>1</v>
      </c>
      <c r="BH31" s="13" t="s">
        <v>65</v>
      </c>
      <c r="BI31"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J31" s="102">
        <v>0</v>
      </c>
      <c r="BK31" s="16" t="s">
        <v>245</v>
      </c>
      <c r="BL31" s="45" t="s">
        <v>461</v>
      </c>
      <c r="BM31" s="3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https://evaluation.cstb.fr/fr/avis-technique/detail/20-16-393_V1/</v>
      </c>
      <c r="BN31" s="46"/>
      <c r="BO31"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BP31" s="38">
        <f ca="1">REFERENCEMENT_ISOLANT[[#This Row],[VALIDITE]]</f>
        <v>1</v>
      </c>
      <c r="BQ31"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31"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31"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31" s="39">
        <f>IF(AND('PR-tampon'!RECH_HYGRO=TRUE,MATCH(REFERENCEMENT_ISOLANT[[#This Row],[Hygrométrie des locaux]],LISTE_HYGRO,0)&gt;=MATCH(ZONE_SIS_VISEE,LISTE_HYGRO,0)),1,0)</f>
        <v>0</v>
      </c>
      <c r="BU31" s="39">
        <f>IF(AND('PR-tampon'!RECH_CLIMAT=TRUE,MATCH(REFERENCEMENT_ISOLANT[[#This Row],[Climat max]],LISTE_CLIMAT,0)&gt;=MATCH(HAUT_VISEE,LISTE_CLIMAT,0)),1,0)</f>
        <v>0</v>
      </c>
      <c r="BV31" s="39">
        <f>IF(AND(RECH_CLASSEMENT=TRUE,MATCH(REFERENCEMENT_ISOLANT[[#This Row],[classement locaux au sens 20.1 P3]],LISTE_CLASSEMENT,0)&gt;=MATCH(SITUA_VISEE,LISTE_CLASSEMENT,0)),1,0)</f>
        <v>0</v>
      </c>
      <c r="BW31" s="39">
        <f>IF(AND(RECH_LOCAUX=TRUE,MATCH(REFERENCEMENT_ISOLANT[[#This Row],[Locaux climatisés ou raffraichis]],LISTE_LOCAUX_VISE,0)&gt;=MATCH(CATEG_VISEE,LISTE_LOCAUX_VISE,0)),1,0)</f>
        <v>0</v>
      </c>
      <c r="BX31" s="39">
        <f ca="1">IF(REFERENCEMENT_ISOLANT[[#This Row],[Eligibilité procédé]]&lt;&gt;0,COUNTIF(REFERENCEMENT_ISOLANT[Eligibilité procédé],"&lt;="&amp;REFERENCEMENT_ISOLANT[[#This Row],[Eligibilité procédé]])-COUNTIF(REFERENCEMENT_ISOLANT[Eligibilité procédé],"=0"),ROWS(REFERENCEMENT_ISOLANT[Ordre]))</f>
        <v>26</v>
      </c>
      <c r="BY31" s="39">
        <f ca="1">IF(COUNTIF('PR-tampon'!$B$3:$B$9,TRUE)+1=COUNTIF(REFERENCEMENT_ISOLANT[[#This Row],[Validité]:[CRITERE CLIMATISATION VISE]],1),ROW(REFERENCEMENT_ISOLANT[[#This Row],[CRITERE CLIMATISATION VISE]]),"")</f>
        <v>31</v>
      </c>
      <c r="BZ31"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ossatures porteuses métalliques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A31"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ossatures porteuses métalliques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B31"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C31"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CD31" s="135"/>
      <c r="CE31" s="135"/>
      <c r="CF31" s="135"/>
      <c r="CG31" s="135"/>
      <c r="CH31" s="135"/>
      <c r="CI31" s="135"/>
      <c r="CJ31" s="135"/>
      <c r="CK31" s="135"/>
      <c r="CL31" s="135"/>
      <c r="CM31" s="135"/>
      <c r="CN31"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Avis technique 20/16-393_V1 du procédé Métisse RT - Coton Pro P/R pour application en toiture : pose en : toiture rampante sous couverture ; plancher de combles perdus ; plancher intermédiaire entre solives ; en plénum de plafond ; </v>
      </c>
    </row>
    <row r="32" spans="1:92" ht="192" x14ac:dyDescent="0.3">
      <c r="A32" s="33">
        <v>45218</v>
      </c>
      <c r="B32" s="30" t="s">
        <v>9</v>
      </c>
      <c r="C32" s="30" t="s">
        <v>768</v>
      </c>
      <c r="D32" s="30" t="s">
        <v>43</v>
      </c>
      <c r="E32" s="30" t="s">
        <v>36</v>
      </c>
      <c r="F32" s="30" t="s">
        <v>44</v>
      </c>
      <c r="G32" s="12" t="s">
        <v>210</v>
      </c>
      <c r="H32" s="12" t="s">
        <v>210</v>
      </c>
      <c r="I32" s="13" t="s">
        <v>210</v>
      </c>
      <c r="J32" s="12" t="s">
        <v>65</v>
      </c>
      <c r="K32" s="13" t="s">
        <v>65</v>
      </c>
      <c r="L32" s="13" t="s">
        <v>210</v>
      </c>
      <c r="M32" s="13" t="s">
        <v>65</v>
      </c>
      <c r="N32" s="13" t="s">
        <v>65</v>
      </c>
      <c r="O32" s="13" t="s">
        <v>210</v>
      </c>
      <c r="P32" s="145" t="s">
        <v>65</v>
      </c>
      <c r="Q32" s="147" t="s">
        <v>586</v>
      </c>
      <c r="R32" s="12" t="s">
        <v>210</v>
      </c>
      <c r="S32" s="12" t="s">
        <v>210</v>
      </c>
      <c r="T32" s="12" t="s">
        <v>210</v>
      </c>
      <c r="U32" s="12"/>
      <c r="V32" s="12" t="s">
        <v>65</v>
      </c>
      <c r="W32" s="12" t="s">
        <v>210</v>
      </c>
      <c r="X32" s="12"/>
      <c r="Y32" s="12" t="s">
        <v>210</v>
      </c>
      <c r="Z32" s="12" t="s">
        <v>210</v>
      </c>
      <c r="AA32" s="12" t="s">
        <v>210</v>
      </c>
      <c r="AB32" s="12"/>
      <c r="AC32" s="146" t="s">
        <v>599</v>
      </c>
      <c r="AD32" s="156" t="s">
        <v>649</v>
      </c>
      <c r="AE32" s="143">
        <v>85</v>
      </c>
      <c r="AF32" s="143" t="s">
        <v>650</v>
      </c>
      <c r="AG32" s="156" t="s">
        <v>65</v>
      </c>
      <c r="AH32" s="156" t="s">
        <v>210</v>
      </c>
      <c r="AI32" s="13">
        <v>4</v>
      </c>
      <c r="AJ32" s="13">
        <v>4</v>
      </c>
      <c r="AK32" s="13">
        <v>4</v>
      </c>
      <c r="AL32" s="13">
        <v>4</v>
      </c>
      <c r="AM32" s="13"/>
      <c r="AN32" s="31" t="s">
        <v>67</v>
      </c>
      <c r="AO32" s="16" t="s">
        <v>58</v>
      </c>
      <c r="AP32" s="16" t="s">
        <v>220</v>
      </c>
      <c r="AQ32" s="13" t="s">
        <v>65</v>
      </c>
      <c r="AR32" s="13" t="s">
        <v>177</v>
      </c>
      <c r="AS32" s="16" t="s">
        <v>65</v>
      </c>
      <c r="AT32" s="13" t="s">
        <v>177</v>
      </c>
      <c r="AU32" s="16" t="s">
        <v>202</v>
      </c>
      <c r="AV32" s="16" t="s">
        <v>181</v>
      </c>
      <c r="AW32" s="16" t="s">
        <v>381</v>
      </c>
      <c r="AX32" s="16" t="s">
        <v>190</v>
      </c>
      <c r="AY32" s="32" t="s">
        <v>481</v>
      </c>
      <c r="AZ32" s="31" t="s">
        <v>62</v>
      </c>
      <c r="BA32" s="30" t="s">
        <v>44</v>
      </c>
      <c r="BB32" s="30" t="s">
        <v>136</v>
      </c>
      <c r="BC32" s="33" t="s">
        <v>457</v>
      </c>
      <c r="BD32" s="34">
        <v>45041</v>
      </c>
      <c r="BE32" s="34">
        <v>45110</v>
      </c>
      <c r="BF32" s="34">
        <v>47238</v>
      </c>
      <c r="BG32" s="52">
        <f ca="1">+(REFERENCEMENT_ISOLANT[[#This Row],[AVIS LIMITE AU / VALIDITE]]&gt;=TODAY())*1</f>
        <v>1</v>
      </c>
      <c r="BH32" s="13" t="s">
        <v>210</v>
      </c>
      <c r="BI32"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du référencement)</v>
      </c>
      <c r="BJ32" s="102">
        <v>0</v>
      </c>
      <c r="BK32" s="64" t="s">
        <v>472</v>
      </c>
      <c r="BL32" s="48" t="s">
        <v>458</v>
      </c>
      <c r="BM32"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https://evaluation.cstb.fr/fr/avis-technique/detail/20-20-468_V3/</v>
      </c>
      <c r="BN32" s="37" t="s">
        <v>92</v>
      </c>
      <c r="BO32"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n°20/20-468_V3 annule et remplace l' Avis technique n° 20/20-468_V2</v>
      </c>
      <c r="BP32" s="38">
        <f ca="1">REFERENCEMENT_ISOLANT[[#This Row],[VALIDITE]]</f>
        <v>1</v>
      </c>
      <c r="BQ32"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32"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32"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32" s="39">
        <f>IF(AND('PR-tampon'!RECH_HYGRO=TRUE,MATCH(REFERENCEMENT_ISOLANT[[#This Row],[Hygrométrie des locaux]],LISTE_HYGRO,0)&gt;=MATCH(ZONE_SIS_VISEE,LISTE_HYGRO,0)),1,0)</f>
        <v>0</v>
      </c>
      <c r="BU32" s="39">
        <f>IF(AND('PR-tampon'!RECH_CLIMAT=TRUE,MATCH(REFERENCEMENT_ISOLANT[[#This Row],[Climat max]],LISTE_CLIMAT,0)&gt;=MATCH(HAUT_VISEE,LISTE_CLIMAT,0)),1,0)</f>
        <v>0</v>
      </c>
      <c r="BV32" s="39">
        <f>IF(AND(RECH_CLASSEMENT=TRUE,MATCH(REFERENCEMENT_ISOLANT[[#This Row],[classement locaux au sens 20.1 P3]],LISTE_CLASSEMENT,0)&gt;=MATCH(SITUA_VISEE,LISTE_CLASSEMENT,0)),1,0)</f>
        <v>0</v>
      </c>
      <c r="BW32" s="39">
        <f>IF(AND(RECH_LOCAUX=TRUE,MATCH(REFERENCEMENT_ISOLANT[[#This Row],[Locaux climatisés ou raffraichis]],LISTE_LOCAUX_VISE,0)&gt;=MATCH(CATEG_VISEE,LISTE_LOCAUX_VISE,0)),1,0)</f>
        <v>0</v>
      </c>
      <c r="BX32" s="39">
        <f ca="1">IF(REFERENCEMENT_ISOLANT[[#This Row],[Eligibilité procédé]]&lt;&gt;0,COUNTIF(REFERENCEMENT_ISOLANT[Eligibilité procédé],"&lt;="&amp;REFERENCEMENT_ISOLANT[[#This Row],[Eligibilité procédé]])-COUNTIF(REFERENCEMENT_ISOLANT[Eligibilité procédé],"=0"),ROWS(REFERENCEMENT_ISOLANT[Ordre]))</f>
        <v>27</v>
      </c>
      <c r="BY32" s="39">
        <f ca="1">IF(COUNTIF('PR-tampon'!$B$3:$B$9,TRUE)+1=COUNTIF(REFERENCEMENT_ISOLANT[[#This Row],[Validité]:[CRITERE CLIMATISATION VISE]],1),ROW(REFERENCEMENT_ISOLANT[[#This Row],[CRITERE CLIMATISATION VISE]]),"")</f>
        <v>32</v>
      </c>
      <c r="BZ32"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A32"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B32"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FACADE :  ISOLATION ENTRE MONTANTS DE FACADE CONFORME AU NF DTU 31.4 AVEC PAREMENT EXTERIEUR VENTILE</v>
      </c>
      <c r="CC32"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v>
      </c>
      <c r="CD32" s="135">
        <v>3.5999999999999997E-2</v>
      </c>
      <c r="CE32" s="135">
        <v>3.9E-2</v>
      </c>
      <c r="CF32" s="135">
        <v>40</v>
      </c>
      <c r="CG32" s="135">
        <v>240</v>
      </c>
      <c r="CH32" s="135" t="s">
        <v>499</v>
      </c>
      <c r="CI32" s="135" t="s">
        <v>62</v>
      </c>
      <c r="CJ32" s="135"/>
      <c r="CK32" s="135"/>
      <c r="CL32" s="135" t="s">
        <v>498</v>
      </c>
      <c r="CM32" s="135" t="s">
        <v>676</v>
      </c>
      <c r="CN32"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Avis technique 20/20-468_V3 du procédé STEICOflex : pose en : COB du NF DTU 31.2 avec parement extérieur ventilé ; FOB du NF DTU 31.4 avec parement extérieur ventilé ; contre-cloison du DTU 25.41 ; cloisons du DTU 25.41 ; </v>
      </c>
    </row>
    <row r="33" spans="1:92" ht="264" x14ac:dyDescent="0.3">
      <c r="A33" s="33">
        <v>45085</v>
      </c>
      <c r="B33" s="30" t="s">
        <v>12</v>
      </c>
      <c r="C33" s="30" t="s">
        <v>766</v>
      </c>
      <c r="D33" s="30" t="s">
        <v>194</v>
      </c>
      <c r="E33" s="30" t="s">
        <v>551</v>
      </c>
      <c r="F33" s="30" t="s">
        <v>6</v>
      </c>
      <c r="G33" s="12" t="s">
        <v>210</v>
      </c>
      <c r="H33" s="13" t="s">
        <v>210</v>
      </c>
      <c r="I33" s="13" t="s">
        <v>210</v>
      </c>
      <c r="J33" s="12" t="s">
        <v>210</v>
      </c>
      <c r="K33" s="13" t="s">
        <v>210</v>
      </c>
      <c r="L33" s="13" t="s">
        <v>210</v>
      </c>
      <c r="M33" s="13" t="s">
        <v>210</v>
      </c>
      <c r="N33" s="13" t="s">
        <v>210</v>
      </c>
      <c r="O33" s="13" t="s">
        <v>210</v>
      </c>
      <c r="P33" s="145" t="s">
        <v>210</v>
      </c>
      <c r="Q33" s="12"/>
      <c r="R33" s="12" t="s">
        <v>210</v>
      </c>
      <c r="S33" s="14" t="s">
        <v>210</v>
      </c>
      <c r="T33" s="12" t="s">
        <v>65</v>
      </c>
      <c r="U33" s="147" t="s">
        <v>587</v>
      </c>
      <c r="V33" s="12" t="s">
        <v>210</v>
      </c>
      <c r="W33" s="12" t="s">
        <v>210</v>
      </c>
      <c r="X33" s="12"/>
      <c r="Y33" s="12" t="s">
        <v>210</v>
      </c>
      <c r="Z33" s="12" t="s">
        <v>210</v>
      </c>
      <c r="AA33" s="12" t="s">
        <v>210</v>
      </c>
      <c r="AB33" s="12"/>
      <c r="AC33" s="146" t="s">
        <v>598</v>
      </c>
      <c r="AD33" s="154" t="s">
        <v>647</v>
      </c>
      <c r="AE33" s="154">
        <v>85</v>
      </c>
      <c r="AF33" s="155" t="s">
        <v>657</v>
      </c>
      <c r="AG33" s="156" t="s">
        <v>65</v>
      </c>
      <c r="AH33" s="156" t="s">
        <v>210</v>
      </c>
      <c r="AI33" s="13">
        <v>4</v>
      </c>
      <c r="AJ33" s="13">
        <v>4</v>
      </c>
      <c r="AK33" s="13">
        <v>4</v>
      </c>
      <c r="AL33" s="13">
        <v>4</v>
      </c>
      <c r="AM33" s="13"/>
      <c r="AN33" s="31"/>
      <c r="AO33" s="16" t="s">
        <v>195</v>
      </c>
      <c r="AP33" s="16" t="s">
        <v>220</v>
      </c>
      <c r="AQ33" s="13" t="s">
        <v>65</v>
      </c>
      <c r="AR33" s="13">
        <v>8</v>
      </c>
      <c r="AS33" s="16" t="s">
        <v>65</v>
      </c>
      <c r="AT33" s="13" t="s">
        <v>177</v>
      </c>
      <c r="AU33" s="16" t="s">
        <v>202</v>
      </c>
      <c r="AV33" s="16" t="s">
        <v>181</v>
      </c>
      <c r="AW33" s="16" t="s">
        <v>381</v>
      </c>
      <c r="AX33" s="63" t="s">
        <v>190</v>
      </c>
      <c r="AY33" s="32" t="s">
        <v>425</v>
      </c>
      <c r="AZ33" s="31" t="s">
        <v>59</v>
      </c>
      <c r="BA33" s="30" t="s">
        <v>6</v>
      </c>
      <c r="BB33" s="10" t="s">
        <v>136</v>
      </c>
      <c r="BC33" s="33" t="s">
        <v>196</v>
      </c>
      <c r="BD33" s="51">
        <v>44908</v>
      </c>
      <c r="BE33" s="51">
        <v>44946</v>
      </c>
      <c r="BF33" s="51">
        <v>47573</v>
      </c>
      <c r="BG33" s="52">
        <f ca="1">+(REFERENCEMENT_ISOLANT[[#This Row],[AVIS LIMITE AU / VALIDITE]]&gt;=TODAY())*1</f>
        <v>1</v>
      </c>
      <c r="BH33" s="13" t="s">
        <v>65</v>
      </c>
      <c r="BI33"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J33" s="102">
        <v>0</v>
      </c>
      <c r="BK33" s="64" t="s">
        <v>257</v>
      </c>
      <c r="BL33" s="48" t="s">
        <v>718</v>
      </c>
      <c r="BM33"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https://evaluation.cstb.fr/fr/avis-technique/detail/20-17-398_V2/</v>
      </c>
      <c r="BN33" s="37" t="s">
        <v>197</v>
      </c>
      <c r="BO33"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n°20/17-398_V2 annule et remplace l' Avis technique n° 20/17-398_V1
Sur liste verte de la C2p à la date du référencement</v>
      </c>
      <c r="BP33" s="38">
        <f ca="1">REFERENCEMENT_ISOLANT[[#This Row],[VALIDITE]]</f>
        <v>1</v>
      </c>
      <c r="BQ33"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33"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33"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33" s="39">
        <f>IF(AND('PR-tampon'!RECH_HYGRO=TRUE,MATCH(REFERENCEMENT_ISOLANT[[#This Row],[Hygrométrie des locaux]],LISTE_HYGRO,0)&gt;=MATCH(ZONE_SIS_VISEE,LISTE_HYGRO,0)),1,0)</f>
        <v>0</v>
      </c>
      <c r="BU33" s="39">
        <f>IF(AND('PR-tampon'!RECH_CLIMAT=TRUE,MATCH(REFERENCEMENT_ISOLANT[[#This Row],[Climat max]],LISTE_CLIMAT,0)&gt;=MATCH(HAUT_VISEE,LISTE_CLIMAT,0)),1,0)</f>
        <v>0</v>
      </c>
      <c r="BV33" s="39">
        <f>IF(AND(RECH_CLASSEMENT=TRUE,MATCH(REFERENCEMENT_ISOLANT[[#This Row],[classement locaux au sens 20.1 P3]],LISTE_CLASSEMENT,0)&gt;=MATCH(SITUA_VISEE,LISTE_CLASSEMENT,0)),1,0)</f>
        <v>0</v>
      </c>
      <c r="BW33" s="39">
        <f>IF(AND(RECH_LOCAUX=TRUE,MATCH(REFERENCEMENT_ISOLANT[[#This Row],[Locaux climatisés ou raffraichis]],LISTE_LOCAUX_VISE,0)&gt;=MATCH(CATEG_VISEE,LISTE_LOCAUX_VISE,0)),1,0)</f>
        <v>0</v>
      </c>
      <c r="BX33" s="39">
        <f ca="1">IF(REFERENCEMENT_ISOLANT[[#This Row],[Eligibilité procédé]]&lt;&gt;0,COUNTIF(REFERENCEMENT_ISOLANT[Eligibilité procédé],"&lt;="&amp;REFERENCEMENT_ISOLANT[[#This Row],[Eligibilité procédé]])-COUNTIF(REFERENCEMENT_ISOLANT[Eligibilité procédé],"=0"),ROWS(REFERENCEMENT_ISOLANT[Ordre]))</f>
        <v>28</v>
      </c>
      <c r="BY33" s="39">
        <f ca="1">IF(COUNTIF('PR-tampon'!$B$3:$B$9,TRUE)+1=COUNTIF(REFERENCEMENT_ISOLANT[[#This Row],[Validité]:[CRITERE CLIMATISATION VISE]],1),ROW(REFERENCEMENT_ISOLANT[[#This Row],[CRITERE CLIMATISATION VISE]]),"")</f>
        <v>33</v>
      </c>
      <c r="BZ33"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 porteuse métallique ne sont pas visés. 
 - La limite d'emploi donnée en locaux rafraichis est induite par celle donnée dans le référentiel du support.</v>
      </c>
      <c r="CA33"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La limite d'emploi donnée en locaux rafraichis est induite par celle donnée dans le référentiel du support.</v>
      </c>
      <c r="CB33"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C33"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COMBLES PERDUS : ISOLATION DE PLANCHER DE COMBLES PERDUS</v>
      </c>
      <c r="CD33" s="135">
        <v>4.2000000000000003E-2</v>
      </c>
      <c r="CE33" s="135">
        <v>4.2000000000000003E-2</v>
      </c>
      <c r="CF33" s="135">
        <v>125</v>
      </c>
      <c r="CG33" s="135">
        <v>735</v>
      </c>
      <c r="CH33" s="135" t="s">
        <v>516</v>
      </c>
      <c r="CI33" s="135" t="s">
        <v>59</v>
      </c>
      <c r="CJ33" s="135"/>
      <c r="CK33" s="135"/>
      <c r="CL33" s="135" t="s">
        <v>517</v>
      </c>
      <c r="CM33" s="170" t="s">
        <v>687</v>
      </c>
      <c r="CN33"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Avis technique 20/17-398_V2 du procédé COTONWOOL® - BRICO-OUATE® - THERMOFEEL® : pose en : plancher de combles perdus ; </v>
      </c>
    </row>
    <row r="34" spans="1:92" ht="100.8" x14ac:dyDescent="0.3">
      <c r="A34" s="33">
        <v>45085</v>
      </c>
      <c r="B34" s="30" t="s">
        <v>12</v>
      </c>
      <c r="C34" s="30"/>
      <c r="D34" s="30" t="s">
        <v>74</v>
      </c>
      <c r="E34" s="30" t="s">
        <v>120</v>
      </c>
      <c r="F34" s="30" t="s">
        <v>76</v>
      </c>
      <c r="G34" s="12" t="s">
        <v>210</v>
      </c>
      <c r="H34" s="12" t="s">
        <v>210</v>
      </c>
      <c r="I34" s="13" t="s">
        <v>210</v>
      </c>
      <c r="J34" s="12" t="s">
        <v>65</v>
      </c>
      <c r="K34" s="13" t="s">
        <v>65</v>
      </c>
      <c r="L34" s="13" t="s">
        <v>210</v>
      </c>
      <c r="M34" s="13" t="s">
        <v>210</v>
      </c>
      <c r="N34" s="13" t="s">
        <v>210</v>
      </c>
      <c r="O34" s="13" t="s">
        <v>210</v>
      </c>
      <c r="P34" s="145" t="s">
        <v>210</v>
      </c>
      <c r="Q34" s="147" t="s">
        <v>586</v>
      </c>
      <c r="R34" s="12" t="s">
        <v>210</v>
      </c>
      <c r="S34" s="12" t="s">
        <v>210</v>
      </c>
      <c r="T34" s="12" t="s">
        <v>210</v>
      </c>
      <c r="U34" s="12"/>
      <c r="V34" s="12" t="s">
        <v>210</v>
      </c>
      <c r="W34" s="12" t="s">
        <v>210</v>
      </c>
      <c r="X34" s="12"/>
      <c r="Y34" s="12" t="s">
        <v>210</v>
      </c>
      <c r="Z34" s="12" t="s">
        <v>210</v>
      </c>
      <c r="AA34" s="12" t="s">
        <v>210</v>
      </c>
      <c r="AB34" s="12"/>
      <c r="AC34" s="128" t="s">
        <v>585</v>
      </c>
      <c r="AD34" s="156" t="s">
        <v>555</v>
      </c>
      <c r="AE34" s="143" t="s">
        <v>555</v>
      </c>
      <c r="AF34" s="143" t="s">
        <v>555</v>
      </c>
      <c r="AG34" s="156" t="s">
        <v>555</v>
      </c>
      <c r="AH34" s="156" t="s">
        <v>555</v>
      </c>
      <c r="AI34" s="13">
        <v>4</v>
      </c>
      <c r="AJ34" s="13">
        <v>4</v>
      </c>
      <c r="AK34" s="13">
        <v>4</v>
      </c>
      <c r="AL34" s="13">
        <v>4</v>
      </c>
      <c r="AM34" s="13"/>
      <c r="AN34" s="31" t="s">
        <v>151</v>
      </c>
      <c r="AO34" s="16" t="s">
        <v>58</v>
      </c>
      <c r="AP34" s="16" t="s">
        <v>218</v>
      </c>
      <c r="AQ34" s="16" t="s">
        <v>65</v>
      </c>
      <c r="AR34" s="16">
        <v>28</v>
      </c>
      <c r="AS34" s="16" t="s">
        <v>65</v>
      </c>
      <c r="AT34" s="16">
        <v>8</v>
      </c>
      <c r="AU34" s="16" t="s">
        <v>202</v>
      </c>
      <c r="AV34" s="16" t="s">
        <v>181</v>
      </c>
      <c r="AW34" s="16" t="s">
        <v>377</v>
      </c>
      <c r="AX34" s="63" t="s">
        <v>190</v>
      </c>
      <c r="AY34" s="32" t="s">
        <v>122</v>
      </c>
      <c r="AZ34" s="91" t="s">
        <v>151</v>
      </c>
      <c r="BA34" s="50" t="s">
        <v>76</v>
      </c>
      <c r="BB34" s="30" t="s">
        <v>136</v>
      </c>
      <c r="BC34" s="33" t="s">
        <v>266</v>
      </c>
      <c r="BD34" s="47" t="s">
        <v>141</v>
      </c>
      <c r="BE34" s="51">
        <v>44958</v>
      </c>
      <c r="BF34" s="51">
        <v>44957</v>
      </c>
      <c r="BG34" s="52">
        <f ca="1">+(REFERENCEMENT_ISOLANT[[#This Row],[AVIS LIMITE AU / VALIDITE]]&gt;=TODAY())*1</f>
        <v>0</v>
      </c>
      <c r="BH34" s="13" t="s">
        <v>210</v>
      </c>
      <c r="BI34"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(L'évaluation technique n'est plus valide)</v>
      </c>
      <c r="BJ34" s="102">
        <v>0</v>
      </c>
      <c r="BK34" s="16" t="s">
        <v>246</v>
      </c>
      <c r="BL34" s="48" t="s">
        <v>348</v>
      </c>
      <c r="BM34"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https://evaluation.cstb.fr/fr/avis-technique/detail/20-15-343*02Mod/</v>
      </c>
      <c r="BN34" s="37"/>
      <c r="BO34"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P34" s="38">
        <f ca="1">REFERENCEMENT_ISOLANT[[#This Row],[VALIDITE]]</f>
        <v>0</v>
      </c>
      <c r="BQ34"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34"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34"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34" s="39">
        <f>IF(AND('PR-tampon'!RECH_HYGRO=TRUE,MATCH(REFERENCEMENT_ISOLANT[[#This Row],[Hygrométrie des locaux]],LISTE_HYGRO,0)&gt;=MATCH(ZONE_SIS_VISEE,LISTE_HYGRO,0)),1,0)</f>
        <v>0</v>
      </c>
      <c r="BU34" s="39">
        <f>IF(AND('PR-tampon'!RECH_CLIMAT=TRUE,MATCH(REFERENCEMENT_ISOLANT[[#This Row],[Climat max]],LISTE_CLIMAT,0)&gt;=MATCH(HAUT_VISEE,LISTE_CLIMAT,0)),1,0)</f>
        <v>0</v>
      </c>
      <c r="BV34" s="39">
        <f>IF(AND(RECH_CLASSEMENT=TRUE,MATCH(REFERENCEMENT_ISOLANT[[#This Row],[classement locaux au sens 20.1 P3]],LISTE_CLASSEMENT,0)&gt;=MATCH(SITUA_VISEE,LISTE_CLASSEMENT,0)),1,0)</f>
        <v>0</v>
      </c>
      <c r="BW34" s="39">
        <f>IF(AND(RECH_LOCAUX=TRUE,MATCH(REFERENCEMENT_ISOLANT[[#This Row],[Locaux climatisés ou raffraichis]],LISTE_LOCAUX_VISE,0)&gt;=MATCH(CATEG_VISEE,LISTE_LOCAUX_VISE,0)),1,0)</f>
        <v>0</v>
      </c>
      <c r="BX34" s="39">
        <f ca="1">IF(REFERENCEMENT_ISOLANT[[#This Row],[Eligibilité procédé]]&lt;&gt;0,COUNTIF(REFERENCEMENT_ISOLANT[Eligibilité procédé],"&lt;="&amp;REFERENCEMENT_ISOLANT[[#This Row],[Eligibilité procédé]])-COUNTIF(REFERENCEMENT_ISOLANT[Eligibilité procédé],"=0"),ROWS(REFERENCEMENT_ISOLANT[Ordre]))</f>
        <v>0</v>
      </c>
      <c r="BY34" s="39" t="str">
        <f ca="1">IF(COUNTIF('PR-tampon'!$B$3:$B$9,TRUE)+1=COUNTIF(REFERENCEMENT_ISOLANT[[#This Row],[Validité]:[CRITERE CLIMATISATION VISE]],1),ROW(REFERENCEMENT_ISOLANT[[#This Row],[CRITERE CLIMATISATION VISE]]),"")</f>
        <v/>
      </c>
      <c r="BZ34"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A34"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B34"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C34"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CD34" s="135"/>
      <c r="CE34" s="135"/>
      <c r="CF34" s="135"/>
      <c r="CG34" s="135"/>
      <c r="CH34" s="135"/>
      <c r="CI34" s="135"/>
      <c r="CJ34" s="135"/>
      <c r="CK34" s="135"/>
      <c r="CL34" s="135"/>
      <c r="CM34" s="135"/>
      <c r="CN34"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Avis technique 20/15-343*02Mod du procédé SYBOIS MUR : pose en : COB du NF DTU 31.2 avec parement extérieur ventilé ; </v>
      </c>
    </row>
    <row r="35" spans="1:92" ht="100.8" x14ac:dyDescent="0.3">
      <c r="A35" s="33">
        <v>45085</v>
      </c>
      <c r="B35" s="30" t="s">
        <v>12</v>
      </c>
      <c r="C35" s="30"/>
      <c r="D35" s="30" t="s">
        <v>74</v>
      </c>
      <c r="E35" s="30" t="s">
        <v>120</v>
      </c>
      <c r="F35" s="30" t="s">
        <v>76</v>
      </c>
      <c r="G35" s="12" t="s">
        <v>210</v>
      </c>
      <c r="H35" s="12" t="s">
        <v>210</v>
      </c>
      <c r="I35" s="13" t="s">
        <v>210</v>
      </c>
      <c r="J35" s="12" t="s">
        <v>65</v>
      </c>
      <c r="K35" s="13" t="s">
        <v>65</v>
      </c>
      <c r="L35" s="13" t="s">
        <v>210</v>
      </c>
      <c r="M35" s="13" t="s">
        <v>210</v>
      </c>
      <c r="N35" s="13" t="s">
        <v>210</v>
      </c>
      <c r="O35" s="13" t="s">
        <v>210</v>
      </c>
      <c r="P35" s="145" t="s">
        <v>210</v>
      </c>
      <c r="Q35" s="147" t="s">
        <v>586</v>
      </c>
      <c r="R35" s="12" t="s">
        <v>210</v>
      </c>
      <c r="S35" s="12" t="s">
        <v>210</v>
      </c>
      <c r="T35" s="12" t="s">
        <v>210</v>
      </c>
      <c r="U35" s="12"/>
      <c r="V35" s="12" t="s">
        <v>210</v>
      </c>
      <c r="W35" s="12" t="s">
        <v>210</v>
      </c>
      <c r="X35" s="12"/>
      <c r="Y35" s="12" t="s">
        <v>210</v>
      </c>
      <c r="Z35" s="12" t="s">
        <v>210</v>
      </c>
      <c r="AA35" s="12" t="s">
        <v>210</v>
      </c>
      <c r="AB35" s="12"/>
      <c r="AC35" s="128" t="s">
        <v>585</v>
      </c>
      <c r="AD35" s="156" t="s">
        <v>649</v>
      </c>
      <c r="AE35" s="143" t="s">
        <v>655</v>
      </c>
      <c r="AF35" s="143" t="s">
        <v>651</v>
      </c>
      <c r="AG35" s="156" t="s">
        <v>555</v>
      </c>
      <c r="AH35" s="156" t="s">
        <v>555</v>
      </c>
      <c r="AI35" s="13">
        <v>4</v>
      </c>
      <c r="AJ35" s="13">
        <v>4</v>
      </c>
      <c r="AK35" s="13">
        <v>4</v>
      </c>
      <c r="AL35" s="13">
        <v>4</v>
      </c>
      <c r="AM35" s="13"/>
      <c r="AN35" s="31" t="s">
        <v>151</v>
      </c>
      <c r="AO35" s="16" t="s">
        <v>58</v>
      </c>
      <c r="AP35" s="16" t="s">
        <v>218</v>
      </c>
      <c r="AQ35" s="16" t="s">
        <v>65</v>
      </c>
      <c r="AR35" s="16">
        <v>28</v>
      </c>
      <c r="AS35" s="16" t="s">
        <v>65</v>
      </c>
      <c r="AT35" s="16">
        <v>8</v>
      </c>
      <c r="AU35" s="16" t="s">
        <v>202</v>
      </c>
      <c r="AV35" s="16" t="s">
        <v>181</v>
      </c>
      <c r="AW35" s="16" t="s">
        <v>377</v>
      </c>
      <c r="AX35" s="63" t="s">
        <v>190</v>
      </c>
      <c r="AY35" s="32" t="s">
        <v>122</v>
      </c>
      <c r="AZ35" s="91" t="s">
        <v>151</v>
      </c>
      <c r="BA35" s="50" t="s">
        <v>76</v>
      </c>
      <c r="BB35" s="30" t="s">
        <v>136</v>
      </c>
      <c r="BC35" s="33" t="s">
        <v>213</v>
      </c>
      <c r="BD35" s="47" t="s">
        <v>141</v>
      </c>
      <c r="BE35" s="51">
        <v>44958</v>
      </c>
      <c r="BF35" s="51">
        <v>45322</v>
      </c>
      <c r="BG35" s="52">
        <f ca="1">+(REFERENCEMENT_ISOLANT[[#This Row],[AVIS LIMITE AU / VALIDITE]]&gt;=TODAY())*1</f>
        <v>0</v>
      </c>
      <c r="BH35" s="13" t="s">
        <v>210</v>
      </c>
      <c r="BI35"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(L'évaluation technique n'est plus valide)</v>
      </c>
      <c r="BJ35" s="102">
        <v>0</v>
      </c>
      <c r="BK35" s="16"/>
      <c r="BL35" s="48" t="s">
        <v>265</v>
      </c>
      <c r="BM35"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https://evaluation.cstb.fr/fr/avis-technique/detail/20-15-343_V2/</v>
      </c>
      <c r="BN35" s="37" t="s">
        <v>75</v>
      </c>
      <c r="BO35" s="38"/>
      <c r="BP35" s="38">
        <f ca="1">REFERENCEMENT_ISOLANT[[#This Row],[VALIDITE]]</f>
        <v>0</v>
      </c>
      <c r="BQ35"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35"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35"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35" s="39">
        <f>IF(AND('PR-tampon'!RECH_HYGRO=TRUE,MATCH(REFERENCEMENT_ISOLANT[[#This Row],[Hygrométrie des locaux]],LISTE_HYGRO,0)&gt;=MATCH(ZONE_SIS_VISEE,LISTE_HYGRO,0)),1,0)</f>
        <v>0</v>
      </c>
      <c r="BU35" s="39">
        <f>IF(AND('PR-tampon'!RECH_CLIMAT=TRUE,MATCH(REFERENCEMENT_ISOLANT[[#This Row],[Climat max]],LISTE_CLIMAT,0)&gt;=MATCH(HAUT_VISEE,LISTE_CLIMAT,0)),1,0)</f>
        <v>0</v>
      </c>
      <c r="BV35" s="39">
        <f>IF(AND(RECH_CLASSEMENT=TRUE,MATCH(REFERENCEMENT_ISOLANT[[#This Row],[classement locaux au sens 20.1 P3]],LISTE_CLASSEMENT,0)&gt;=MATCH(SITUA_VISEE,LISTE_CLASSEMENT,0)),1,0)</f>
        <v>0</v>
      </c>
      <c r="BW35" s="39">
        <f>IF(AND(RECH_LOCAUX=TRUE,MATCH(REFERENCEMENT_ISOLANT[[#This Row],[Locaux climatisés ou raffraichis]],LISTE_LOCAUX_VISE,0)&gt;=MATCH(CATEG_VISEE,LISTE_LOCAUX_VISE,0)),1,0)</f>
        <v>0</v>
      </c>
      <c r="BX35" s="39">
        <f ca="1">IF(REFERENCEMENT_ISOLANT[[#This Row],[Eligibilité procédé]]&lt;&gt;0,COUNTIF(REFERENCEMENT_ISOLANT[Eligibilité procédé],"&lt;="&amp;REFERENCEMENT_ISOLANT[[#This Row],[Eligibilité procédé]])-COUNTIF(REFERENCEMENT_ISOLANT[Eligibilité procédé],"=0"),ROWS(REFERENCEMENT_ISOLANT[Ordre]))</f>
        <v>0</v>
      </c>
      <c r="BY35" s="39" t="str">
        <f ca="1">IF(COUNTIF('PR-tampon'!$B$3:$B$9,TRUE)+1=COUNTIF(REFERENCEMENT_ISOLANT[[#This Row],[Validité]:[CRITERE CLIMATISATION VISE]],1),ROW(REFERENCEMENT_ISOLANT[[#This Row],[CRITERE CLIMATISATION VISE]]),"")</f>
        <v/>
      </c>
      <c r="BZ35"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A35"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B35"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C35"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CD35" s="135"/>
      <c r="CE35" s="135"/>
      <c r="CF35" s="135"/>
      <c r="CG35" s="135"/>
      <c r="CH35" s="135"/>
      <c r="CI35" s="135"/>
      <c r="CJ35" s="135"/>
      <c r="CK35" s="135"/>
      <c r="CL35" s="135"/>
      <c r="CM35" s="135"/>
      <c r="CN35"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Avis technique 20/15-343_V2 du procédé SYBOIS MUR : pose en : COB du NF DTU 31.2 avec parement extérieur ventilé ; </v>
      </c>
    </row>
    <row r="36" spans="1:92" ht="252" x14ac:dyDescent="0.3">
      <c r="A36" s="33">
        <v>45085</v>
      </c>
      <c r="B36" s="30" t="s">
        <v>9</v>
      </c>
      <c r="C36" s="30" t="s">
        <v>765</v>
      </c>
      <c r="D36" s="30" t="s">
        <v>3</v>
      </c>
      <c r="E36" s="30" t="s">
        <v>4</v>
      </c>
      <c r="F36" s="30" t="s">
        <v>49</v>
      </c>
      <c r="G36" s="12" t="s">
        <v>210</v>
      </c>
      <c r="H36" s="13" t="s">
        <v>210</v>
      </c>
      <c r="I36" s="13" t="s">
        <v>210</v>
      </c>
      <c r="J36" s="12" t="s">
        <v>210</v>
      </c>
      <c r="K36" s="13" t="s">
        <v>210</v>
      </c>
      <c r="L36" s="13" t="s">
        <v>210</v>
      </c>
      <c r="M36" s="13" t="s">
        <v>210</v>
      </c>
      <c r="N36" s="13" t="s">
        <v>210</v>
      </c>
      <c r="O36" s="13" t="s">
        <v>210</v>
      </c>
      <c r="P36" s="145" t="s">
        <v>210</v>
      </c>
      <c r="Q36" s="12"/>
      <c r="R36" s="12" t="s">
        <v>210</v>
      </c>
      <c r="S36" s="12" t="s">
        <v>65</v>
      </c>
      <c r="T36" s="12" t="s">
        <v>65</v>
      </c>
      <c r="U36" s="147" t="s">
        <v>587</v>
      </c>
      <c r="V36" s="12" t="s">
        <v>210</v>
      </c>
      <c r="W36" s="12" t="s">
        <v>210</v>
      </c>
      <c r="X36" s="12"/>
      <c r="Y36" s="12" t="s">
        <v>65</v>
      </c>
      <c r="Z36" s="12" t="s">
        <v>65</v>
      </c>
      <c r="AA36" s="16" t="s">
        <v>210</v>
      </c>
      <c r="AB36" s="14"/>
      <c r="AC36" s="146" t="s">
        <v>599</v>
      </c>
      <c r="AD36" s="154" t="s">
        <v>647</v>
      </c>
      <c r="AE36" s="154">
        <v>85</v>
      </c>
      <c r="AF36" s="155" t="s">
        <v>656</v>
      </c>
      <c r="AG36" s="155" t="s">
        <v>65</v>
      </c>
      <c r="AH36" s="155" t="s">
        <v>65</v>
      </c>
      <c r="AI36" s="13">
        <v>4</v>
      </c>
      <c r="AJ36" s="13">
        <v>4</v>
      </c>
      <c r="AK36" s="13">
        <v>4</v>
      </c>
      <c r="AL36" s="13">
        <v>4</v>
      </c>
      <c r="AM36" s="13"/>
      <c r="AN36" s="31">
        <v>3.7999999999999999E-2</v>
      </c>
      <c r="AO36" s="16" t="s">
        <v>58</v>
      </c>
      <c r="AP36" s="16" t="s">
        <v>220</v>
      </c>
      <c r="AQ36" s="13" t="s">
        <v>65</v>
      </c>
      <c r="AR36" s="13" t="s">
        <v>177</v>
      </c>
      <c r="AS36" s="16" t="s">
        <v>65</v>
      </c>
      <c r="AT36" s="13" t="s">
        <v>177</v>
      </c>
      <c r="AU36" s="16" t="s">
        <v>202</v>
      </c>
      <c r="AV36" s="16" t="s">
        <v>182</v>
      </c>
      <c r="AW36" s="16" t="s">
        <v>381</v>
      </c>
      <c r="AX36" s="16" t="s">
        <v>190</v>
      </c>
      <c r="AY36" s="32" t="s">
        <v>112</v>
      </c>
      <c r="AZ36" s="31" t="s">
        <v>60</v>
      </c>
      <c r="BA36" s="30" t="s">
        <v>48</v>
      </c>
      <c r="BB36" s="33" t="s">
        <v>2</v>
      </c>
      <c r="BC36" s="33" t="s">
        <v>150</v>
      </c>
      <c r="BD36" s="34">
        <v>44845</v>
      </c>
      <c r="BE36" s="34">
        <v>44945</v>
      </c>
      <c r="BF36" s="34">
        <v>47514</v>
      </c>
      <c r="BG36" s="13">
        <f ca="1">+(REFERENCEMENT_ISOLANT[[#This Row],[AVIS LIMITE AU / VALIDITE]]&gt;=TODAY())*1</f>
        <v>1</v>
      </c>
      <c r="BH36" s="13" t="s">
        <v>65</v>
      </c>
      <c r="BI36"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J36" s="102">
        <v>0</v>
      </c>
      <c r="BK36" s="30" t="s">
        <v>248</v>
      </c>
      <c r="BL36" s="4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https://evaluation.cstb.fr/fr/avis-technique/detail/20-14-330_V2/</v>
      </c>
      <c r="BM36"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https://evaluation.cstb.fr/fr/avis-technique/detail/20-14-330_V2/</v>
      </c>
      <c r="BN36" s="37" t="s">
        <v>50</v>
      </c>
      <c r="BO36"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n°20/14-330_V2 annule et remplace l' Avis Technique n° 20/14-330_V1
Sur liste verte de la C2p à la date du référencement</v>
      </c>
      <c r="BP36" s="38">
        <f ca="1">REFERENCEMENT_ISOLANT[[#This Row],[VALIDITE]]</f>
        <v>1</v>
      </c>
      <c r="BQ36"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36"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36"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36" s="39">
        <f>IF(AND('PR-tampon'!RECH_HYGRO=TRUE,MATCH(REFERENCEMENT_ISOLANT[[#This Row],[Hygrométrie des locaux]],LISTE_HYGRO,0)&gt;=MATCH(ZONE_SIS_VISEE,LISTE_HYGRO,0)),1,0)</f>
        <v>0</v>
      </c>
      <c r="BU36" s="39">
        <f>IF(AND('PR-tampon'!RECH_CLIMAT=TRUE,MATCH(REFERENCEMENT_ISOLANT[[#This Row],[Climat max]],LISTE_CLIMAT,0)&gt;=MATCH(HAUT_VISEE,LISTE_CLIMAT,0)),1,0)</f>
        <v>0</v>
      </c>
      <c r="BV36" s="39">
        <f>IF(AND(RECH_CLASSEMENT=TRUE,MATCH(REFERENCEMENT_ISOLANT[[#This Row],[classement locaux au sens 20.1 P3]],LISTE_CLASSEMENT,0)&gt;=MATCH(SITUA_VISEE,LISTE_CLASSEMENT,0)),1,0)</f>
        <v>0</v>
      </c>
      <c r="BW36" s="39">
        <f>IF(AND(RECH_LOCAUX=TRUE,MATCH(REFERENCEMENT_ISOLANT[[#This Row],[Locaux climatisés ou raffraichis]],LISTE_LOCAUX_VISE,0)&gt;=MATCH(CATEG_VISEE,LISTE_LOCAUX_VISE,0)),1,0)</f>
        <v>0</v>
      </c>
      <c r="BX36" s="39">
        <f ca="1">IF(REFERENCEMENT_ISOLANT[[#This Row],[Eligibilité procédé]]&lt;&gt;0,COUNTIF(REFERENCEMENT_ISOLANT[Eligibilité procédé],"&lt;="&amp;REFERENCEMENT_ISOLANT[[#This Row],[Eligibilité procédé]])-COUNTIF(REFERENCEMENT_ISOLANT[Eligibilité procédé],"=0"),ROWS(REFERENCEMENT_ISOLANT[Ordre]))</f>
        <v>29</v>
      </c>
      <c r="BY36" s="39">
        <f ca="1">IF(COUNTIF('PR-tampon'!$B$3:$B$9,TRUE)+1=COUNTIF(REFERENCEMENT_ISOLANT[[#This Row],[Validité]:[CRITERE CLIMATISATION VISE]],1),ROW(REFERENCEMENT_ISOLANT[[#This Row],[CRITERE CLIMATISATION VISE]]),"")</f>
        <v>36</v>
      </c>
      <c r="BZ36"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A36"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B36"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C36"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CD36" s="135"/>
      <c r="CE36" s="135"/>
      <c r="CF36" s="135"/>
      <c r="CG36" s="135"/>
      <c r="CH36" s="135"/>
      <c r="CI36" s="135"/>
      <c r="CJ36" s="135"/>
      <c r="CK36" s="135"/>
      <c r="CL36" s="135"/>
      <c r="CM36" s="170" t="s">
        <v>678</v>
      </c>
      <c r="CN36"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Avis Technique 20/14-330_V2 du procédé Biofib’ Trio : pose en : toiture rampante sous couverture ; plancher de combles perdus ; plancher intermédiaire entre solives ; en plénum de plafond ; </v>
      </c>
    </row>
    <row r="37" spans="1:92" ht="108" x14ac:dyDescent="0.3">
      <c r="A37" s="33">
        <v>45085</v>
      </c>
      <c r="B37" s="30" t="s">
        <v>12</v>
      </c>
      <c r="C37" s="30" t="s">
        <v>767</v>
      </c>
      <c r="D37" s="30" t="s">
        <v>771</v>
      </c>
      <c r="E37" s="30" t="s">
        <v>11</v>
      </c>
      <c r="F37" s="30" t="s">
        <v>770</v>
      </c>
      <c r="G37" s="12" t="s">
        <v>210</v>
      </c>
      <c r="H37" s="12" t="s">
        <v>210</v>
      </c>
      <c r="I37" s="13" t="s">
        <v>210</v>
      </c>
      <c r="J37" s="12" t="s">
        <v>65</v>
      </c>
      <c r="K37" s="13" t="s">
        <v>65</v>
      </c>
      <c r="L37" s="13" t="s">
        <v>210</v>
      </c>
      <c r="M37" s="13" t="s">
        <v>210</v>
      </c>
      <c r="N37" s="13" t="s">
        <v>210</v>
      </c>
      <c r="O37" s="13" t="s">
        <v>210</v>
      </c>
      <c r="P37" s="145" t="s">
        <v>210</v>
      </c>
      <c r="Q37" s="147" t="s">
        <v>586</v>
      </c>
      <c r="R37" s="12" t="s">
        <v>210</v>
      </c>
      <c r="S37" s="12" t="s">
        <v>210</v>
      </c>
      <c r="T37" s="12" t="s">
        <v>210</v>
      </c>
      <c r="U37" s="12"/>
      <c r="V37" s="12" t="s">
        <v>210</v>
      </c>
      <c r="W37" s="12" t="s">
        <v>210</v>
      </c>
      <c r="X37" s="12"/>
      <c r="Y37" s="12" t="s">
        <v>210</v>
      </c>
      <c r="Z37" s="12" t="s">
        <v>210</v>
      </c>
      <c r="AA37" s="12" t="s">
        <v>210</v>
      </c>
      <c r="AB37" s="12"/>
      <c r="AC37" s="100" t="s">
        <v>595</v>
      </c>
      <c r="AD37" s="156" t="s">
        <v>649</v>
      </c>
      <c r="AE37" s="143" t="s">
        <v>655</v>
      </c>
      <c r="AF37" s="143" t="s">
        <v>651</v>
      </c>
      <c r="AG37" s="156" t="s">
        <v>65</v>
      </c>
      <c r="AH37" s="156" t="s">
        <v>210</v>
      </c>
      <c r="AI37" s="10">
        <v>4</v>
      </c>
      <c r="AJ37" s="10">
        <v>4</v>
      </c>
      <c r="AK37" s="10">
        <v>4</v>
      </c>
      <c r="AL37" s="10">
        <v>4</v>
      </c>
      <c r="AM37" s="10"/>
      <c r="AN37" s="31" t="s">
        <v>68</v>
      </c>
      <c r="AO37" s="16" t="s">
        <v>58</v>
      </c>
      <c r="AP37" s="16" t="s">
        <v>220</v>
      </c>
      <c r="AQ37" s="13" t="s">
        <v>65</v>
      </c>
      <c r="AR37" s="13" t="s">
        <v>177</v>
      </c>
      <c r="AS37" s="16" t="s">
        <v>65</v>
      </c>
      <c r="AT37" s="13" t="s">
        <v>177</v>
      </c>
      <c r="AU37" s="16" t="s">
        <v>202</v>
      </c>
      <c r="AV37" s="16" t="s">
        <v>181</v>
      </c>
      <c r="AW37" s="16" t="s">
        <v>381</v>
      </c>
      <c r="AX37" s="16" t="s">
        <v>190</v>
      </c>
      <c r="AY37" s="32" t="s">
        <v>61</v>
      </c>
      <c r="AZ37" s="31" t="s">
        <v>59</v>
      </c>
      <c r="BA37" s="30" t="s">
        <v>31</v>
      </c>
      <c r="BB37" s="30" t="s">
        <v>136</v>
      </c>
      <c r="BC37" s="33" t="s">
        <v>772</v>
      </c>
      <c r="BD37" s="34">
        <v>44844</v>
      </c>
      <c r="BE37" s="34">
        <v>44911</v>
      </c>
      <c r="BF37" s="34">
        <v>46568</v>
      </c>
      <c r="BG37" s="13">
        <f ca="1">+(REFERENCEMENT_ISOLANT[[#This Row],[AVIS LIMITE AU / VALIDITE]]&gt;=TODAY())*1</f>
        <v>1</v>
      </c>
      <c r="BH37" s="13" t="s">
        <v>210</v>
      </c>
      <c r="BI37"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du référencement)</v>
      </c>
      <c r="BJ37" s="102">
        <v>0</v>
      </c>
      <c r="BK37" s="30" t="s">
        <v>244</v>
      </c>
      <c r="BL37" s="35"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https://evaluation.cstb.fr/fr/avis-technique/detail/20-13-289_V4-E1/</v>
      </c>
      <c r="BM37" s="36"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https://evaluation.cstb.fr/fr/avis-technique/detail/20-13-289_V4-E1/</v>
      </c>
      <c r="BN37" s="37" t="s">
        <v>32</v>
      </c>
      <c r="BO37"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n°20/13-289_V4-E1 annule et remplace l' Avis technique n° 20/13-289_V3</v>
      </c>
      <c r="BP37" s="38">
        <f ca="1">REFERENCEMENT_ISOLANT[[#This Row],[VALIDITE]]</f>
        <v>1</v>
      </c>
      <c r="BQ37"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37" s="39">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37"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37" s="39">
        <f>IF(AND('PR-tampon'!RECH_HYGRO=TRUE,MATCH(REFERENCEMENT_ISOLANT[[#This Row],[Hygrométrie des locaux]],LISTE_HYGRO,0)&gt;=MATCH(ZONE_SIS_VISEE,LISTE_HYGRO,0)),1,0)</f>
        <v>0</v>
      </c>
      <c r="BU37" s="39">
        <f>IF(AND('PR-tampon'!RECH_CLIMAT=TRUE,MATCH(REFERENCEMENT_ISOLANT[[#This Row],[Climat max]],LISTE_CLIMAT,0)&gt;=MATCH(HAUT_VISEE,LISTE_CLIMAT,0)),1,0)</f>
        <v>0</v>
      </c>
      <c r="BV37" s="39">
        <f>IF(AND(RECH_CLASSEMENT=TRUE,MATCH(REFERENCEMENT_ISOLANT[[#This Row],[classement locaux au sens 20.1 P3]],LISTE_CLASSEMENT,0)&gt;=MATCH(SITUA_VISEE,LISTE_CLASSEMENT,0)),1,0)</f>
        <v>0</v>
      </c>
      <c r="BW37" s="39">
        <f>IF(AND(RECH_LOCAUX=TRUE,MATCH(REFERENCEMENT_ISOLANT[[#This Row],[Locaux climatisés ou raffraichis]],LISTE_LOCAUX_VISE,0)&gt;=MATCH(CATEG_VISEE,LISTE_LOCAUX_VISE,0)),1,0)</f>
        <v>0</v>
      </c>
      <c r="BX37" s="38">
        <f ca="1">IF(REFERENCEMENT_ISOLANT[[#This Row],[Eligibilité procédé]]&lt;&gt;0,COUNTIF(REFERENCEMENT_ISOLANT[Eligibilité procédé],"&lt;="&amp;REFERENCEMENT_ISOLANT[[#This Row],[Eligibilité procédé]])-COUNTIF(REFERENCEMENT_ISOLANT[Eligibilité procédé],"=0"),ROWS(REFERENCEMENT_ISOLANT[Ordre]))</f>
        <v>30</v>
      </c>
      <c r="BY37" s="39">
        <f ca="1">IF(COUNTIF('PR-tampon'!$B$3:$B$9,TRUE)+1=COUNTIF(REFERENCEMENT_ISOLANT[[#This Row],[Validité]:[CRITERE CLIMATISATION VISE]],1),ROW(REFERENCEMENT_ISOLANT[[#This Row],[CRITERE CLIMATISATION VISE]]),"")</f>
        <v>37</v>
      </c>
      <c r="BZ37"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A37"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B37"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C37"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CD37" s="125" t="s">
        <v>519</v>
      </c>
      <c r="CE37" s="125" t="s">
        <v>519</v>
      </c>
      <c r="CF37" s="125" t="s">
        <v>509</v>
      </c>
      <c r="CG37" s="125" t="s">
        <v>510</v>
      </c>
      <c r="CH37" s="125" t="s">
        <v>505</v>
      </c>
      <c r="CI37" s="135" t="s">
        <v>59</v>
      </c>
      <c r="CJ37" s="135"/>
      <c r="CK37" s="135"/>
      <c r="CL37" s="135" t="s">
        <v>503</v>
      </c>
      <c r="CM37" s="135"/>
      <c r="CN37"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Avis technique 20/13-289_V4-E1 du procédé Jetfib'Ouate - Applications par insufflation ou
projection humide en mur : pose en : COB du NF DTU 31.2 avec parement extérieur ventilé ; </v>
      </c>
    </row>
    <row r="38" spans="1:92" ht="108" x14ac:dyDescent="0.3">
      <c r="A38" s="33">
        <v>45085</v>
      </c>
      <c r="B38" s="30" t="s">
        <v>12</v>
      </c>
      <c r="C38" s="30" t="s">
        <v>767</v>
      </c>
      <c r="D38" s="30" t="s">
        <v>30</v>
      </c>
      <c r="E38" s="30" t="s">
        <v>11</v>
      </c>
      <c r="F38" s="30" t="s">
        <v>31</v>
      </c>
      <c r="G38" s="12" t="s">
        <v>210</v>
      </c>
      <c r="H38" s="12" t="s">
        <v>210</v>
      </c>
      <c r="I38" s="13" t="s">
        <v>210</v>
      </c>
      <c r="J38" s="12" t="s">
        <v>65</v>
      </c>
      <c r="K38" s="13" t="s">
        <v>65</v>
      </c>
      <c r="L38" s="13" t="s">
        <v>210</v>
      </c>
      <c r="M38" s="13" t="s">
        <v>210</v>
      </c>
      <c r="N38" s="13" t="s">
        <v>210</v>
      </c>
      <c r="O38" s="13" t="s">
        <v>210</v>
      </c>
      <c r="P38" s="145" t="s">
        <v>210</v>
      </c>
      <c r="Q38" s="147" t="s">
        <v>586</v>
      </c>
      <c r="R38" s="12" t="s">
        <v>210</v>
      </c>
      <c r="S38" s="12" t="s">
        <v>210</v>
      </c>
      <c r="T38" s="12" t="s">
        <v>210</v>
      </c>
      <c r="U38" s="12"/>
      <c r="V38" s="12" t="s">
        <v>210</v>
      </c>
      <c r="W38" s="12" t="s">
        <v>210</v>
      </c>
      <c r="X38" s="12"/>
      <c r="Y38" s="12" t="s">
        <v>210</v>
      </c>
      <c r="Z38" s="12" t="s">
        <v>210</v>
      </c>
      <c r="AA38" s="12" t="s">
        <v>210</v>
      </c>
      <c r="AB38" s="12"/>
      <c r="AC38" s="100" t="s">
        <v>595</v>
      </c>
      <c r="AD38" s="156" t="s">
        <v>649</v>
      </c>
      <c r="AE38" s="143" t="s">
        <v>655</v>
      </c>
      <c r="AF38" s="143" t="s">
        <v>651</v>
      </c>
      <c r="AG38" s="156" t="s">
        <v>65</v>
      </c>
      <c r="AH38" s="156" t="s">
        <v>210</v>
      </c>
      <c r="AI38" s="10">
        <v>4</v>
      </c>
      <c r="AJ38" s="10">
        <v>4</v>
      </c>
      <c r="AK38" s="10">
        <v>4</v>
      </c>
      <c r="AL38" s="10">
        <v>4</v>
      </c>
      <c r="AM38" s="10"/>
      <c r="AN38" s="31" t="s">
        <v>68</v>
      </c>
      <c r="AO38" s="16" t="s">
        <v>58</v>
      </c>
      <c r="AP38" s="16" t="s">
        <v>220</v>
      </c>
      <c r="AQ38" s="13" t="s">
        <v>65</v>
      </c>
      <c r="AR38" s="13" t="s">
        <v>177</v>
      </c>
      <c r="AS38" s="16" t="s">
        <v>65</v>
      </c>
      <c r="AT38" s="13" t="s">
        <v>177</v>
      </c>
      <c r="AU38" s="16" t="s">
        <v>202</v>
      </c>
      <c r="AV38" s="16" t="s">
        <v>181</v>
      </c>
      <c r="AW38" s="16" t="s">
        <v>381</v>
      </c>
      <c r="AX38" s="16" t="s">
        <v>190</v>
      </c>
      <c r="AY38" s="32" t="s">
        <v>61</v>
      </c>
      <c r="AZ38" s="31" t="s">
        <v>59</v>
      </c>
      <c r="BA38" s="30" t="s">
        <v>31</v>
      </c>
      <c r="BB38" s="30" t="s">
        <v>136</v>
      </c>
      <c r="BC38" s="33" t="s">
        <v>140</v>
      </c>
      <c r="BD38" s="34">
        <v>44844</v>
      </c>
      <c r="BE38" s="34">
        <v>44911</v>
      </c>
      <c r="BF38" s="34">
        <v>46568</v>
      </c>
      <c r="BG38" s="13">
        <f ca="1">+(REFERENCEMENT_ISOLANT[[#This Row],[AVIS LIMITE AU / VALIDITE]]&gt;=TODAY())*1</f>
        <v>1</v>
      </c>
      <c r="BH38" s="13" t="s">
        <v>65</v>
      </c>
      <c r="BI38"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J38" s="102">
        <v>0</v>
      </c>
      <c r="BK38" s="30" t="s">
        <v>244</v>
      </c>
      <c r="BL38" s="35"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https://evaluation.cstb.fr/fr/avis-technique/detail/20-13-289_V4/</v>
      </c>
      <c r="BM38" s="36"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https://evaluation.cstb.fr/fr/avis-technique/detail/20-13-289_V4/</v>
      </c>
      <c r="BN38" s="37" t="s">
        <v>32</v>
      </c>
      <c r="BO38"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n°20/13-289_V4 annule et remplace l' Avis technique n° 20/13-289_V3
Sur liste verte de la C2p à la date du référencement</v>
      </c>
      <c r="BP38" s="38">
        <f ca="1">REFERENCEMENT_ISOLANT[[#This Row],[VALIDITE]]</f>
        <v>1</v>
      </c>
      <c r="BQ38"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38" s="39">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38"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38" s="39">
        <f>IF(AND('PR-tampon'!RECH_HYGRO=TRUE,MATCH(REFERENCEMENT_ISOLANT[[#This Row],[Hygrométrie des locaux]],LISTE_HYGRO,0)&gt;=MATCH(ZONE_SIS_VISEE,LISTE_HYGRO,0)),1,0)</f>
        <v>0</v>
      </c>
      <c r="BU38" s="39">
        <f>IF(AND('PR-tampon'!RECH_CLIMAT=TRUE,MATCH(REFERENCEMENT_ISOLANT[[#This Row],[Climat max]],LISTE_CLIMAT,0)&gt;=MATCH(HAUT_VISEE,LISTE_CLIMAT,0)),1,0)</f>
        <v>0</v>
      </c>
      <c r="BV38" s="39">
        <f>IF(AND(RECH_CLASSEMENT=TRUE,MATCH(REFERENCEMENT_ISOLANT[[#This Row],[classement locaux au sens 20.1 P3]],LISTE_CLASSEMENT,0)&gt;=MATCH(SITUA_VISEE,LISTE_CLASSEMENT,0)),1,0)</f>
        <v>0</v>
      </c>
      <c r="BW38" s="39">
        <f>IF(AND(RECH_LOCAUX=TRUE,MATCH(REFERENCEMENT_ISOLANT[[#This Row],[Locaux climatisés ou raffraichis]],LISTE_LOCAUX_VISE,0)&gt;=MATCH(CATEG_VISEE,LISTE_LOCAUX_VISE,0)),1,0)</f>
        <v>0</v>
      </c>
      <c r="BX38" s="38">
        <f ca="1">IF(REFERENCEMENT_ISOLANT[[#This Row],[Eligibilité procédé]]&lt;&gt;0,COUNTIF(REFERENCEMENT_ISOLANT[Eligibilité procédé],"&lt;="&amp;REFERENCEMENT_ISOLANT[[#This Row],[Eligibilité procédé]])-COUNTIF(REFERENCEMENT_ISOLANT[Eligibilité procédé],"=0"),ROWS(REFERENCEMENT_ISOLANT[Ordre]))</f>
        <v>31</v>
      </c>
      <c r="BY38" s="39">
        <f ca="1">IF(COUNTIF('PR-tampon'!$B$3:$B$9,TRUE)+1=COUNTIF(REFERENCEMENT_ISOLANT[[#This Row],[Validité]:[CRITERE CLIMATISATION VISE]],1),ROW(REFERENCEMENT_ISOLANT[[#This Row],[CRITERE CLIMATISATION VISE]]),"")</f>
        <v>38</v>
      </c>
      <c r="BZ38"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A38"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B38"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C38"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CD38" s="125" t="s">
        <v>519</v>
      </c>
      <c r="CE38" s="125" t="s">
        <v>519</v>
      </c>
      <c r="CF38" s="125" t="s">
        <v>509</v>
      </c>
      <c r="CG38" s="125" t="s">
        <v>510</v>
      </c>
      <c r="CH38" s="125" t="s">
        <v>505</v>
      </c>
      <c r="CI38" s="135" t="s">
        <v>59</v>
      </c>
      <c r="CJ38" s="135"/>
      <c r="CK38" s="135"/>
      <c r="CL38" s="135" t="s">
        <v>503</v>
      </c>
      <c r="CM38" s="135"/>
      <c r="CN38"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Avis technique 20/13-289_V4 du procédé Isocell F, Trendisol F, Dobry-Ekovilla F, France Cellulose F : pose en : COB du NF DTU 31.2 avec parement extérieur ventilé ; </v>
      </c>
    </row>
    <row r="39" spans="1:92" ht="108" x14ac:dyDescent="0.3">
      <c r="A39" s="33">
        <v>45085</v>
      </c>
      <c r="B39" s="30" t="s">
        <v>12</v>
      </c>
      <c r="C39" s="30" t="s">
        <v>767</v>
      </c>
      <c r="D39" s="30" t="s">
        <v>22</v>
      </c>
      <c r="E39" s="30" t="s">
        <v>11</v>
      </c>
      <c r="F39" s="30" t="s">
        <v>23</v>
      </c>
      <c r="G39" s="12" t="s">
        <v>210</v>
      </c>
      <c r="H39" s="12" t="s">
        <v>210</v>
      </c>
      <c r="I39" s="13" t="s">
        <v>210</v>
      </c>
      <c r="J39" s="12" t="s">
        <v>65</v>
      </c>
      <c r="K39" s="13" t="s">
        <v>65</v>
      </c>
      <c r="L39" s="13" t="s">
        <v>210</v>
      </c>
      <c r="M39" s="13" t="s">
        <v>210</v>
      </c>
      <c r="N39" s="13" t="s">
        <v>210</v>
      </c>
      <c r="O39" s="13" t="s">
        <v>210</v>
      </c>
      <c r="P39" s="145" t="s">
        <v>210</v>
      </c>
      <c r="Q39" s="147" t="s">
        <v>586</v>
      </c>
      <c r="R39" s="12" t="s">
        <v>210</v>
      </c>
      <c r="S39" s="12" t="s">
        <v>210</v>
      </c>
      <c r="T39" s="12" t="s">
        <v>210</v>
      </c>
      <c r="U39" s="12"/>
      <c r="V39" s="12" t="s">
        <v>210</v>
      </c>
      <c r="W39" s="12" t="s">
        <v>210</v>
      </c>
      <c r="X39" s="12"/>
      <c r="Y39" s="12" t="s">
        <v>210</v>
      </c>
      <c r="Z39" s="12" t="s">
        <v>210</v>
      </c>
      <c r="AA39" s="12" t="s">
        <v>210</v>
      </c>
      <c r="AB39" s="12"/>
      <c r="AC39" s="100" t="s">
        <v>595</v>
      </c>
      <c r="AD39" s="156" t="s">
        <v>649</v>
      </c>
      <c r="AE39" s="143" t="s">
        <v>655</v>
      </c>
      <c r="AF39" s="143" t="s">
        <v>651</v>
      </c>
      <c r="AG39" s="156" t="s">
        <v>65</v>
      </c>
      <c r="AH39" s="156" t="s">
        <v>210</v>
      </c>
      <c r="AI39" s="10">
        <v>4</v>
      </c>
      <c r="AJ39" s="10">
        <v>4</v>
      </c>
      <c r="AK39" s="10">
        <v>4</v>
      </c>
      <c r="AL39" s="10">
        <v>4</v>
      </c>
      <c r="AM39" s="10"/>
      <c r="AN39" s="31" t="s">
        <v>69</v>
      </c>
      <c r="AO39" s="16" t="s">
        <v>58</v>
      </c>
      <c r="AP39" s="16" t="s">
        <v>220</v>
      </c>
      <c r="AQ39" s="13" t="s">
        <v>65</v>
      </c>
      <c r="AR39" s="13" t="s">
        <v>177</v>
      </c>
      <c r="AS39" s="16" t="s">
        <v>65</v>
      </c>
      <c r="AT39" s="13" t="s">
        <v>177</v>
      </c>
      <c r="AU39" s="16" t="s">
        <v>202</v>
      </c>
      <c r="AV39" s="16" t="s">
        <v>181</v>
      </c>
      <c r="AW39" s="16" t="s">
        <v>381</v>
      </c>
      <c r="AX39" s="16" t="s">
        <v>190</v>
      </c>
      <c r="AY39" s="32" t="s">
        <v>475</v>
      </c>
      <c r="AZ39" s="31" t="s">
        <v>60</v>
      </c>
      <c r="BA39" s="30" t="s">
        <v>23</v>
      </c>
      <c r="BB39" s="30" t="s">
        <v>136</v>
      </c>
      <c r="BC39" s="33" t="s">
        <v>148</v>
      </c>
      <c r="BD39" s="34">
        <v>44753</v>
      </c>
      <c r="BE39" s="34">
        <v>44911</v>
      </c>
      <c r="BF39" s="34">
        <v>46568</v>
      </c>
      <c r="BG39" s="13">
        <f ca="1">+(REFERENCEMENT_ISOLANT[[#This Row],[AVIS LIMITE AU / VALIDITE]]&gt;=TODAY())*1</f>
        <v>1</v>
      </c>
      <c r="BH39" s="13" t="s">
        <v>65</v>
      </c>
      <c r="BI39"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J39" s="102">
        <v>0</v>
      </c>
      <c r="BK39" s="30" t="s">
        <v>247</v>
      </c>
      <c r="BL39" s="48" t="s">
        <v>570</v>
      </c>
      <c r="BM39"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https://evaluation.cstb.fr/fr/avis-technique/detail/20-13-299_V3/</v>
      </c>
      <c r="BN39" s="37" t="s">
        <v>24</v>
      </c>
      <c r="BO39"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n°20/13-299_V3 annule et remplace l' Avis technique n° 20/13-299_V2
Sur liste verte de la C2p à la date du référencement</v>
      </c>
      <c r="BP39" s="38">
        <f ca="1">REFERENCEMENT_ISOLANT[[#This Row],[VALIDITE]]</f>
        <v>1</v>
      </c>
      <c r="BQ39"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39"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39"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39" s="39">
        <f>IF(AND('PR-tampon'!RECH_HYGRO=TRUE,MATCH(REFERENCEMENT_ISOLANT[[#This Row],[Hygrométrie des locaux]],LISTE_HYGRO,0)&gt;=MATCH(ZONE_SIS_VISEE,LISTE_HYGRO,0)),1,0)</f>
        <v>0</v>
      </c>
      <c r="BU39" s="39">
        <f>IF(AND('PR-tampon'!RECH_CLIMAT=TRUE,MATCH(REFERENCEMENT_ISOLANT[[#This Row],[Climat max]],LISTE_CLIMAT,0)&gt;=MATCH(HAUT_VISEE,LISTE_CLIMAT,0)),1,0)</f>
        <v>0</v>
      </c>
      <c r="BV39" s="39">
        <f>IF(AND(RECH_CLASSEMENT=TRUE,MATCH(REFERENCEMENT_ISOLANT[[#This Row],[classement locaux au sens 20.1 P3]],LISTE_CLASSEMENT,0)&gt;=MATCH(SITUA_VISEE,LISTE_CLASSEMENT,0)),1,0)</f>
        <v>0</v>
      </c>
      <c r="BW39" s="39">
        <f>IF(AND(RECH_LOCAUX=TRUE,MATCH(REFERENCEMENT_ISOLANT[[#This Row],[Locaux climatisés ou raffraichis]],LISTE_LOCAUX_VISE,0)&gt;=MATCH(CATEG_VISEE,LISTE_LOCAUX_VISE,0)),1,0)</f>
        <v>0</v>
      </c>
      <c r="BX39" s="39">
        <f ca="1">IF(REFERENCEMENT_ISOLANT[[#This Row],[Eligibilité procédé]]&lt;&gt;0,COUNTIF(REFERENCEMENT_ISOLANT[Eligibilité procédé],"&lt;="&amp;REFERENCEMENT_ISOLANT[[#This Row],[Eligibilité procédé]])-COUNTIF(REFERENCEMENT_ISOLANT[Eligibilité procédé],"=0"),ROWS(REFERENCEMENT_ISOLANT[Ordre]))</f>
        <v>32</v>
      </c>
      <c r="BY39" s="39">
        <f ca="1">IF(COUNTIF('PR-tampon'!$B$3:$B$9,TRUE)+1=COUNTIF(REFERENCEMENT_ISOLANT[[#This Row],[Validité]:[CRITERE CLIMATISATION VISE]],1),ROW(REFERENCEMENT_ISOLANT[[#This Row],[CRITERE CLIMATISATION VISE]]),"")</f>
        <v>39</v>
      </c>
      <c r="BZ39"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A39"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B39"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C39"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CD39" s="125" t="s">
        <v>524</v>
      </c>
      <c r="CE39" s="125" t="s">
        <v>524</v>
      </c>
      <c r="CF39" s="125" t="s">
        <v>507</v>
      </c>
      <c r="CG39" s="125" t="s">
        <v>508</v>
      </c>
      <c r="CH39" s="125" t="s">
        <v>506</v>
      </c>
      <c r="CI39" s="135" t="s">
        <v>60</v>
      </c>
      <c r="CJ39" s="135"/>
      <c r="CK39" s="135"/>
      <c r="CL39" s="135" t="s">
        <v>504</v>
      </c>
      <c r="CM39" s="125" t="s">
        <v>679</v>
      </c>
      <c r="CN39"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Avis technique 20/13-299_V3 du procédé Grey Snow - IGLOO France – Watt Less – Ouatipi – Cellulo’Pro : pose en : COB du NF DTU 31.2 avec parement extérieur ventilé ; </v>
      </c>
    </row>
    <row r="40" spans="1:92" ht="96" x14ac:dyDescent="0.3">
      <c r="A40" s="33">
        <v>45085</v>
      </c>
      <c r="B40" s="30" t="s">
        <v>12</v>
      </c>
      <c r="C40" s="30" t="s">
        <v>767</v>
      </c>
      <c r="D40" s="30" t="s">
        <v>25</v>
      </c>
      <c r="E40" s="30" t="s">
        <v>11</v>
      </c>
      <c r="F40" s="30" t="s">
        <v>20</v>
      </c>
      <c r="G40" s="12" t="s">
        <v>210</v>
      </c>
      <c r="H40" s="12" t="s">
        <v>210</v>
      </c>
      <c r="I40" s="13" t="s">
        <v>210</v>
      </c>
      <c r="J40" s="12" t="s">
        <v>65</v>
      </c>
      <c r="K40" s="13" t="s">
        <v>65</v>
      </c>
      <c r="L40" s="13" t="s">
        <v>210</v>
      </c>
      <c r="M40" s="13" t="s">
        <v>210</v>
      </c>
      <c r="N40" s="13" t="s">
        <v>210</v>
      </c>
      <c r="O40" s="13" t="s">
        <v>210</v>
      </c>
      <c r="P40" s="145" t="s">
        <v>210</v>
      </c>
      <c r="Q40" s="147" t="s">
        <v>586</v>
      </c>
      <c r="R40" s="12" t="s">
        <v>210</v>
      </c>
      <c r="S40" s="12" t="s">
        <v>210</v>
      </c>
      <c r="T40" s="12" t="s">
        <v>210</v>
      </c>
      <c r="U40" s="12"/>
      <c r="V40" s="12" t="s">
        <v>210</v>
      </c>
      <c r="W40" s="12" t="s">
        <v>210</v>
      </c>
      <c r="X40" s="12"/>
      <c r="Y40" s="12" t="s">
        <v>210</v>
      </c>
      <c r="Z40" s="12" t="s">
        <v>210</v>
      </c>
      <c r="AA40" s="12" t="s">
        <v>210</v>
      </c>
      <c r="AB40" s="12"/>
      <c r="AC40" s="146" t="s">
        <v>595</v>
      </c>
      <c r="AD40" s="156" t="s">
        <v>649</v>
      </c>
      <c r="AE40" s="143" t="s">
        <v>655</v>
      </c>
      <c r="AF40" s="143" t="s">
        <v>651</v>
      </c>
      <c r="AG40" s="156" t="s">
        <v>65</v>
      </c>
      <c r="AH40" s="156" t="s">
        <v>210</v>
      </c>
      <c r="AI40" s="13">
        <v>4</v>
      </c>
      <c r="AJ40" s="13">
        <v>4</v>
      </c>
      <c r="AK40" s="13">
        <v>4</v>
      </c>
      <c r="AL40" s="13">
        <v>4</v>
      </c>
      <c r="AM40" s="13"/>
      <c r="AN40" s="31">
        <v>3.9E-2</v>
      </c>
      <c r="AO40" s="16" t="s">
        <v>58</v>
      </c>
      <c r="AP40" s="16" t="s">
        <v>220</v>
      </c>
      <c r="AQ40" s="13" t="s">
        <v>65</v>
      </c>
      <c r="AR40" s="13" t="s">
        <v>177</v>
      </c>
      <c r="AS40" s="16" t="s">
        <v>65</v>
      </c>
      <c r="AT40" s="13" t="s">
        <v>177</v>
      </c>
      <c r="AU40" s="16" t="s">
        <v>202</v>
      </c>
      <c r="AV40" s="16" t="s">
        <v>181</v>
      </c>
      <c r="AW40" s="16" t="s">
        <v>381</v>
      </c>
      <c r="AX40" s="16" t="s">
        <v>190</v>
      </c>
      <c r="AY40" s="32" t="s">
        <v>121</v>
      </c>
      <c r="AZ40" s="31" t="s">
        <v>59</v>
      </c>
      <c r="BA40" s="30" t="s">
        <v>20</v>
      </c>
      <c r="BB40" s="30" t="s">
        <v>136</v>
      </c>
      <c r="BC40" s="33" t="s">
        <v>152</v>
      </c>
      <c r="BD40" s="34">
        <v>44753</v>
      </c>
      <c r="BE40" s="34">
        <v>44911</v>
      </c>
      <c r="BF40" s="34">
        <v>46568</v>
      </c>
      <c r="BG40" s="13">
        <f ca="1">+(REFERENCEMENT_ISOLANT[[#This Row],[AVIS LIMITE AU / VALIDITE]]&gt;=TODAY())*1</f>
        <v>1</v>
      </c>
      <c r="BH40" s="13" t="s">
        <v>65</v>
      </c>
      <c r="BI40"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J40" s="102">
        <v>0</v>
      </c>
      <c r="BK40" s="30" t="s">
        <v>249</v>
      </c>
      <c r="BL40" s="48" t="s">
        <v>571</v>
      </c>
      <c r="BM40"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https://evaluation.cstb.fr/fr/avis-technique/detail/20-15-361_V4/</v>
      </c>
      <c r="BN40" s="37" t="s">
        <v>26</v>
      </c>
      <c r="BO40"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n°20/15-361_V4 annule et remplace l' Avis technique n° 20/15-361_V3
Sur liste verte de la C2p à la date du référencement</v>
      </c>
      <c r="BP40" s="38">
        <f ca="1">REFERENCEMENT_ISOLANT[[#This Row],[VALIDITE]]</f>
        <v>1</v>
      </c>
      <c r="BQ40"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40"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40"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40" s="39">
        <f>IF(AND('PR-tampon'!RECH_HYGRO=TRUE,MATCH(REFERENCEMENT_ISOLANT[[#This Row],[Hygrométrie des locaux]],LISTE_HYGRO,0)&gt;=MATCH(ZONE_SIS_VISEE,LISTE_HYGRO,0)),1,0)</f>
        <v>0</v>
      </c>
      <c r="BU40" s="39">
        <f>IF(AND('PR-tampon'!RECH_CLIMAT=TRUE,MATCH(REFERENCEMENT_ISOLANT[[#This Row],[Climat max]],LISTE_CLIMAT,0)&gt;=MATCH(HAUT_VISEE,LISTE_CLIMAT,0)),1,0)</f>
        <v>0</v>
      </c>
      <c r="BV40" s="39">
        <f>IF(AND(RECH_CLASSEMENT=TRUE,MATCH(REFERENCEMENT_ISOLANT[[#This Row],[classement locaux au sens 20.1 P3]],LISTE_CLASSEMENT,0)&gt;=MATCH(SITUA_VISEE,LISTE_CLASSEMENT,0)),1,0)</f>
        <v>0</v>
      </c>
      <c r="BW40" s="39">
        <f>IF(AND(RECH_LOCAUX=TRUE,MATCH(REFERENCEMENT_ISOLANT[[#This Row],[Locaux climatisés ou raffraichis]],LISTE_LOCAUX_VISE,0)&gt;=MATCH(CATEG_VISEE,LISTE_LOCAUX_VISE,0)),1,0)</f>
        <v>0</v>
      </c>
      <c r="BX40" s="39">
        <f ca="1">IF(REFERENCEMENT_ISOLANT[[#This Row],[Eligibilité procédé]]&lt;&gt;0,COUNTIF(REFERENCEMENT_ISOLANT[Eligibilité procédé],"&lt;="&amp;REFERENCEMENT_ISOLANT[[#This Row],[Eligibilité procédé]])-COUNTIF(REFERENCEMENT_ISOLANT[Eligibilité procédé],"=0"),ROWS(REFERENCEMENT_ISOLANT[Ordre]))</f>
        <v>33</v>
      </c>
      <c r="BY40" s="39">
        <f ca="1">IF(COUNTIF('PR-tampon'!$B$3:$B$9,TRUE)+1=COUNTIF(REFERENCEMENT_ISOLANT[[#This Row],[Validité]:[CRITERE CLIMATISATION VISE]],1),ROW(REFERENCEMENT_ISOLANT[[#This Row],[CRITERE CLIMATISATION VISE]]),"")</f>
        <v>40</v>
      </c>
      <c r="BZ40"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A40"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B40"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C40"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CD40" s="135">
        <v>3.9E-2</v>
      </c>
      <c r="CE40" s="135">
        <v>3.9E-2</v>
      </c>
      <c r="CF40" s="135" t="s">
        <v>511</v>
      </c>
      <c r="CG40" s="135" t="s">
        <v>512</v>
      </c>
      <c r="CH40" s="135" t="s">
        <v>513</v>
      </c>
      <c r="CI40" s="135" t="s">
        <v>59</v>
      </c>
      <c r="CJ40" s="135"/>
      <c r="CK40" s="135"/>
      <c r="CL40" s="135" t="s">
        <v>514</v>
      </c>
      <c r="CM40" s="135"/>
      <c r="CN40"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Avis technique 20/15-361_V4 du procédé iQ3, iQ3 CELLULOSE, CELLULOSE iQ3 : pose en : COB du NF DTU 31.2 avec parement extérieur ventilé ; </v>
      </c>
    </row>
    <row r="41" spans="1:92" s="136" customFormat="1" ht="144" customHeight="1" x14ac:dyDescent="0.3">
      <c r="A41" s="164">
        <v>45085</v>
      </c>
      <c r="B41" s="165" t="s">
        <v>12</v>
      </c>
      <c r="C41" s="165"/>
      <c r="D41" s="165" t="s">
        <v>38</v>
      </c>
      <c r="E41" s="165" t="s">
        <v>41</v>
      </c>
      <c r="F41" s="165" t="s">
        <v>39</v>
      </c>
      <c r="G41" s="145" t="s">
        <v>210</v>
      </c>
      <c r="H41" s="12" t="s">
        <v>210</v>
      </c>
      <c r="I41" s="145" t="s">
        <v>210</v>
      </c>
      <c r="J41" s="145" t="s">
        <v>65</v>
      </c>
      <c r="K41" s="145" t="s">
        <v>65</v>
      </c>
      <c r="L41" s="145" t="s">
        <v>210</v>
      </c>
      <c r="M41" s="145" t="s">
        <v>210</v>
      </c>
      <c r="N41" s="13" t="s">
        <v>210</v>
      </c>
      <c r="O41" s="145" t="s">
        <v>210</v>
      </c>
      <c r="P41" s="145" t="s">
        <v>210</v>
      </c>
      <c r="Q41" s="175" t="s">
        <v>586</v>
      </c>
      <c r="R41" s="145" t="s">
        <v>210</v>
      </c>
      <c r="S41" s="145" t="s">
        <v>210</v>
      </c>
      <c r="T41" s="145" t="s">
        <v>210</v>
      </c>
      <c r="U41" s="145"/>
      <c r="V41" s="145" t="s">
        <v>210</v>
      </c>
      <c r="W41" s="145" t="s">
        <v>210</v>
      </c>
      <c r="X41" s="145"/>
      <c r="Y41" s="145" t="s">
        <v>210</v>
      </c>
      <c r="Z41" s="145" t="s">
        <v>210</v>
      </c>
      <c r="AA41" s="145" t="s">
        <v>210</v>
      </c>
      <c r="AB41" s="145"/>
      <c r="AC41" s="162" t="s">
        <v>599</v>
      </c>
      <c r="AD41" s="156" t="s">
        <v>649</v>
      </c>
      <c r="AE41" s="143" t="s">
        <v>655</v>
      </c>
      <c r="AF41" s="143" t="s">
        <v>651</v>
      </c>
      <c r="AG41" s="156" t="s">
        <v>65</v>
      </c>
      <c r="AH41" s="156" t="s">
        <v>210</v>
      </c>
      <c r="AI41" s="145">
        <v>4</v>
      </c>
      <c r="AJ41" s="145">
        <v>4</v>
      </c>
      <c r="AK41" s="145">
        <v>4</v>
      </c>
      <c r="AL41" s="145">
        <v>4</v>
      </c>
      <c r="AM41" s="145"/>
      <c r="AN41" s="176" t="s">
        <v>141</v>
      </c>
      <c r="AO41" s="166" t="s">
        <v>58</v>
      </c>
      <c r="AP41" s="166" t="s">
        <v>220</v>
      </c>
      <c r="AQ41" s="145" t="s">
        <v>65</v>
      </c>
      <c r="AR41" s="145" t="s">
        <v>177</v>
      </c>
      <c r="AS41" s="166" t="s">
        <v>65</v>
      </c>
      <c r="AT41" s="145" t="s">
        <v>177</v>
      </c>
      <c r="AU41" s="166" t="s">
        <v>202</v>
      </c>
      <c r="AV41" s="166" t="s">
        <v>181</v>
      </c>
      <c r="AW41" s="166" t="s">
        <v>381</v>
      </c>
      <c r="AX41" s="166" t="s">
        <v>190</v>
      </c>
      <c r="AY41" s="177" t="s">
        <v>294</v>
      </c>
      <c r="AZ41" s="176" t="s">
        <v>63</v>
      </c>
      <c r="BA41" s="165" t="s">
        <v>39</v>
      </c>
      <c r="BB41" s="165" t="s">
        <v>136</v>
      </c>
      <c r="BC41" s="164" t="s">
        <v>157</v>
      </c>
      <c r="BD41" s="178">
        <v>44845</v>
      </c>
      <c r="BE41" s="179">
        <v>44911</v>
      </c>
      <c r="BF41" s="179">
        <v>45414</v>
      </c>
      <c r="BG41" s="145">
        <f ca="1">+(REFERENCEMENT_ISOLANT[[#This Row],[AVIS LIMITE AU / VALIDITE]]&gt;=TODAY())*1</f>
        <v>0</v>
      </c>
      <c r="BH41" s="145" t="s">
        <v>210</v>
      </c>
      <c r="BI41" s="16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(L'évaluation technique n'est plus valide)</v>
      </c>
      <c r="BJ41" s="180">
        <v>0</v>
      </c>
      <c r="BK41" s="165" t="s">
        <v>255</v>
      </c>
      <c r="BL41" s="181"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https://evaluation.cstb.fr/fr/avis-technique/detail/20-17-404_V3/</v>
      </c>
      <c r="BM41" s="181"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https://evaluation.cstb.fr/fr/avis-technique/detail/20-17-404_V3/</v>
      </c>
      <c r="BN41" s="164" t="s">
        <v>40</v>
      </c>
      <c r="BO41" s="16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n°20/17-404_V3 annule et remplace l' Avis technique n° 20/17-404_V2</v>
      </c>
      <c r="BP41" s="166">
        <f ca="1">REFERENCEMENT_ISOLANT[[#This Row],[VALIDITE]]</f>
        <v>0</v>
      </c>
      <c r="BQ41" s="16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41" s="166">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41" s="16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41" s="145">
        <f>IF(AND('PR-tampon'!RECH_HYGRO=TRUE,MATCH(REFERENCEMENT_ISOLANT[[#This Row],[Hygrométrie des locaux]],LISTE_HYGRO,0)&gt;=MATCH(ZONE_SIS_VISEE,LISTE_HYGRO,0)),1,0)</f>
        <v>0</v>
      </c>
      <c r="BU41" s="145">
        <f>IF(AND('PR-tampon'!RECH_CLIMAT=TRUE,MATCH(REFERENCEMENT_ISOLANT[[#This Row],[Climat max]],LISTE_CLIMAT,0)&gt;=MATCH(HAUT_VISEE,LISTE_CLIMAT,0)),1,0)</f>
        <v>0</v>
      </c>
      <c r="BV41" s="145">
        <f>IF(AND(RECH_CLASSEMENT=TRUE,MATCH(REFERENCEMENT_ISOLANT[[#This Row],[classement locaux au sens 20.1 P3]],LISTE_CLASSEMENT,0)&gt;=MATCH(SITUA_VISEE,LISTE_CLASSEMENT,0)),1,0)</f>
        <v>0</v>
      </c>
      <c r="BW41" s="145">
        <f>IF(AND(RECH_LOCAUX=TRUE,MATCH(REFERENCEMENT_ISOLANT[[#This Row],[Locaux climatisés ou raffraichis]],LISTE_LOCAUX_VISE,0)&gt;=MATCH(CATEG_VISEE,LISTE_LOCAUX_VISE,0)),1,0)</f>
        <v>0</v>
      </c>
      <c r="BX41" s="145">
        <f ca="1">IF(REFERENCEMENT_ISOLANT[[#This Row],[Eligibilité procédé]]&lt;&gt;0,COUNTIF(REFERENCEMENT_ISOLANT[Eligibilité procédé],"&lt;="&amp;REFERENCEMENT_ISOLANT[[#This Row],[Eligibilité procédé]])-COUNTIF(REFERENCEMENT_ISOLANT[Eligibilité procédé],"=0"),ROWS(REFERENCEMENT_ISOLANT[Ordre]))</f>
        <v>0</v>
      </c>
      <c r="BY41" s="145" t="str">
        <f ca="1">IF(COUNTIF('PR-tampon'!$B$3:$B$9,TRUE)+1=COUNTIF(REFERENCEMENT_ISOLANT[[#This Row],[Validité]:[CRITERE CLIMATISATION VISE]],1),ROW(REFERENCEMENT_ISOLANT[[#This Row],[CRITERE CLIMATISATION VISE]]),"")</f>
        <v/>
      </c>
      <c r="BZ41" s="167"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A41" s="168"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B41" s="168"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C41" s="1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CD41" s="167" t="s">
        <v>520</v>
      </c>
      <c r="CE41" s="167" t="s">
        <v>520</v>
      </c>
      <c r="CF41" s="167" t="s">
        <v>521</v>
      </c>
      <c r="CG41" s="167" t="s">
        <v>522</v>
      </c>
      <c r="CH41" s="167" t="s">
        <v>523</v>
      </c>
      <c r="CI41" s="182" t="s">
        <v>63</v>
      </c>
      <c r="CJ41" s="169"/>
      <c r="CK41" s="169"/>
      <c r="CL41" s="169" t="s">
        <v>515</v>
      </c>
      <c r="CM41" s="169"/>
      <c r="CN41"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Avis technique 20/17-404_V3 du procédé NOVIDEM : pose en : COB du NF DTU 31.2 avec parement extérieur ventilé ; </v>
      </c>
    </row>
    <row r="42" spans="1:92" ht="96" x14ac:dyDescent="0.3">
      <c r="A42" s="33">
        <v>45085</v>
      </c>
      <c r="B42" s="30" t="s">
        <v>12</v>
      </c>
      <c r="C42" s="30" t="s">
        <v>767</v>
      </c>
      <c r="D42" s="30" t="s">
        <v>27</v>
      </c>
      <c r="E42" s="30" t="s">
        <v>11</v>
      </c>
      <c r="F42" s="30" t="s">
        <v>29</v>
      </c>
      <c r="G42" s="12" t="s">
        <v>210</v>
      </c>
      <c r="H42" s="12" t="s">
        <v>210</v>
      </c>
      <c r="I42" s="13" t="s">
        <v>210</v>
      </c>
      <c r="J42" s="12" t="s">
        <v>65</v>
      </c>
      <c r="K42" s="13" t="s">
        <v>65</v>
      </c>
      <c r="L42" s="13" t="s">
        <v>210</v>
      </c>
      <c r="M42" s="13" t="s">
        <v>210</v>
      </c>
      <c r="N42" s="13" t="s">
        <v>210</v>
      </c>
      <c r="O42" s="13" t="s">
        <v>210</v>
      </c>
      <c r="P42" s="145" t="s">
        <v>210</v>
      </c>
      <c r="Q42" s="147" t="s">
        <v>586</v>
      </c>
      <c r="R42" s="12" t="s">
        <v>210</v>
      </c>
      <c r="S42" s="12" t="s">
        <v>210</v>
      </c>
      <c r="T42" s="12" t="s">
        <v>210</v>
      </c>
      <c r="U42" s="12"/>
      <c r="V42" s="12" t="s">
        <v>210</v>
      </c>
      <c r="W42" s="12" t="s">
        <v>210</v>
      </c>
      <c r="X42" s="12"/>
      <c r="Y42" s="12" t="s">
        <v>210</v>
      </c>
      <c r="Z42" s="12" t="s">
        <v>210</v>
      </c>
      <c r="AA42" s="12" t="s">
        <v>210</v>
      </c>
      <c r="AB42" s="12"/>
      <c r="AC42" s="146" t="s">
        <v>599</v>
      </c>
      <c r="AD42" s="156" t="s">
        <v>649</v>
      </c>
      <c r="AE42" s="143" t="s">
        <v>655</v>
      </c>
      <c r="AF42" s="143" t="s">
        <v>653</v>
      </c>
      <c r="AG42" s="156" t="s">
        <v>65</v>
      </c>
      <c r="AH42" s="156" t="s">
        <v>210</v>
      </c>
      <c r="AI42" s="13">
        <v>4</v>
      </c>
      <c r="AJ42" s="13">
        <v>4</v>
      </c>
      <c r="AK42" s="13">
        <v>4</v>
      </c>
      <c r="AL42" s="13">
        <v>4</v>
      </c>
      <c r="AM42" s="13"/>
      <c r="AN42" s="31" t="s">
        <v>70</v>
      </c>
      <c r="AO42" s="16" t="s">
        <v>58</v>
      </c>
      <c r="AP42" s="16" t="s">
        <v>220</v>
      </c>
      <c r="AQ42" s="13" t="s">
        <v>65</v>
      </c>
      <c r="AR42" s="13" t="s">
        <v>177</v>
      </c>
      <c r="AS42" s="16" t="s">
        <v>65</v>
      </c>
      <c r="AT42" s="13" t="s">
        <v>177</v>
      </c>
      <c r="AU42" s="16" t="s">
        <v>202</v>
      </c>
      <c r="AV42" s="16" t="s">
        <v>181</v>
      </c>
      <c r="AW42" s="16" t="s">
        <v>381</v>
      </c>
      <c r="AX42" s="16" t="s">
        <v>190</v>
      </c>
      <c r="AY42" s="32" t="s">
        <v>295</v>
      </c>
      <c r="AZ42" s="31" t="s">
        <v>62</v>
      </c>
      <c r="BA42" s="30" t="s">
        <v>29</v>
      </c>
      <c r="BB42" s="30" t="s">
        <v>136</v>
      </c>
      <c r="BC42" s="33" t="s">
        <v>158</v>
      </c>
      <c r="BD42" s="51">
        <v>44845</v>
      </c>
      <c r="BE42" s="34">
        <v>44911</v>
      </c>
      <c r="BF42" s="34">
        <v>46568</v>
      </c>
      <c r="BG42" s="13">
        <f ca="1">+(REFERENCEMENT_ISOLANT[[#This Row],[AVIS LIMITE AU / VALIDITE]]&gt;=TODAY())*1</f>
        <v>1</v>
      </c>
      <c r="BH42" s="13" t="s">
        <v>65</v>
      </c>
      <c r="BI42"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J42" s="102">
        <v>0</v>
      </c>
      <c r="BK42" s="30" t="s">
        <v>256</v>
      </c>
      <c r="BL42" s="4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https://evaluation.cstb.fr/fr/avis-technique/detail/20-18-411_V3/</v>
      </c>
      <c r="BM42"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https://evaluation.cstb.fr/fr/avis-technique/detail/20-18-411_V3/</v>
      </c>
      <c r="BN42" s="37" t="s">
        <v>28</v>
      </c>
      <c r="BO42"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n°20/18-411_V3 annule et remplace l' Avis technique n° 20/18-411_V2
Sur liste verte de la C2p à la date du référencement</v>
      </c>
      <c r="BP42" s="38">
        <f ca="1">REFERENCEMENT_ISOLANT[[#This Row],[VALIDITE]]</f>
        <v>1</v>
      </c>
      <c r="BQ42"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42"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42"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42" s="39">
        <f>IF(AND('PR-tampon'!RECH_HYGRO=TRUE,MATCH(REFERENCEMENT_ISOLANT[[#This Row],[Hygrométrie des locaux]],LISTE_HYGRO,0)&gt;=MATCH(ZONE_SIS_VISEE,LISTE_HYGRO,0)),1,0)</f>
        <v>0</v>
      </c>
      <c r="BU42" s="39">
        <f>IF(AND('PR-tampon'!RECH_CLIMAT=TRUE,MATCH(REFERENCEMENT_ISOLANT[[#This Row],[Climat max]],LISTE_CLIMAT,0)&gt;=MATCH(HAUT_VISEE,LISTE_CLIMAT,0)),1,0)</f>
        <v>0</v>
      </c>
      <c r="BV42" s="39">
        <f>IF(AND(RECH_CLASSEMENT=TRUE,MATCH(REFERENCEMENT_ISOLANT[[#This Row],[classement locaux au sens 20.1 P3]],LISTE_CLASSEMENT,0)&gt;=MATCH(SITUA_VISEE,LISTE_CLASSEMENT,0)),1,0)</f>
        <v>0</v>
      </c>
      <c r="BW42" s="39">
        <f>IF(AND(RECH_LOCAUX=TRUE,MATCH(REFERENCEMENT_ISOLANT[[#This Row],[Locaux climatisés ou raffraichis]],LISTE_LOCAUX_VISE,0)&gt;=MATCH(CATEG_VISEE,LISTE_LOCAUX_VISE,0)),1,0)</f>
        <v>0</v>
      </c>
      <c r="BX42" s="39">
        <f ca="1">IF(REFERENCEMENT_ISOLANT[[#This Row],[Eligibilité procédé]]&lt;&gt;0,COUNTIF(REFERENCEMENT_ISOLANT[Eligibilité procédé],"&lt;="&amp;REFERENCEMENT_ISOLANT[[#This Row],[Eligibilité procédé]])-COUNTIF(REFERENCEMENT_ISOLANT[Eligibilité procédé],"=0"),ROWS(REFERENCEMENT_ISOLANT[Ordre]))</f>
        <v>34</v>
      </c>
      <c r="BY42" s="39">
        <f ca="1">IF(COUNTIF('PR-tampon'!$B$3:$B$9,TRUE)+1=COUNTIF(REFERENCEMENT_ISOLANT[[#This Row],[Validité]:[CRITERE CLIMATISATION VISE]],1),ROW(REFERENCEMENT_ISOLANT[[#This Row],[CRITERE CLIMATISATION VISE]]),"")</f>
        <v>42</v>
      </c>
      <c r="BZ42"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A42"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B42"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C42"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CD42" s="125" t="s">
        <v>519</v>
      </c>
      <c r="CE42" s="125" t="s">
        <v>519</v>
      </c>
      <c r="CF42" s="125" t="s">
        <v>526</v>
      </c>
      <c r="CG42" s="125" t="s">
        <v>527</v>
      </c>
      <c r="CH42" s="125" t="s">
        <v>525</v>
      </c>
      <c r="CI42" s="135" t="s">
        <v>62</v>
      </c>
      <c r="CJ42" s="135"/>
      <c r="CK42" s="135"/>
      <c r="CL42" s="135" t="s">
        <v>518</v>
      </c>
      <c r="CM42" s="135"/>
      <c r="CN42"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Avis technique 20/18-411_V3 du procédé Cellaouate : pose en : COB du NF DTU 31.2 avec parement extérieur ventilé ; </v>
      </c>
    </row>
    <row r="43" spans="1:92" ht="96" x14ac:dyDescent="0.3">
      <c r="A43" s="33">
        <v>45085</v>
      </c>
      <c r="B43" s="30" t="s">
        <v>12</v>
      </c>
      <c r="C43" s="30" t="s">
        <v>767</v>
      </c>
      <c r="D43" s="30" t="s">
        <v>33</v>
      </c>
      <c r="E43" s="30" t="s">
        <v>45</v>
      </c>
      <c r="F43" s="30" t="s">
        <v>34</v>
      </c>
      <c r="G43" s="12" t="s">
        <v>210</v>
      </c>
      <c r="H43" s="12" t="s">
        <v>210</v>
      </c>
      <c r="I43" s="13" t="s">
        <v>210</v>
      </c>
      <c r="J43" s="12" t="s">
        <v>65</v>
      </c>
      <c r="K43" s="13" t="s">
        <v>65</v>
      </c>
      <c r="L43" s="13" t="s">
        <v>210</v>
      </c>
      <c r="M43" s="13" t="s">
        <v>210</v>
      </c>
      <c r="N43" s="13" t="s">
        <v>210</v>
      </c>
      <c r="O43" s="13" t="s">
        <v>210</v>
      </c>
      <c r="P43" s="145" t="s">
        <v>210</v>
      </c>
      <c r="Q43" s="147" t="s">
        <v>586</v>
      </c>
      <c r="R43" s="12" t="s">
        <v>210</v>
      </c>
      <c r="S43" s="12" t="s">
        <v>210</v>
      </c>
      <c r="T43" s="12" t="s">
        <v>210</v>
      </c>
      <c r="U43" s="12"/>
      <c r="V43" s="12" t="s">
        <v>210</v>
      </c>
      <c r="W43" s="12" t="s">
        <v>210</v>
      </c>
      <c r="X43" s="12"/>
      <c r="Y43" s="12" t="s">
        <v>210</v>
      </c>
      <c r="Z43" s="12" t="s">
        <v>210</v>
      </c>
      <c r="AA43" s="12" t="s">
        <v>210</v>
      </c>
      <c r="AB43" s="12"/>
      <c r="AC43" s="146" t="s">
        <v>599</v>
      </c>
      <c r="AD43" s="156" t="s">
        <v>649</v>
      </c>
      <c r="AE43" s="143">
        <v>95</v>
      </c>
      <c r="AF43" s="143" t="s">
        <v>651</v>
      </c>
      <c r="AG43" s="156" t="s">
        <v>65</v>
      </c>
      <c r="AH43" s="156" t="s">
        <v>210</v>
      </c>
      <c r="AI43" s="13">
        <v>4</v>
      </c>
      <c r="AJ43" s="13">
        <v>4</v>
      </c>
      <c r="AK43" s="13">
        <v>4</v>
      </c>
      <c r="AL43" s="13">
        <v>4</v>
      </c>
      <c r="AM43" s="13"/>
      <c r="AN43" s="31">
        <v>0.04</v>
      </c>
      <c r="AO43" s="16" t="s">
        <v>58</v>
      </c>
      <c r="AP43" s="16" t="s">
        <v>220</v>
      </c>
      <c r="AQ43" s="13" t="s">
        <v>65</v>
      </c>
      <c r="AR43" s="16">
        <v>8</v>
      </c>
      <c r="AS43" s="16" t="s">
        <v>65</v>
      </c>
      <c r="AT43" s="13" t="s">
        <v>177</v>
      </c>
      <c r="AU43" s="16" t="s">
        <v>202</v>
      </c>
      <c r="AV43" s="16" t="s">
        <v>181</v>
      </c>
      <c r="AW43" s="16" t="s">
        <v>381</v>
      </c>
      <c r="AX43" s="16" t="s">
        <v>190</v>
      </c>
      <c r="AY43" s="54" t="s">
        <v>64</v>
      </c>
      <c r="AZ43" s="31" t="s">
        <v>62</v>
      </c>
      <c r="BA43" s="30" t="s">
        <v>34</v>
      </c>
      <c r="BB43" s="10" t="s">
        <v>137</v>
      </c>
      <c r="BC43" s="33" t="s">
        <v>199</v>
      </c>
      <c r="BD43" s="51">
        <v>44845</v>
      </c>
      <c r="BE43" s="51">
        <v>44911</v>
      </c>
      <c r="BF43" s="51">
        <v>45504</v>
      </c>
      <c r="BG43" s="52">
        <f ca="1">+(REFERENCEMENT_ISOLANT[[#This Row],[AVIS LIMITE AU / VALIDITE]]&gt;=TODAY())*1</f>
        <v>1</v>
      </c>
      <c r="BH43" s="13" t="s">
        <v>65</v>
      </c>
      <c r="BI43"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J43" s="102">
        <v>0</v>
      </c>
      <c r="BK43" s="64" t="s">
        <v>260</v>
      </c>
      <c r="BL43" s="4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https://evaluation.cstb.fr/fr/avis-technique/detail/20-20-456_V3/</v>
      </c>
      <c r="BM43"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https://evaluation.cstb.fr/fr/avis-technique/detail/20-20-456_V3/</v>
      </c>
      <c r="BN43" s="37" t="s">
        <v>84</v>
      </c>
      <c r="BO43"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Le Document d'Application Technique (DTA) n°20/20-456_V3 annule et remplace le Document d'Application Technique (DTA) n° 20/20-456_V2
Sur liste verte de la C2p à la date du référencement</v>
      </c>
      <c r="BP43" s="38">
        <f ca="1">REFERENCEMENT_ISOLANT[[#This Row],[VALIDITE]]</f>
        <v>1</v>
      </c>
      <c r="BQ43"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43"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43"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43" s="39">
        <f>IF(AND('PR-tampon'!RECH_HYGRO=TRUE,MATCH(REFERENCEMENT_ISOLANT[[#This Row],[Hygrométrie des locaux]],LISTE_HYGRO,0)&gt;=MATCH(ZONE_SIS_VISEE,LISTE_HYGRO,0)),1,0)</f>
        <v>0</v>
      </c>
      <c r="BU43" s="39">
        <f>IF(AND('PR-tampon'!RECH_CLIMAT=TRUE,MATCH(REFERENCEMENT_ISOLANT[[#This Row],[Climat max]],LISTE_CLIMAT,0)&gt;=MATCH(HAUT_VISEE,LISTE_CLIMAT,0)),1,0)</f>
        <v>0</v>
      </c>
      <c r="BV43" s="39">
        <f>IF(AND(RECH_CLASSEMENT=TRUE,MATCH(REFERENCEMENT_ISOLANT[[#This Row],[classement locaux au sens 20.1 P3]],LISTE_CLASSEMENT,0)&gt;=MATCH(SITUA_VISEE,LISTE_CLASSEMENT,0)),1,0)</f>
        <v>0</v>
      </c>
      <c r="BW43" s="39">
        <f>IF(AND(RECH_LOCAUX=TRUE,MATCH(REFERENCEMENT_ISOLANT[[#This Row],[Locaux climatisés ou raffraichis]],LISTE_LOCAUX_VISE,0)&gt;=MATCH(CATEG_VISEE,LISTE_LOCAUX_VISE,0)),1,0)</f>
        <v>0</v>
      </c>
      <c r="BX43" s="39">
        <f ca="1">IF(REFERENCEMENT_ISOLANT[[#This Row],[Eligibilité procédé]]&lt;&gt;0,COUNTIF(REFERENCEMENT_ISOLANT[Eligibilité procédé],"&lt;="&amp;REFERENCEMENT_ISOLANT[[#This Row],[Eligibilité procédé]])-COUNTIF(REFERENCEMENT_ISOLANT[Eligibilité procédé],"=0"),ROWS(REFERENCEMENT_ISOLANT[Ordre]))</f>
        <v>35</v>
      </c>
      <c r="BY43" s="39">
        <f ca="1">IF(COUNTIF('PR-tampon'!$B$3:$B$9,TRUE)+1=COUNTIF(REFERENCEMENT_ISOLANT[[#This Row],[Validité]:[CRITERE CLIMATISATION VISE]],1),ROW(REFERENCEMENT_ISOLANT[[#This Row],[CRITERE CLIMATISATION VISE]]),"")</f>
        <v>43</v>
      </c>
      <c r="BZ43"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A43"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B43"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C43"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CD43" s="135"/>
      <c r="CE43" s="135"/>
      <c r="CF43" s="135"/>
      <c r="CG43" s="135"/>
      <c r="CH43" s="135"/>
      <c r="CI43" s="13"/>
      <c r="CJ43" s="135"/>
      <c r="CK43" s="135"/>
      <c r="CL43" s="135"/>
      <c r="CM43" s="135"/>
      <c r="CN43"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Document d'Application Technique (DTA) 20/20-456_V3 du procédé Thermofloc F  : pose en : COB du NF DTU 31.2 avec parement extérieur ventilé ; </v>
      </c>
    </row>
    <row r="44" spans="1:92" ht="144" x14ac:dyDescent="0.3">
      <c r="A44" s="33">
        <v>45085</v>
      </c>
      <c r="B44" s="30" t="s">
        <v>9</v>
      </c>
      <c r="C44" s="30" t="s">
        <v>768</v>
      </c>
      <c r="D44" s="30" t="s">
        <v>35</v>
      </c>
      <c r="E44" s="30" t="s">
        <v>36</v>
      </c>
      <c r="F44" s="30" t="s">
        <v>7</v>
      </c>
      <c r="G44" s="12" t="s">
        <v>210</v>
      </c>
      <c r="H44" s="12" t="s">
        <v>210</v>
      </c>
      <c r="I44" s="13" t="s">
        <v>210</v>
      </c>
      <c r="J44" s="12" t="s">
        <v>65</v>
      </c>
      <c r="K44" s="13" t="s">
        <v>65</v>
      </c>
      <c r="L44" s="13" t="s">
        <v>210</v>
      </c>
      <c r="M44" s="13" t="s">
        <v>65</v>
      </c>
      <c r="N44" s="13" t="s">
        <v>65</v>
      </c>
      <c r="O44" s="13" t="s">
        <v>210</v>
      </c>
      <c r="P44" s="145" t="s">
        <v>65</v>
      </c>
      <c r="Q44" s="147" t="s">
        <v>586</v>
      </c>
      <c r="R44" s="12" t="s">
        <v>210</v>
      </c>
      <c r="S44" s="12" t="s">
        <v>210</v>
      </c>
      <c r="T44" s="12" t="s">
        <v>210</v>
      </c>
      <c r="U44" s="12"/>
      <c r="V44" s="12" t="s">
        <v>65</v>
      </c>
      <c r="W44" s="12" t="s">
        <v>65</v>
      </c>
      <c r="X44" s="12"/>
      <c r="Y44" s="12" t="s">
        <v>210</v>
      </c>
      <c r="Z44" s="12" t="s">
        <v>210</v>
      </c>
      <c r="AA44" s="12" t="s">
        <v>210</v>
      </c>
      <c r="AB44" s="12"/>
      <c r="AC44" s="128" t="s">
        <v>604</v>
      </c>
      <c r="AD44" s="156" t="s">
        <v>649</v>
      </c>
      <c r="AE44" s="143">
        <v>85</v>
      </c>
      <c r="AF44" s="143" t="s">
        <v>650</v>
      </c>
      <c r="AG44" s="156" t="s">
        <v>65</v>
      </c>
      <c r="AH44" s="156" t="s">
        <v>65</v>
      </c>
      <c r="AI44" s="13">
        <v>4</v>
      </c>
      <c r="AJ44" s="13">
        <v>4</v>
      </c>
      <c r="AK44" s="13">
        <v>4</v>
      </c>
      <c r="AL44" s="13">
        <v>4</v>
      </c>
      <c r="AM44" s="13"/>
      <c r="AN44" s="31">
        <v>3.7999999999999999E-2</v>
      </c>
      <c r="AO44" s="16" t="s">
        <v>58</v>
      </c>
      <c r="AP44" s="16" t="s">
        <v>220</v>
      </c>
      <c r="AQ44" s="13" t="s">
        <v>65</v>
      </c>
      <c r="AR44" s="13" t="s">
        <v>177</v>
      </c>
      <c r="AS44" s="16" t="s">
        <v>65</v>
      </c>
      <c r="AT44" s="13" t="s">
        <v>177</v>
      </c>
      <c r="AU44" s="16" t="s">
        <v>202</v>
      </c>
      <c r="AV44" s="16" t="s">
        <v>181</v>
      </c>
      <c r="AW44" s="16" t="s">
        <v>381</v>
      </c>
      <c r="AX44" s="16" t="s">
        <v>190</v>
      </c>
      <c r="AY44" s="32" t="s">
        <v>480</v>
      </c>
      <c r="AZ44" s="31" t="s">
        <v>62</v>
      </c>
      <c r="BA44" s="30" t="s">
        <v>7</v>
      </c>
      <c r="BB44" s="10" t="s">
        <v>137</v>
      </c>
      <c r="BC44" s="33" t="s">
        <v>161</v>
      </c>
      <c r="BD44" s="47">
        <v>44764</v>
      </c>
      <c r="BE44" s="34">
        <v>44904</v>
      </c>
      <c r="BF44" s="34">
        <v>45688</v>
      </c>
      <c r="BG44" s="13">
        <f ca="1">+(REFERENCEMENT_ISOLANT[[#This Row],[AVIS LIMITE AU / VALIDITE]]&gt;=TODAY())*1</f>
        <v>1</v>
      </c>
      <c r="BH44" s="13" t="s">
        <v>65</v>
      </c>
      <c r="BI44"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J44" s="102">
        <v>0</v>
      </c>
      <c r="BK44" s="30" t="s">
        <v>262</v>
      </c>
      <c r="BL44" s="4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https://evaluation.cstb.fr/fr/avis-technique/detail/20-20-467_V2/</v>
      </c>
      <c r="BM44"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https://evaluation.cstb.fr/fr/avis-technique/detail/20-20-467_V2/</v>
      </c>
      <c r="BN44" s="37" t="s">
        <v>42</v>
      </c>
      <c r="BO44"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Le Document d'Application Technique (DTA) n°20/20-467_V2 annule et remplace le Document d'Application Technique (DTA) n° 20/20-467_V1
Sur liste verte de la C2p à la date du référencement</v>
      </c>
      <c r="BP44" s="38">
        <f ca="1">REFERENCEMENT_ISOLANT[[#This Row],[VALIDITE]]</f>
        <v>1</v>
      </c>
      <c r="BQ44"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44"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44"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44" s="39">
        <f>IF(AND('PR-tampon'!RECH_HYGRO=TRUE,MATCH(REFERENCEMENT_ISOLANT[[#This Row],[Hygrométrie des locaux]],LISTE_HYGRO,0)&gt;=MATCH(ZONE_SIS_VISEE,LISTE_HYGRO,0)),1,0)</f>
        <v>0</v>
      </c>
      <c r="BU44" s="39">
        <f>IF(AND('PR-tampon'!RECH_CLIMAT=TRUE,MATCH(REFERENCEMENT_ISOLANT[[#This Row],[Climat max]],LISTE_CLIMAT,0)&gt;=MATCH(HAUT_VISEE,LISTE_CLIMAT,0)),1,0)</f>
        <v>0</v>
      </c>
      <c r="BV44" s="39">
        <f>IF(AND(RECH_CLASSEMENT=TRUE,MATCH(REFERENCEMENT_ISOLANT[[#This Row],[classement locaux au sens 20.1 P3]],LISTE_CLASSEMENT,0)&gt;=MATCH(SITUA_VISEE,LISTE_CLASSEMENT,0)),1,0)</f>
        <v>0</v>
      </c>
      <c r="BW44" s="39">
        <f>IF(AND(RECH_LOCAUX=TRUE,MATCH(REFERENCEMENT_ISOLANT[[#This Row],[Locaux climatisés ou raffraichis]],LISTE_LOCAUX_VISE,0)&gt;=MATCH(CATEG_VISEE,LISTE_LOCAUX_VISE,0)),1,0)</f>
        <v>0</v>
      </c>
      <c r="BX44" s="39">
        <f ca="1">IF(REFERENCEMENT_ISOLANT[[#This Row],[Eligibilité procédé]]&lt;&gt;0,COUNTIF(REFERENCEMENT_ISOLANT[Eligibilité procédé],"&lt;="&amp;REFERENCEMENT_ISOLANT[[#This Row],[Eligibilité procédé]])-COUNTIF(REFERENCEMENT_ISOLANT[Eligibilité procédé],"=0"),ROWS(REFERENCEMENT_ISOLANT[Ordre]))</f>
        <v>36</v>
      </c>
      <c r="BY44" s="39">
        <f ca="1">IF(COUNTIF('PR-tampon'!$B$3:$B$9,TRUE)+1=COUNTIF(REFERENCEMENT_ISOLANT[[#This Row],[Validité]:[CRITERE CLIMATISATION VISE]],1),ROW(REFERENCEMENT_ISOLANT[[#This Row],[CRITERE CLIMATISATION VISE]]),"")</f>
        <v>44</v>
      </c>
      <c r="BZ44"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 procédé PAVAFLEX inclue 2 isolants, « PAVAFLEX® CONFORT » et « PAVAFLEX® CONFORT 36 »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A44"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 procédé PAVAFLEX inclue 2 isolants, « PAVAFLEX® CONFORT » et « PAVAFLEX® CONFORT 36 »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B44"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FACADE :  ISOLATION ENTRE MONTANTS DE FACADE CONFORME AU NF DTU 31.4 AVEC PAREMENT EXTERIEUR VENTILE</v>
      </c>
      <c r="CC44"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CD44" s="135">
        <v>3.5999999999999997E-2</v>
      </c>
      <c r="CE44" s="135">
        <v>3.7999999999999999E-2</v>
      </c>
      <c r="CF44" s="135">
        <v>40</v>
      </c>
      <c r="CG44" s="135">
        <v>240</v>
      </c>
      <c r="CH44" s="135"/>
      <c r="CI44" s="135" t="s">
        <v>62</v>
      </c>
      <c r="CJ44" s="135"/>
      <c r="CK44" s="135"/>
      <c r="CL44" s="135" t="s">
        <v>502</v>
      </c>
      <c r="CM44" s="135"/>
      <c r="CN44"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Document d'Application Technique (DTA) 20/20-467_V2 du procédé Pavaflex : pose en : COB du NF DTU 31.2 avec parement extérieur ventilé ; FOB du NF DTU 31.4 avec parement extérieur ventilé ; contre-cloison du DTU 25.41 ; cloisons du DTU 25.41 ; cloison intérieure en COB du NF DTU 31.2 ; </v>
      </c>
    </row>
    <row r="45" spans="1:92" ht="86.4" x14ac:dyDescent="0.3">
      <c r="A45" s="33">
        <v>45085</v>
      </c>
      <c r="B45" s="30" t="s">
        <v>12</v>
      </c>
      <c r="C45" s="30" t="s">
        <v>767</v>
      </c>
      <c r="D45" s="30" t="s">
        <v>8</v>
      </c>
      <c r="E45" s="30" t="s">
        <v>11</v>
      </c>
      <c r="F45" s="30" t="s">
        <v>10</v>
      </c>
      <c r="G45" s="12" t="s">
        <v>210</v>
      </c>
      <c r="H45" s="12" t="s">
        <v>210</v>
      </c>
      <c r="I45" s="13" t="s">
        <v>210</v>
      </c>
      <c r="J45" s="12" t="s">
        <v>65</v>
      </c>
      <c r="K45" s="13" t="s">
        <v>65</v>
      </c>
      <c r="L45" s="13" t="s">
        <v>210</v>
      </c>
      <c r="M45" s="13" t="s">
        <v>210</v>
      </c>
      <c r="N45" s="13" t="s">
        <v>210</v>
      </c>
      <c r="O45" s="13" t="s">
        <v>210</v>
      </c>
      <c r="P45" s="145" t="s">
        <v>210</v>
      </c>
      <c r="Q45" s="147" t="s">
        <v>586</v>
      </c>
      <c r="R45" s="12" t="s">
        <v>210</v>
      </c>
      <c r="S45" s="12" t="s">
        <v>210</v>
      </c>
      <c r="T45" s="12" t="s">
        <v>210</v>
      </c>
      <c r="U45" s="12"/>
      <c r="V45" s="12" t="s">
        <v>210</v>
      </c>
      <c r="W45" s="12" t="s">
        <v>210</v>
      </c>
      <c r="X45" s="12"/>
      <c r="Y45" s="12" t="s">
        <v>210</v>
      </c>
      <c r="Z45" s="12" t="s">
        <v>210</v>
      </c>
      <c r="AA45" s="12" t="s">
        <v>210</v>
      </c>
      <c r="AB45" s="12"/>
      <c r="AC45" s="146" t="s">
        <v>599</v>
      </c>
      <c r="AD45" s="156" t="s">
        <v>649</v>
      </c>
      <c r="AE45" s="143" t="s">
        <v>655</v>
      </c>
      <c r="AF45" s="143" t="s">
        <v>653</v>
      </c>
      <c r="AG45" s="156" t="s">
        <v>65</v>
      </c>
      <c r="AH45" s="156" t="s">
        <v>210</v>
      </c>
      <c r="AI45" s="13">
        <v>4</v>
      </c>
      <c r="AJ45" s="13">
        <v>4</v>
      </c>
      <c r="AK45" s="13">
        <v>4</v>
      </c>
      <c r="AL45" s="13">
        <v>4</v>
      </c>
      <c r="AM45" s="13"/>
      <c r="AN45" s="31" t="s">
        <v>70</v>
      </c>
      <c r="AO45" s="16" t="s">
        <v>58</v>
      </c>
      <c r="AP45" s="16" t="s">
        <v>220</v>
      </c>
      <c r="AQ45" s="13" t="s">
        <v>65</v>
      </c>
      <c r="AR45" s="13" t="s">
        <v>177</v>
      </c>
      <c r="AS45" s="16" t="s">
        <v>65</v>
      </c>
      <c r="AT45" s="13" t="s">
        <v>177</v>
      </c>
      <c r="AU45" s="16" t="s">
        <v>202</v>
      </c>
      <c r="AV45" s="16" t="s">
        <v>181</v>
      </c>
      <c r="AW45" s="16" t="s">
        <v>381</v>
      </c>
      <c r="AX45" s="16" t="s">
        <v>190</v>
      </c>
      <c r="AY45" s="32" t="s">
        <v>296</v>
      </c>
      <c r="AZ45" s="31" t="s">
        <v>62</v>
      </c>
      <c r="BA45" s="30" t="s">
        <v>10</v>
      </c>
      <c r="BB45" s="30" t="s">
        <v>136</v>
      </c>
      <c r="BC45" s="33" t="s">
        <v>93</v>
      </c>
      <c r="BD45" s="51">
        <v>44845</v>
      </c>
      <c r="BE45" s="53">
        <v>44897</v>
      </c>
      <c r="BF45" s="33">
        <v>46418</v>
      </c>
      <c r="BG45" s="13">
        <f ca="1">+(REFERENCEMENT_ISOLANT[[#This Row],[AVIS LIMITE AU / VALIDITE]]&gt;=TODAY())*1</f>
        <v>1</v>
      </c>
      <c r="BH45" s="13" t="s">
        <v>65</v>
      </c>
      <c r="BI45"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J45" s="102">
        <v>0</v>
      </c>
      <c r="BK45" s="64" t="s">
        <v>259</v>
      </c>
      <c r="BL45" s="4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https://evaluation.cstb.fr/fr/avis-technique/detail/20-19-441_V2/</v>
      </c>
      <c r="BM45"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https://evaluation.cstb.fr/fr/avis-technique/detail/20-19-441_V2/</v>
      </c>
      <c r="BN45" s="37" t="s">
        <v>160</v>
      </c>
      <c r="BO45"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n°20/19-441_V2 annule et remplace l' Avis technique n° 20/19-441_V1
Sur liste verte de la C2p à la date du référencement</v>
      </c>
      <c r="BP45" s="38">
        <f ca="1">REFERENCEMENT_ISOLANT[[#This Row],[VALIDITE]]</f>
        <v>1</v>
      </c>
      <c r="BQ45"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45"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45"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45" s="39">
        <f>IF(AND('PR-tampon'!RECH_HYGRO=TRUE,MATCH(REFERENCEMENT_ISOLANT[[#This Row],[Hygrométrie des locaux]],LISTE_HYGRO,0)&gt;=MATCH(ZONE_SIS_VISEE,LISTE_HYGRO,0)),1,0)</f>
        <v>0</v>
      </c>
      <c r="BU45" s="39">
        <f>IF(AND('PR-tampon'!RECH_CLIMAT=TRUE,MATCH(REFERENCEMENT_ISOLANT[[#This Row],[Climat max]],LISTE_CLIMAT,0)&gt;=MATCH(HAUT_VISEE,LISTE_CLIMAT,0)),1,0)</f>
        <v>0</v>
      </c>
      <c r="BV45" s="39">
        <f>IF(AND(RECH_CLASSEMENT=TRUE,MATCH(REFERENCEMENT_ISOLANT[[#This Row],[classement locaux au sens 20.1 P3]],LISTE_CLASSEMENT,0)&gt;=MATCH(SITUA_VISEE,LISTE_CLASSEMENT,0)),1,0)</f>
        <v>0</v>
      </c>
      <c r="BW45" s="39">
        <f>IF(AND(RECH_LOCAUX=TRUE,MATCH(REFERENCEMENT_ISOLANT[[#This Row],[Locaux climatisés ou raffraichis]],LISTE_LOCAUX_VISE,0)&gt;=MATCH(CATEG_VISEE,LISTE_LOCAUX_VISE,0)),1,0)</f>
        <v>0</v>
      </c>
      <c r="BX45" s="39">
        <f ca="1">IF(REFERENCEMENT_ISOLANT[[#This Row],[Eligibilité procédé]]&lt;&gt;0,COUNTIF(REFERENCEMENT_ISOLANT[Eligibilité procédé],"&lt;="&amp;REFERENCEMENT_ISOLANT[[#This Row],[Eligibilité procédé]])-COUNTIF(REFERENCEMENT_ISOLANT[Eligibilité procédé],"=0"),ROWS(REFERENCEMENT_ISOLANT[Ordre]))</f>
        <v>37</v>
      </c>
      <c r="BY45" s="39">
        <f ca="1">IF(COUNTIF('PR-tampon'!$B$3:$B$9,TRUE)+1=COUNTIF(REFERENCEMENT_ISOLANT[[#This Row],[Validité]:[CRITERE CLIMATISATION VISE]],1),ROW(REFERENCEMENT_ISOLANT[[#This Row],[CRITERE CLIMATISATION VISE]]),"")</f>
        <v>45</v>
      </c>
      <c r="BZ45"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A45"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B45"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C45"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CD45" s="135"/>
      <c r="CE45" s="135"/>
      <c r="CF45" s="135"/>
      <c r="CG45" s="135"/>
      <c r="CH45" s="135"/>
      <c r="CI45" s="135"/>
      <c r="CJ45" s="135"/>
      <c r="CK45" s="135"/>
      <c r="CL45" s="135"/>
      <c r="CM45" s="125" t="s">
        <v>680</v>
      </c>
      <c r="CN45"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Avis technique 20/19-441_V2 du procédé Ouattitude : pose en : COB du NF DTU 31.2 avec parement extérieur ventilé ; </v>
      </c>
    </row>
    <row r="46" spans="1:92" ht="204" x14ac:dyDescent="0.3">
      <c r="A46" s="33">
        <v>45085</v>
      </c>
      <c r="B46" s="30" t="s">
        <v>9</v>
      </c>
      <c r="C46" s="30"/>
      <c r="D46" s="30" t="s">
        <v>5</v>
      </c>
      <c r="E46" s="30" t="s">
        <v>551</v>
      </c>
      <c r="F46" s="30" t="s">
        <v>6</v>
      </c>
      <c r="G46" s="12" t="s">
        <v>210</v>
      </c>
      <c r="H46" s="12" t="s">
        <v>210</v>
      </c>
      <c r="I46" s="13" t="s">
        <v>210</v>
      </c>
      <c r="J46" s="12" t="s">
        <v>65</v>
      </c>
      <c r="K46" s="13" t="s">
        <v>65</v>
      </c>
      <c r="L46" s="13" t="s">
        <v>210</v>
      </c>
      <c r="M46" s="13" t="s">
        <v>210</v>
      </c>
      <c r="N46" s="13" t="s">
        <v>210</v>
      </c>
      <c r="O46" s="13" t="s">
        <v>210</v>
      </c>
      <c r="P46" s="145" t="s">
        <v>65</v>
      </c>
      <c r="Q46" s="147" t="s">
        <v>586</v>
      </c>
      <c r="R46" s="12" t="s">
        <v>210</v>
      </c>
      <c r="S46" s="12" t="s">
        <v>210</v>
      </c>
      <c r="T46" s="12" t="s">
        <v>210</v>
      </c>
      <c r="U46" s="12"/>
      <c r="V46" s="12" t="s">
        <v>65</v>
      </c>
      <c r="W46" s="12" t="s">
        <v>65</v>
      </c>
      <c r="X46" s="12"/>
      <c r="Y46" s="12" t="s">
        <v>210</v>
      </c>
      <c r="Z46" s="12" t="s">
        <v>210</v>
      </c>
      <c r="AA46" s="12" t="s">
        <v>210</v>
      </c>
      <c r="AB46" s="12"/>
      <c r="AC46" s="146" t="s">
        <v>599</v>
      </c>
      <c r="AD46" s="156" t="s">
        <v>647</v>
      </c>
      <c r="AE46" s="143">
        <v>95</v>
      </c>
      <c r="AF46" s="143" t="s">
        <v>648</v>
      </c>
      <c r="AG46" s="156" t="s">
        <v>65</v>
      </c>
      <c r="AH46" s="156" t="s">
        <v>65</v>
      </c>
      <c r="AI46" s="13">
        <v>4</v>
      </c>
      <c r="AJ46" s="13">
        <v>4</v>
      </c>
      <c r="AK46" s="13">
        <v>4</v>
      </c>
      <c r="AL46" s="13">
        <v>4</v>
      </c>
      <c r="AM46" s="13"/>
      <c r="AN46" s="31">
        <v>3.5999999999999997E-2</v>
      </c>
      <c r="AO46" s="16" t="s">
        <v>58</v>
      </c>
      <c r="AP46" s="16" t="s">
        <v>220</v>
      </c>
      <c r="AQ46" s="13" t="s">
        <v>65</v>
      </c>
      <c r="AR46" s="13" t="s">
        <v>177</v>
      </c>
      <c r="AS46" s="16" t="s">
        <v>65</v>
      </c>
      <c r="AT46" s="16">
        <v>8</v>
      </c>
      <c r="AU46" s="16" t="s">
        <v>202</v>
      </c>
      <c r="AV46" s="16" t="s">
        <v>181</v>
      </c>
      <c r="AW46" s="16" t="s">
        <v>381</v>
      </c>
      <c r="AX46" s="16" t="s">
        <v>190</v>
      </c>
      <c r="AY46" s="54" t="s">
        <v>117</v>
      </c>
      <c r="AZ46" s="31" t="s">
        <v>62</v>
      </c>
      <c r="BA46" s="30" t="s">
        <v>6</v>
      </c>
      <c r="BB46" s="30" t="s">
        <v>136</v>
      </c>
      <c r="BC46" s="33" t="s">
        <v>85</v>
      </c>
      <c r="BD46" s="34"/>
      <c r="BE46" s="33">
        <v>44862</v>
      </c>
      <c r="BF46" s="34">
        <v>45322</v>
      </c>
      <c r="BG46" s="52">
        <f ca="1">+(REFERENCEMENT_ISOLANT[[#This Row],[AVIS LIMITE AU / VALIDITE]]&gt;=TODAY())*1</f>
        <v>0</v>
      </c>
      <c r="BH46" s="13" t="s">
        <v>65</v>
      </c>
      <c r="BI46"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(L'évaluation technique n'est plus valide)</v>
      </c>
      <c r="BJ46" s="102">
        <v>0</v>
      </c>
      <c r="BK46" s="64" t="s">
        <v>258</v>
      </c>
      <c r="BL46" s="4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https://evaluation.cstb.fr/fr/avis-technique/detail/20-19-439_V3/</v>
      </c>
      <c r="BM46"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https://evaluation.cstb.fr/fr/avis-technique/detail/20-19-439_V3/</v>
      </c>
      <c r="BN46" s="37" t="s">
        <v>159</v>
      </c>
      <c r="BO46"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n°20/19-439_V3 annule et remplace l' Avis technique n° 20/19-439_V2
Sur liste verte de la C2p à la date du référencement</v>
      </c>
      <c r="BP46" s="38">
        <f ca="1">REFERENCEMENT_ISOLANT[[#This Row],[VALIDITE]]</f>
        <v>0</v>
      </c>
      <c r="BQ46"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46"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46"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46" s="39">
        <f>IF(AND('PR-tampon'!RECH_HYGRO=TRUE,MATCH(REFERENCEMENT_ISOLANT[[#This Row],[Hygrométrie des locaux]],LISTE_HYGRO,0)&gt;=MATCH(ZONE_SIS_VISEE,LISTE_HYGRO,0)),1,0)</f>
        <v>0</v>
      </c>
      <c r="BU46" s="39">
        <f>IF(AND('PR-tampon'!RECH_CLIMAT=TRUE,MATCH(REFERENCEMENT_ISOLANT[[#This Row],[Climat max]],LISTE_CLIMAT,0)&gt;=MATCH(HAUT_VISEE,LISTE_CLIMAT,0)),1,0)</f>
        <v>0</v>
      </c>
      <c r="BV46" s="39">
        <f>IF(AND(RECH_CLASSEMENT=TRUE,MATCH(REFERENCEMENT_ISOLANT[[#This Row],[classement locaux au sens 20.1 P3]],LISTE_CLASSEMENT,0)&gt;=MATCH(SITUA_VISEE,LISTE_CLASSEMENT,0)),1,0)</f>
        <v>0</v>
      </c>
      <c r="BW46" s="39">
        <f>IF(AND(RECH_LOCAUX=TRUE,MATCH(REFERENCEMENT_ISOLANT[[#This Row],[Locaux climatisés ou raffraichis]],LISTE_LOCAUX_VISE,0)&gt;=MATCH(CATEG_VISEE,LISTE_LOCAUX_VISE,0)),1,0)</f>
        <v>0</v>
      </c>
      <c r="BX46" s="39">
        <f ca="1">IF(REFERENCEMENT_ISOLANT[[#This Row],[Eligibilité procédé]]&lt;&gt;0,COUNTIF(REFERENCEMENT_ISOLANT[Eligibilité procédé],"&lt;="&amp;REFERENCEMENT_ISOLANT[[#This Row],[Eligibilité procédé]])-COUNTIF(REFERENCEMENT_ISOLANT[Eligibilité procédé],"=0"),ROWS(REFERENCEMENT_ISOLANT[Ordre]))</f>
        <v>0</v>
      </c>
      <c r="BY46" s="39" t="str">
        <f ca="1">IF(COUNTIF('PR-tampon'!$B$3:$B$9,TRUE)+1=COUNTIF(REFERENCEMENT_ISOLANT[[#This Row],[Validité]:[CRITERE CLIMATISATION VISE]],1),ROW(REFERENCEMENT_ISOLANT[[#This Row],[CRITERE CLIMATISATION VISE]]),"")</f>
        <v/>
      </c>
      <c r="BZ46"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A46"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B46"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C46"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CD46" s="135"/>
      <c r="CE46" s="135"/>
      <c r="CF46" s="135"/>
      <c r="CG46" s="135"/>
      <c r="CH46" s="135"/>
      <c r="CI46" s="135"/>
      <c r="CJ46" s="135"/>
      <c r="CK46" s="135"/>
      <c r="CL46" s="135"/>
      <c r="CM46" s="135"/>
      <c r="CN46"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Avis technique 20/19-439_V3 du procédé COTONWOOL FLEX 25 : pose en : COB du NF DTU 31.2 avec parement extérieur ventilé ; contre-cloison du DTU 25.41 ; cloisons du DTU 25.41 ; cloison intérieure en COB du NF DTU 31.2 ; </v>
      </c>
    </row>
    <row r="47" spans="1:92" ht="204" x14ac:dyDescent="0.3">
      <c r="A47" s="33">
        <v>45085</v>
      </c>
      <c r="B47" s="30" t="s">
        <v>9</v>
      </c>
      <c r="C47" s="30"/>
      <c r="D47" s="30" t="s">
        <v>5</v>
      </c>
      <c r="E47" s="30" t="s">
        <v>551</v>
      </c>
      <c r="F47" s="30" t="s">
        <v>6</v>
      </c>
      <c r="G47" s="12" t="s">
        <v>210</v>
      </c>
      <c r="H47" s="12" t="s">
        <v>210</v>
      </c>
      <c r="I47" s="13" t="s">
        <v>210</v>
      </c>
      <c r="J47" s="12" t="s">
        <v>65</v>
      </c>
      <c r="K47" s="13" t="s">
        <v>65</v>
      </c>
      <c r="L47" s="13" t="s">
        <v>210</v>
      </c>
      <c r="M47" s="13" t="s">
        <v>210</v>
      </c>
      <c r="N47" s="13" t="s">
        <v>210</v>
      </c>
      <c r="O47" s="13" t="s">
        <v>210</v>
      </c>
      <c r="P47" s="145" t="s">
        <v>65</v>
      </c>
      <c r="Q47" s="147" t="s">
        <v>586</v>
      </c>
      <c r="R47" s="12" t="s">
        <v>210</v>
      </c>
      <c r="S47" s="12" t="s">
        <v>210</v>
      </c>
      <c r="T47" s="12" t="s">
        <v>210</v>
      </c>
      <c r="U47" s="12"/>
      <c r="V47" s="12" t="s">
        <v>65</v>
      </c>
      <c r="W47" s="12" t="s">
        <v>65</v>
      </c>
      <c r="X47" s="12"/>
      <c r="Y47" s="12" t="s">
        <v>210</v>
      </c>
      <c r="Z47" s="12" t="s">
        <v>210</v>
      </c>
      <c r="AA47" s="12" t="s">
        <v>210</v>
      </c>
      <c r="AB47" s="12"/>
      <c r="AC47" s="146" t="s">
        <v>599</v>
      </c>
      <c r="AD47" s="156" t="s">
        <v>647</v>
      </c>
      <c r="AE47" s="143">
        <v>95</v>
      </c>
      <c r="AF47" s="143" t="s">
        <v>648</v>
      </c>
      <c r="AG47" s="156" t="s">
        <v>65</v>
      </c>
      <c r="AH47" s="156" t="s">
        <v>65</v>
      </c>
      <c r="AI47" s="13">
        <v>4</v>
      </c>
      <c r="AJ47" s="13">
        <v>4</v>
      </c>
      <c r="AK47" s="13">
        <v>4</v>
      </c>
      <c r="AL47" s="13">
        <v>4</v>
      </c>
      <c r="AM47" s="13"/>
      <c r="AN47" s="31">
        <v>3.5999999999999997E-2</v>
      </c>
      <c r="AO47" s="16" t="s">
        <v>58</v>
      </c>
      <c r="AP47" s="16" t="s">
        <v>220</v>
      </c>
      <c r="AQ47" s="13" t="s">
        <v>65</v>
      </c>
      <c r="AR47" s="13" t="s">
        <v>177</v>
      </c>
      <c r="AS47" s="16" t="s">
        <v>65</v>
      </c>
      <c r="AT47" s="16">
        <v>8</v>
      </c>
      <c r="AU47" s="16" t="s">
        <v>202</v>
      </c>
      <c r="AV47" s="16" t="s">
        <v>181</v>
      </c>
      <c r="AW47" s="16" t="s">
        <v>381</v>
      </c>
      <c r="AX47" s="16" t="s">
        <v>190</v>
      </c>
      <c r="AY47" s="54" t="s">
        <v>117</v>
      </c>
      <c r="AZ47" s="31" t="s">
        <v>62</v>
      </c>
      <c r="BA47" s="30" t="s">
        <v>6</v>
      </c>
      <c r="BB47" s="30" t="s">
        <v>136</v>
      </c>
      <c r="BC47" s="33" t="s">
        <v>267</v>
      </c>
      <c r="BD47" s="34"/>
      <c r="BE47" s="33">
        <v>44862</v>
      </c>
      <c r="BF47" s="34">
        <v>45322</v>
      </c>
      <c r="BG47" s="52">
        <f ca="1">+(REFERENCEMENT_ISOLANT[[#This Row],[AVIS LIMITE AU / VALIDITE]]&gt;=TODAY())*1</f>
        <v>0</v>
      </c>
      <c r="BH47" s="13" t="s">
        <v>65</v>
      </c>
      <c r="BI47"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(L'évaluation technique n'est plus valide)</v>
      </c>
      <c r="BJ47" s="102">
        <v>0</v>
      </c>
      <c r="BK47" s="16" t="s">
        <v>245</v>
      </c>
      <c r="BL47" s="48" t="s">
        <v>350</v>
      </c>
      <c r="BM47"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https://evaluation.cstb.fr/fr/avis-technique/detail/20-19-439_V3.1/</v>
      </c>
      <c r="BN47" s="37"/>
      <c r="BO47"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BP47" s="38">
        <f ca="1">REFERENCEMENT_ISOLANT[[#This Row],[VALIDITE]]</f>
        <v>0</v>
      </c>
      <c r="BQ47"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47"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47"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47" s="39">
        <f>IF(AND('PR-tampon'!RECH_HYGRO=TRUE,MATCH(REFERENCEMENT_ISOLANT[[#This Row],[Hygrométrie des locaux]],LISTE_HYGRO,0)&gt;=MATCH(ZONE_SIS_VISEE,LISTE_HYGRO,0)),1,0)</f>
        <v>0</v>
      </c>
      <c r="BU47" s="39">
        <f>IF(AND('PR-tampon'!RECH_CLIMAT=TRUE,MATCH(REFERENCEMENT_ISOLANT[[#This Row],[Climat max]],LISTE_CLIMAT,0)&gt;=MATCH(HAUT_VISEE,LISTE_CLIMAT,0)),1,0)</f>
        <v>0</v>
      </c>
      <c r="BV47" s="39">
        <f>IF(AND(RECH_CLASSEMENT=TRUE,MATCH(REFERENCEMENT_ISOLANT[[#This Row],[classement locaux au sens 20.1 P3]],LISTE_CLASSEMENT,0)&gt;=MATCH(SITUA_VISEE,LISTE_CLASSEMENT,0)),1,0)</f>
        <v>0</v>
      </c>
      <c r="BW47" s="39">
        <f>IF(AND(RECH_LOCAUX=TRUE,MATCH(REFERENCEMENT_ISOLANT[[#This Row],[Locaux climatisés ou raffraichis]],LISTE_LOCAUX_VISE,0)&gt;=MATCH(CATEG_VISEE,LISTE_LOCAUX_VISE,0)),1,0)</f>
        <v>0</v>
      </c>
      <c r="BX47" s="39">
        <f ca="1">IF(REFERENCEMENT_ISOLANT[[#This Row],[Eligibilité procédé]]&lt;&gt;0,COUNTIF(REFERENCEMENT_ISOLANT[Eligibilité procédé],"&lt;="&amp;REFERENCEMENT_ISOLANT[[#This Row],[Eligibilité procédé]])-COUNTIF(REFERENCEMENT_ISOLANT[Eligibilité procédé],"=0"),ROWS(REFERENCEMENT_ISOLANT[Ordre]))</f>
        <v>0</v>
      </c>
      <c r="BY47" s="39" t="str">
        <f ca="1">IF(COUNTIF('PR-tampon'!$B$3:$B$9,TRUE)+1=COUNTIF(REFERENCEMENT_ISOLANT[[#This Row],[Validité]:[CRITERE CLIMATISATION VISE]],1),ROW(REFERENCEMENT_ISOLANT[[#This Row],[CRITERE CLIMATISATION VISE]]),"")</f>
        <v/>
      </c>
      <c r="BZ47"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A47"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B47"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C47"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CD47" s="135"/>
      <c r="CE47" s="135"/>
      <c r="CF47" s="135"/>
      <c r="CG47" s="135"/>
      <c r="CH47" s="135"/>
      <c r="CI47" s="135"/>
      <c r="CJ47" s="135"/>
      <c r="CK47" s="135"/>
      <c r="CL47" s="135"/>
      <c r="CM47" s="135"/>
      <c r="CN47"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Avis technique 20/19-439_V3.1 du procédé COTONWOOL FLEX 25 : pose en : COB du NF DTU 31.2 avec parement extérieur ventilé ; contre-cloison du DTU 25.41 ; cloisons du DTU 25.41 ; cloison intérieure en COB du NF DTU 31.2 ; </v>
      </c>
    </row>
    <row r="48" spans="1:92" ht="204" x14ac:dyDescent="0.3">
      <c r="A48" s="33">
        <v>45085</v>
      </c>
      <c r="B48" s="30" t="s">
        <v>9</v>
      </c>
      <c r="C48" s="30"/>
      <c r="D48" s="50" t="s">
        <v>80</v>
      </c>
      <c r="E48" s="30" t="s">
        <v>551</v>
      </c>
      <c r="F48" s="30" t="s">
        <v>81</v>
      </c>
      <c r="G48" s="12" t="s">
        <v>210</v>
      </c>
      <c r="H48" s="12" t="s">
        <v>210</v>
      </c>
      <c r="I48" s="13" t="s">
        <v>210</v>
      </c>
      <c r="J48" s="12" t="s">
        <v>65</v>
      </c>
      <c r="K48" s="13" t="s">
        <v>65</v>
      </c>
      <c r="L48" s="13" t="s">
        <v>210</v>
      </c>
      <c r="M48" s="13" t="s">
        <v>210</v>
      </c>
      <c r="N48" s="13" t="s">
        <v>210</v>
      </c>
      <c r="O48" s="13" t="s">
        <v>210</v>
      </c>
      <c r="P48" s="145" t="s">
        <v>65</v>
      </c>
      <c r="Q48" s="147" t="s">
        <v>586</v>
      </c>
      <c r="R48" s="12" t="s">
        <v>210</v>
      </c>
      <c r="S48" s="12" t="s">
        <v>210</v>
      </c>
      <c r="T48" s="12" t="s">
        <v>210</v>
      </c>
      <c r="U48" s="12"/>
      <c r="V48" s="12" t="s">
        <v>65</v>
      </c>
      <c r="W48" s="12" t="s">
        <v>65</v>
      </c>
      <c r="X48" s="12"/>
      <c r="Y48" s="12" t="s">
        <v>210</v>
      </c>
      <c r="Z48" s="12" t="s">
        <v>210</v>
      </c>
      <c r="AA48" s="12" t="s">
        <v>210</v>
      </c>
      <c r="AB48" s="12"/>
      <c r="AC48" s="128" t="s">
        <v>602</v>
      </c>
      <c r="AD48" s="156" t="s">
        <v>647</v>
      </c>
      <c r="AE48" s="143">
        <v>95</v>
      </c>
      <c r="AF48" s="143" t="s">
        <v>648</v>
      </c>
      <c r="AG48" s="156" t="s">
        <v>65</v>
      </c>
      <c r="AH48" s="156" t="s">
        <v>65</v>
      </c>
      <c r="AI48" s="13">
        <v>4</v>
      </c>
      <c r="AJ48" s="13">
        <v>4</v>
      </c>
      <c r="AK48" s="13">
        <v>4</v>
      </c>
      <c r="AL48" s="13">
        <v>4</v>
      </c>
      <c r="AM48" s="13"/>
      <c r="AN48" s="31">
        <v>3.5999999999999997E-2</v>
      </c>
      <c r="AO48" s="16" t="s">
        <v>58</v>
      </c>
      <c r="AP48" s="16" t="s">
        <v>220</v>
      </c>
      <c r="AQ48" s="13" t="s">
        <v>65</v>
      </c>
      <c r="AR48" s="13" t="s">
        <v>177</v>
      </c>
      <c r="AS48" s="16" t="s">
        <v>65</v>
      </c>
      <c r="AT48" s="16">
        <v>8</v>
      </c>
      <c r="AU48" s="16" t="s">
        <v>202</v>
      </c>
      <c r="AV48" s="16" t="s">
        <v>181</v>
      </c>
      <c r="AW48" s="16" t="s">
        <v>381</v>
      </c>
      <c r="AX48" s="16" t="s">
        <v>190</v>
      </c>
      <c r="AY48" s="54" t="s">
        <v>117</v>
      </c>
      <c r="AZ48" s="31" t="s">
        <v>62</v>
      </c>
      <c r="BA48" s="30" t="s">
        <v>6</v>
      </c>
      <c r="BB48" s="30" t="s">
        <v>136</v>
      </c>
      <c r="BC48" s="33" t="s">
        <v>88</v>
      </c>
      <c r="BD48" s="51"/>
      <c r="BE48" s="51">
        <v>44879</v>
      </c>
      <c r="BF48" s="51">
        <v>45322</v>
      </c>
      <c r="BG48" s="52">
        <f ca="1">+(REFERENCEMENT_ISOLANT[[#This Row],[AVIS LIMITE AU / VALIDITE]]&gt;=TODAY())*1</f>
        <v>0</v>
      </c>
      <c r="BH48" s="13" t="s">
        <v>210</v>
      </c>
      <c r="BI48"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(L'évaluation technique n'est plus valide)</v>
      </c>
      <c r="BJ48" s="102">
        <v>0</v>
      </c>
      <c r="BK48" s="64" t="s">
        <v>473</v>
      </c>
      <c r="BL48" s="4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https://evaluation.cstb.fr/fr/avis-technique/detail/20-19-439_V3-E1/</v>
      </c>
      <c r="BM48"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https://evaluation.cstb.fr/fr/avis-technique/detail/20-19-439_V3-E1/</v>
      </c>
      <c r="BN48" s="37" t="s">
        <v>268</v>
      </c>
      <c r="BO48"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n°20/19-439_V3-E1 annule et remplace l' Avis technique n° 20/19-439_V2_E1</v>
      </c>
      <c r="BP48" s="38">
        <f ca="1">REFERENCEMENT_ISOLANT[[#This Row],[VALIDITE]]</f>
        <v>0</v>
      </c>
      <c r="BQ48"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48"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48"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48" s="39">
        <f>IF(AND('PR-tampon'!RECH_HYGRO=TRUE,MATCH(REFERENCEMENT_ISOLANT[[#This Row],[Hygrométrie des locaux]],LISTE_HYGRO,0)&gt;=MATCH(ZONE_SIS_VISEE,LISTE_HYGRO,0)),1,0)</f>
        <v>0</v>
      </c>
      <c r="BU48" s="39">
        <f>IF(AND('PR-tampon'!RECH_CLIMAT=TRUE,MATCH(REFERENCEMENT_ISOLANT[[#This Row],[Climat max]],LISTE_CLIMAT,0)&gt;=MATCH(HAUT_VISEE,LISTE_CLIMAT,0)),1,0)</f>
        <v>0</v>
      </c>
      <c r="BV48" s="39">
        <f>IF(AND(RECH_CLASSEMENT=TRUE,MATCH(REFERENCEMENT_ISOLANT[[#This Row],[classement locaux au sens 20.1 P3]],LISTE_CLASSEMENT,0)&gt;=MATCH(SITUA_VISEE,LISTE_CLASSEMENT,0)),1,0)</f>
        <v>0</v>
      </c>
      <c r="BW48" s="39">
        <f>IF(AND(RECH_LOCAUX=TRUE,MATCH(REFERENCEMENT_ISOLANT[[#This Row],[Locaux climatisés ou raffraichis]],LISTE_LOCAUX_VISE,0)&gt;=MATCH(CATEG_VISEE,LISTE_LOCAUX_VISE,0)),1,0)</f>
        <v>0</v>
      </c>
      <c r="BX48" s="39">
        <f ca="1">IF(REFERENCEMENT_ISOLANT[[#This Row],[Eligibilité procédé]]&lt;&gt;0,COUNTIF(REFERENCEMENT_ISOLANT[Eligibilité procédé],"&lt;="&amp;REFERENCEMENT_ISOLANT[[#This Row],[Eligibilité procédé]])-COUNTIF(REFERENCEMENT_ISOLANT[Eligibilité procédé],"=0"),ROWS(REFERENCEMENT_ISOLANT[Ordre]))</f>
        <v>0</v>
      </c>
      <c r="BY48" s="39" t="str">
        <f ca="1">IF(COUNTIF('PR-tampon'!$B$3:$B$9,TRUE)+1=COUNTIF(REFERENCEMENT_ISOLANT[[#This Row],[Validité]:[CRITERE CLIMATISATION VISE]],1),ROW(REFERENCEMENT_ISOLANT[[#This Row],[CRITERE CLIMATISATION VISE]]),"")</f>
        <v/>
      </c>
      <c r="BZ48"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Extenstion de l'Avis Technique n°20/19-439_V3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A48"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Extenstion de l'Avis Technique n°20/19-439_V3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B48"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C48"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CD48" s="135"/>
      <c r="CE48" s="135"/>
      <c r="CF48" s="135"/>
      <c r="CG48" s="135"/>
      <c r="CH48" s="135"/>
      <c r="CI48" s="135"/>
      <c r="CJ48" s="135"/>
      <c r="CK48" s="135"/>
      <c r="CL48" s="135"/>
      <c r="CM48" s="135"/>
      <c r="CN48"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Avis technique 20/19-439_V3-E1 du procédé ISOCOTON : pose en : COB du NF DTU 31.2 avec parement extérieur ventilé ; contre-cloison du DTU 25.41 ; cloisons du DTU 25.41 ; cloison intérieure en COB du NF DTU 31.2 ; </v>
      </c>
    </row>
    <row r="49" spans="1:92" ht="108" x14ac:dyDescent="0.3">
      <c r="A49" s="33">
        <v>45085</v>
      </c>
      <c r="B49" s="30" t="s">
        <v>12</v>
      </c>
      <c r="C49" s="30" t="s">
        <v>767</v>
      </c>
      <c r="D49" s="30" t="s">
        <v>91</v>
      </c>
      <c r="E49" s="30" t="s">
        <v>11</v>
      </c>
      <c r="F49" s="30" t="s">
        <v>7</v>
      </c>
      <c r="G49" s="12" t="s">
        <v>210</v>
      </c>
      <c r="H49" s="12" t="s">
        <v>210</v>
      </c>
      <c r="I49" s="13" t="s">
        <v>210</v>
      </c>
      <c r="J49" s="12" t="s">
        <v>65</v>
      </c>
      <c r="K49" s="13" t="s">
        <v>65</v>
      </c>
      <c r="L49" s="13" t="s">
        <v>210</v>
      </c>
      <c r="M49" s="13" t="s">
        <v>210</v>
      </c>
      <c r="N49" s="13" t="s">
        <v>210</v>
      </c>
      <c r="O49" s="13" t="s">
        <v>210</v>
      </c>
      <c r="P49" s="145" t="s">
        <v>210</v>
      </c>
      <c r="Q49" s="147" t="s">
        <v>586</v>
      </c>
      <c r="R49" s="12" t="s">
        <v>210</v>
      </c>
      <c r="S49" s="12" t="s">
        <v>210</v>
      </c>
      <c r="T49" s="12" t="s">
        <v>210</v>
      </c>
      <c r="U49" s="12"/>
      <c r="V49" s="12" t="s">
        <v>210</v>
      </c>
      <c r="W49" s="12" t="s">
        <v>210</v>
      </c>
      <c r="X49" s="12"/>
      <c r="Y49" s="12" t="s">
        <v>210</v>
      </c>
      <c r="Z49" s="12" t="s">
        <v>210</v>
      </c>
      <c r="AA49" s="12" t="s">
        <v>210</v>
      </c>
      <c r="AB49" s="12"/>
      <c r="AC49" s="146" t="s">
        <v>600</v>
      </c>
      <c r="AD49" s="156" t="s">
        <v>649</v>
      </c>
      <c r="AE49" s="143" t="s">
        <v>655</v>
      </c>
      <c r="AF49" s="143" t="s">
        <v>651</v>
      </c>
      <c r="AG49" s="156" t="s">
        <v>65</v>
      </c>
      <c r="AH49" s="156" t="s">
        <v>210</v>
      </c>
      <c r="AI49" s="13">
        <v>4</v>
      </c>
      <c r="AJ49" s="13">
        <v>4</v>
      </c>
      <c r="AK49" s="13">
        <v>4</v>
      </c>
      <c r="AL49" s="13">
        <v>4</v>
      </c>
      <c r="AM49" s="13"/>
      <c r="AN49" s="31" t="s">
        <v>70</v>
      </c>
      <c r="AO49" s="16" t="s">
        <v>58</v>
      </c>
      <c r="AP49" s="16" t="s">
        <v>220</v>
      </c>
      <c r="AQ49" s="13" t="s">
        <v>65</v>
      </c>
      <c r="AR49" s="13" t="s">
        <v>177</v>
      </c>
      <c r="AS49" s="16" t="s">
        <v>65</v>
      </c>
      <c r="AT49" s="13" t="s">
        <v>177</v>
      </c>
      <c r="AU49" s="16" t="s">
        <v>202</v>
      </c>
      <c r="AV49" s="16" t="s">
        <v>181</v>
      </c>
      <c r="AW49" s="16" t="s">
        <v>381</v>
      </c>
      <c r="AX49" s="16" t="s">
        <v>190</v>
      </c>
      <c r="AY49" s="32" t="s">
        <v>478</v>
      </c>
      <c r="AZ49" s="31" t="s">
        <v>60</v>
      </c>
      <c r="BA49" s="30" t="s">
        <v>7</v>
      </c>
      <c r="BB49" s="30" t="s">
        <v>136</v>
      </c>
      <c r="BC49" s="33" t="s">
        <v>90</v>
      </c>
      <c r="BD49" s="51">
        <v>44845</v>
      </c>
      <c r="BE49" s="51">
        <v>44879</v>
      </c>
      <c r="BF49" s="51">
        <v>46568</v>
      </c>
      <c r="BG49" s="52">
        <f ca="1">+(REFERENCEMENT_ISOLANT[[#This Row],[AVIS LIMITE AU / VALIDITE]]&gt;=TODAY())*1</f>
        <v>1</v>
      </c>
      <c r="BH49" s="13" t="s">
        <v>65</v>
      </c>
      <c r="BI49"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J49" s="102">
        <v>0</v>
      </c>
      <c r="BK49" s="64" t="s">
        <v>253</v>
      </c>
      <c r="BL49" s="4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https://evaluation.cstb.fr/fr/avis-technique/detail/20-17-401_V4-E1/</v>
      </c>
      <c r="BM49"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https://evaluation.cstb.fr/fr/avis-technique/detail/20-17-401_V4-E1/</v>
      </c>
      <c r="BN49" s="37" t="s">
        <v>162</v>
      </c>
      <c r="BO49"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n°20/17-401_V4-E1 annule et remplace l' Avis technique n° 20/17-401_V3-E1
Sur liste verte de la C2p à la date du référencement</v>
      </c>
      <c r="BP49" s="38">
        <f ca="1">REFERENCEMENT_ISOLANT[[#This Row],[VALIDITE]]</f>
        <v>1</v>
      </c>
      <c r="BQ49"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49"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49"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49" s="39">
        <f>IF(AND('PR-tampon'!RECH_HYGRO=TRUE,MATCH(REFERENCEMENT_ISOLANT[[#This Row],[Hygrométrie des locaux]],LISTE_HYGRO,0)&gt;=MATCH(ZONE_SIS_VISEE,LISTE_HYGRO,0)),1,0)</f>
        <v>0</v>
      </c>
      <c r="BU49" s="39">
        <f>IF(AND('PR-tampon'!RECH_CLIMAT=TRUE,MATCH(REFERENCEMENT_ISOLANT[[#This Row],[Climat max]],LISTE_CLIMAT,0)&gt;=MATCH(HAUT_VISEE,LISTE_CLIMAT,0)),1,0)</f>
        <v>0</v>
      </c>
      <c r="BV49" s="39">
        <f>IF(AND(RECH_CLASSEMENT=TRUE,MATCH(REFERENCEMENT_ISOLANT[[#This Row],[classement locaux au sens 20.1 P3]],LISTE_CLASSEMENT,0)&gt;=MATCH(SITUA_VISEE,LISTE_CLASSEMENT,0)),1,0)</f>
        <v>0</v>
      </c>
      <c r="BW49" s="39">
        <f>IF(AND(RECH_LOCAUX=TRUE,MATCH(REFERENCEMENT_ISOLANT[[#This Row],[Locaux climatisés ou raffraichis]],LISTE_LOCAUX_VISE,0)&gt;=MATCH(CATEG_VISEE,LISTE_LOCAUX_VISE,0)),1,0)</f>
        <v>0</v>
      </c>
      <c r="BX49" s="39">
        <f ca="1">IF(REFERENCEMENT_ISOLANT[[#This Row],[Eligibilité procédé]]&lt;&gt;0,COUNTIF(REFERENCEMENT_ISOLANT[Eligibilité procédé],"&lt;="&amp;REFERENCEMENT_ISOLANT[[#This Row],[Eligibilité procédé]])-COUNTIF(REFERENCEMENT_ISOLANT[Eligibilité procédé],"=0"),ROWS(REFERENCEMENT_ISOLANT[Ordre]))</f>
        <v>38</v>
      </c>
      <c r="BY49" s="39">
        <f ca="1">IF(COUNTIF('PR-tampon'!$B$3:$B$9,TRUE)+1=COUNTIF(REFERENCEMENT_ISOLANT[[#This Row],[Validité]:[CRITERE CLIMATISATION VISE]],1),ROW(REFERENCEMENT_ISOLANT[[#This Row],[CRITERE CLIMATISATION VISE]]),"")</f>
        <v>49</v>
      </c>
      <c r="BZ49"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Extension de l’Avis Technique 20/17-401_V4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A49"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Extension de l’Avis Technique 20/17-401_V4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B49"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C49"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CD49" s="135"/>
      <c r="CE49" s="135"/>
      <c r="CF49" s="135"/>
      <c r="CG49" s="135"/>
      <c r="CH49" s="135"/>
      <c r="CI49" s="135"/>
      <c r="CJ49" s="135"/>
      <c r="CK49" s="135"/>
      <c r="CL49" s="135"/>
      <c r="CM49" s="125" t="s">
        <v>682</v>
      </c>
      <c r="CN49"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Avis technique 20/17-401_V4-E1 du procédé Therméo ouate de cellulose, ThermaCell, SopraCell : pose en : COB du NF DTU 31.2 avec parement extérieur ventilé ; </v>
      </c>
    </row>
    <row r="50" spans="1:92" ht="108" x14ac:dyDescent="0.3">
      <c r="A50" s="33">
        <v>45085</v>
      </c>
      <c r="B50" s="30" t="s">
        <v>12</v>
      </c>
      <c r="C50" s="30" t="s">
        <v>767</v>
      </c>
      <c r="D50" s="30" t="s">
        <v>19</v>
      </c>
      <c r="E50" s="30" t="s">
        <v>11</v>
      </c>
      <c r="F50" s="30" t="s">
        <v>7</v>
      </c>
      <c r="G50" s="12" t="s">
        <v>210</v>
      </c>
      <c r="H50" s="12" t="s">
        <v>210</v>
      </c>
      <c r="I50" s="13" t="s">
        <v>210</v>
      </c>
      <c r="J50" s="12" t="s">
        <v>65</v>
      </c>
      <c r="K50" s="13" t="s">
        <v>65</v>
      </c>
      <c r="L50" s="13" t="s">
        <v>210</v>
      </c>
      <c r="M50" s="13" t="s">
        <v>210</v>
      </c>
      <c r="N50" s="13" t="s">
        <v>210</v>
      </c>
      <c r="O50" s="13" t="s">
        <v>210</v>
      </c>
      <c r="P50" s="145" t="s">
        <v>210</v>
      </c>
      <c r="Q50" s="147" t="s">
        <v>586</v>
      </c>
      <c r="R50" s="12" t="s">
        <v>210</v>
      </c>
      <c r="S50" s="12" t="s">
        <v>210</v>
      </c>
      <c r="T50" s="12" t="s">
        <v>210</v>
      </c>
      <c r="U50" s="12"/>
      <c r="V50" s="12" t="s">
        <v>210</v>
      </c>
      <c r="W50" s="12" t="s">
        <v>210</v>
      </c>
      <c r="X50" s="12"/>
      <c r="Y50" s="12" t="s">
        <v>210</v>
      </c>
      <c r="Z50" s="12" t="s">
        <v>210</v>
      </c>
      <c r="AA50" s="12" t="s">
        <v>210</v>
      </c>
      <c r="AB50" s="12"/>
      <c r="AC50" s="146" t="s">
        <v>601</v>
      </c>
      <c r="AD50" s="156" t="s">
        <v>649</v>
      </c>
      <c r="AE50" s="143" t="s">
        <v>655</v>
      </c>
      <c r="AF50" s="143" t="s">
        <v>651</v>
      </c>
      <c r="AG50" s="156" t="s">
        <v>65</v>
      </c>
      <c r="AH50" s="156" t="s">
        <v>210</v>
      </c>
      <c r="AI50" s="13">
        <v>4</v>
      </c>
      <c r="AJ50" s="13">
        <v>4</v>
      </c>
      <c r="AK50" s="13">
        <v>4</v>
      </c>
      <c r="AL50" s="13">
        <v>4</v>
      </c>
      <c r="AM50" s="13"/>
      <c r="AN50" s="31" t="s">
        <v>70</v>
      </c>
      <c r="AO50" s="16" t="s">
        <v>58</v>
      </c>
      <c r="AP50" s="16" t="s">
        <v>220</v>
      </c>
      <c r="AQ50" s="13" t="s">
        <v>65</v>
      </c>
      <c r="AR50" s="13" t="s">
        <v>177</v>
      </c>
      <c r="AS50" s="16" t="s">
        <v>65</v>
      </c>
      <c r="AT50" s="13" t="s">
        <v>177</v>
      </c>
      <c r="AU50" s="16" t="s">
        <v>202</v>
      </c>
      <c r="AV50" s="16" t="s">
        <v>181</v>
      </c>
      <c r="AW50" s="16" t="s">
        <v>381</v>
      </c>
      <c r="AX50" s="16" t="s">
        <v>190</v>
      </c>
      <c r="AY50" s="32" t="s">
        <v>479</v>
      </c>
      <c r="AZ50" s="31" t="s">
        <v>60</v>
      </c>
      <c r="BA50" s="30" t="s">
        <v>7</v>
      </c>
      <c r="BB50" s="30" t="s">
        <v>136</v>
      </c>
      <c r="BC50" s="33" t="s">
        <v>89</v>
      </c>
      <c r="BD50" s="51">
        <v>44845</v>
      </c>
      <c r="BE50" s="51">
        <v>44879</v>
      </c>
      <c r="BF50" s="51">
        <v>46568</v>
      </c>
      <c r="BG50" s="52">
        <f ca="1">+(REFERENCEMENT_ISOLANT[[#This Row],[AVIS LIMITE AU / VALIDITE]]&gt;=TODAY())*1</f>
        <v>1</v>
      </c>
      <c r="BH50" s="13" t="s">
        <v>65</v>
      </c>
      <c r="BI50"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J50" s="102">
        <v>0</v>
      </c>
      <c r="BK50" s="64" t="s">
        <v>254</v>
      </c>
      <c r="BL50" s="4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https://evaluation.cstb.fr/fr/avis-technique/detail/20-17-401_V4-E2/</v>
      </c>
      <c r="BM50"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https://evaluation.cstb.fr/fr/avis-technique/detail/20-17-401_V4-E2/</v>
      </c>
      <c r="BN50" s="37" t="s">
        <v>163</v>
      </c>
      <c r="BO50"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n°20/17-401_V4-E2 annule et remplace l' Avis technique n° 20/17-401_V3-E2
Sur liste verte de la C2p à la date du référencement</v>
      </c>
      <c r="BP50" s="38">
        <f ca="1">REFERENCEMENT_ISOLANT[[#This Row],[VALIDITE]]</f>
        <v>1</v>
      </c>
      <c r="BQ50"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50"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50"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50" s="39">
        <f>IF(AND('PR-tampon'!RECH_HYGRO=TRUE,MATCH(REFERENCEMENT_ISOLANT[[#This Row],[Hygrométrie des locaux]],LISTE_HYGRO,0)&gt;=MATCH(ZONE_SIS_VISEE,LISTE_HYGRO,0)),1,0)</f>
        <v>0</v>
      </c>
      <c r="BU50" s="39">
        <f>IF(AND('PR-tampon'!RECH_CLIMAT=TRUE,MATCH(REFERENCEMENT_ISOLANT[[#This Row],[Climat max]],LISTE_CLIMAT,0)&gt;=MATCH(HAUT_VISEE,LISTE_CLIMAT,0)),1,0)</f>
        <v>0</v>
      </c>
      <c r="BV50" s="39">
        <f>IF(AND(RECH_CLASSEMENT=TRUE,MATCH(REFERENCEMENT_ISOLANT[[#This Row],[classement locaux au sens 20.1 P3]],LISTE_CLASSEMENT,0)&gt;=MATCH(SITUA_VISEE,LISTE_CLASSEMENT,0)),1,0)</f>
        <v>0</v>
      </c>
      <c r="BW50" s="39">
        <f>IF(AND(RECH_LOCAUX=TRUE,MATCH(REFERENCEMENT_ISOLANT[[#This Row],[Locaux climatisés ou raffraichis]],LISTE_LOCAUX_VISE,0)&gt;=MATCH(CATEG_VISEE,LISTE_LOCAUX_VISE,0)),1,0)</f>
        <v>0</v>
      </c>
      <c r="BX50" s="39">
        <f ca="1">IF(REFERENCEMENT_ISOLANT[[#This Row],[Eligibilité procédé]]&lt;&gt;0,COUNTIF(REFERENCEMENT_ISOLANT[Eligibilité procédé],"&lt;="&amp;REFERENCEMENT_ISOLANT[[#This Row],[Eligibilité procédé]])-COUNTIF(REFERENCEMENT_ISOLANT[Eligibilité procédé],"=0"),ROWS(REFERENCEMENT_ISOLANT[Ordre]))</f>
        <v>39</v>
      </c>
      <c r="BY50" s="39">
        <f ca="1">IF(COUNTIF('PR-tampon'!$B$3:$B$9,TRUE)+1=COUNTIF(REFERENCEMENT_ISOLANT[[#This Row],[Validité]:[CRITERE CLIMATISATION VISE]],1),ROW(REFERENCEMENT_ISOLANT[[#This Row],[CRITERE CLIMATISATION VISE]]),"")</f>
        <v>50</v>
      </c>
      <c r="BZ50"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Extension de l’Avis Technique 20/17-401_V4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A50"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Extension de l’Avis Technique 20/17-401_V4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B50"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C50"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CD50" s="135"/>
      <c r="CE50" s="135"/>
      <c r="CF50" s="135"/>
      <c r="CG50" s="135"/>
      <c r="CH50" s="135"/>
      <c r="CI50" s="135"/>
      <c r="CJ50" s="135"/>
      <c r="CK50" s="135"/>
      <c r="CL50" s="135"/>
      <c r="CM50" s="125" t="s">
        <v>681</v>
      </c>
      <c r="CN50"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Avis technique 20/17-401_V4-E2 du procédé PAVAFLOC, PAVACELL, VALOCELL, DOUCELL : pose en : COB du NF DTU 31.2 avec parement extérieur ventilé ; </v>
      </c>
    </row>
    <row r="51" spans="1:92" ht="108" x14ac:dyDescent="0.3">
      <c r="A51" s="33">
        <v>45085</v>
      </c>
      <c r="B51" s="30" t="s">
        <v>12</v>
      </c>
      <c r="C51" s="30" t="s">
        <v>767</v>
      </c>
      <c r="D51" s="30" t="s">
        <v>18</v>
      </c>
      <c r="E51" s="30" t="s">
        <v>11</v>
      </c>
      <c r="F51" s="30" t="s">
        <v>7</v>
      </c>
      <c r="G51" s="12" t="s">
        <v>210</v>
      </c>
      <c r="H51" s="12" t="s">
        <v>210</v>
      </c>
      <c r="I51" s="13" t="s">
        <v>210</v>
      </c>
      <c r="J51" s="12" t="s">
        <v>65</v>
      </c>
      <c r="K51" s="13" t="s">
        <v>65</v>
      </c>
      <c r="L51" s="13" t="s">
        <v>210</v>
      </c>
      <c r="M51" s="13" t="s">
        <v>210</v>
      </c>
      <c r="N51" s="13" t="s">
        <v>210</v>
      </c>
      <c r="O51" s="13" t="s">
        <v>210</v>
      </c>
      <c r="P51" s="145" t="s">
        <v>210</v>
      </c>
      <c r="Q51" s="147" t="s">
        <v>586</v>
      </c>
      <c r="R51" s="12" t="s">
        <v>210</v>
      </c>
      <c r="S51" s="12" t="s">
        <v>210</v>
      </c>
      <c r="T51" s="12" t="s">
        <v>210</v>
      </c>
      <c r="U51" s="12"/>
      <c r="V51" s="12" t="s">
        <v>210</v>
      </c>
      <c r="W51" s="12" t="s">
        <v>210</v>
      </c>
      <c r="X51" s="12"/>
      <c r="Y51" s="12" t="s">
        <v>210</v>
      </c>
      <c r="Z51" s="12" t="s">
        <v>210</v>
      </c>
      <c r="AA51" s="12" t="s">
        <v>210</v>
      </c>
      <c r="AB51" s="12"/>
      <c r="AC51" s="146" t="s">
        <v>599</v>
      </c>
      <c r="AD51" s="156" t="s">
        <v>649</v>
      </c>
      <c r="AE51" s="143" t="s">
        <v>655</v>
      </c>
      <c r="AF51" s="143" t="s">
        <v>651</v>
      </c>
      <c r="AG51" s="156" t="s">
        <v>65</v>
      </c>
      <c r="AH51" s="156" t="s">
        <v>210</v>
      </c>
      <c r="AI51" s="13">
        <v>4</v>
      </c>
      <c r="AJ51" s="13">
        <v>4</v>
      </c>
      <c r="AK51" s="13">
        <v>4</v>
      </c>
      <c r="AL51" s="13">
        <v>4</v>
      </c>
      <c r="AM51" s="13"/>
      <c r="AN51" s="31" t="s">
        <v>70</v>
      </c>
      <c r="AO51" s="16" t="s">
        <v>58</v>
      </c>
      <c r="AP51" s="16" t="s">
        <v>220</v>
      </c>
      <c r="AQ51" s="13" t="s">
        <v>65</v>
      </c>
      <c r="AR51" s="13" t="s">
        <v>177</v>
      </c>
      <c r="AS51" s="16" t="s">
        <v>65</v>
      </c>
      <c r="AT51" s="13" t="s">
        <v>177</v>
      </c>
      <c r="AU51" s="16" t="s">
        <v>202</v>
      </c>
      <c r="AV51" s="16" t="s">
        <v>181</v>
      </c>
      <c r="AW51" s="16" t="s">
        <v>381</v>
      </c>
      <c r="AX51" s="16" t="s">
        <v>190</v>
      </c>
      <c r="AY51" s="32" t="s">
        <v>293</v>
      </c>
      <c r="AZ51" s="31" t="s">
        <v>60</v>
      </c>
      <c r="BA51" s="30" t="s">
        <v>7</v>
      </c>
      <c r="BB51" s="30" t="s">
        <v>136</v>
      </c>
      <c r="BC51" s="33" t="s">
        <v>86</v>
      </c>
      <c r="BD51" s="34">
        <v>44845</v>
      </c>
      <c r="BE51" s="34">
        <v>44873</v>
      </c>
      <c r="BF51" s="34">
        <v>46568</v>
      </c>
      <c r="BG51" s="52">
        <f ca="1">+(REFERENCEMENT_ISOLANT[[#This Row],[AVIS LIMITE AU / VALIDITE]]&gt;=TODAY())*1</f>
        <v>1</v>
      </c>
      <c r="BH51" s="13" t="s">
        <v>65</v>
      </c>
      <c r="BI51"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J51" s="102">
        <v>0</v>
      </c>
      <c r="BK51" s="64" t="s">
        <v>252</v>
      </c>
      <c r="BL51" s="4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https://evaluation.cstb.fr/fr/avis-technique/detail/20-17-401_V4/</v>
      </c>
      <c r="BM51"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https://evaluation.cstb.fr/fr/avis-technique/detail/20-17-401_V4/</v>
      </c>
      <c r="BN51" s="37" t="s">
        <v>156</v>
      </c>
      <c r="BO51"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n°20/17-401_V4 annule et remplace l' Avis technique n° 20/17-401_V3
Sur liste verte de la C2p à la date du référencement</v>
      </c>
      <c r="BP51" s="38">
        <f ca="1">REFERENCEMENT_ISOLANT[[#This Row],[VALIDITE]]</f>
        <v>1</v>
      </c>
      <c r="BQ51"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51"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51"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51" s="39">
        <f>IF(AND('PR-tampon'!RECH_HYGRO=TRUE,MATCH(REFERENCEMENT_ISOLANT[[#This Row],[Hygrométrie des locaux]],LISTE_HYGRO,0)&gt;=MATCH(ZONE_SIS_VISEE,LISTE_HYGRO,0)),1,0)</f>
        <v>0</v>
      </c>
      <c r="BU51" s="39">
        <f>IF(AND('PR-tampon'!RECH_CLIMAT=TRUE,MATCH(REFERENCEMENT_ISOLANT[[#This Row],[Climat max]],LISTE_CLIMAT,0)&gt;=MATCH(HAUT_VISEE,LISTE_CLIMAT,0)),1,0)</f>
        <v>0</v>
      </c>
      <c r="BV51" s="39">
        <f>IF(AND(RECH_CLASSEMENT=TRUE,MATCH(REFERENCEMENT_ISOLANT[[#This Row],[classement locaux au sens 20.1 P3]],LISTE_CLASSEMENT,0)&gt;=MATCH(SITUA_VISEE,LISTE_CLASSEMENT,0)),1,0)</f>
        <v>0</v>
      </c>
      <c r="BW51" s="39">
        <f>IF(AND(RECH_LOCAUX=TRUE,MATCH(REFERENCEMENT_ISOLANT[[#This Row],[Locaux climatisés ou raffraichis]],LISTE_LOCAUX_VISE,0)&gt;=MATCH(CATEG_VISEE,LISTE_LOCAUX_VISE,0)),1,0)</f>
        <v>0</v>
      </c>
      <c r="BX51" s="39">
        <f ca="1">IF(REFERENCEMENT_ISOLANT[[#This Row],[Eligibilité procédé]]&lt;&gt;0,COUNTIF(REFERENCEMENT_ISOLANT[Eligibilité procédé],"&lt;="&amp;REFERENCEMENT_ISOLANT[[#This Row],[Eligibilité procédé]])-COUNTIF(REFERENCEMENT_ISOLANT[Eligibilité procédé],"=0"),ROWS(REFERENCEMENT_ISOLANT[Ordre]))</f>
        <v>40</v>
      </c>
      <c r="BY51" s="39">
        <f ca="1">IF(COUNTIF('PR-tampon'!$B$3:$B$9,TRUE)+1=COUNTIF(REFERENCEMENT_ISOLANT[[#This Row],[Validité]:[CRITERE CLIMATISATION VISE]],1),ROW(REFERENCEMENT_ISOLANT[[#This Row],[CRITERE CLIMATISATION VISE]]),"")</f>
        <v>51</v>
      </c>
      <c r="BZ51"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A51"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B51"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C51"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CD51" s="125" t="s">
        <v>529</v>
      </c>
      <c r="CE51" s="125" t="s">
        <v>529</v>
      </c>
      <c r="CF51" s="125" t="s">
        <v>530</v>
      </c>
      <c r="CG51" s="125" t="s">
        <v>531</v>
      </c>
      <c r="CH51" s="125" t="s">
        <v>532</v>
      </c>
      <c r="CI51" s="135" t="s">
        <v>60</v>
      </c>
      <c r="CJ51" s="135"/>
      <c r="CK51" s="135"/>
      <c r="CL51" s="135" t="s">
        <v>528</v>
      </c>
      <c r="CM51" s="125" t="s">
        <v>683</v>
      </c>
      <c r="CN51"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Avis technique 20/17-401_V4 du procédé UniverCell® + : pose en : COB du NF DTU 31.2 avec parement extérieur ventilé ; </v>
      </c>
    </row>
    <row r="52" spans="1:92" ht="108" x14ac:dyDescent="0.3">
      <c r="A52" s="33">
        <v>45085</v>
      </c>
      <c r="B52" s="30" t="s">
        <v>12</v>
      </c>
      <c r="C52" s="30" t="s">
        <v>767</v>
      </c>
      <c r="D52" s="30" t="s">
        <v>33</v>
      </c>
      <c r="E52" s="30" t="s">
        <v>45</v>
      </c>
      <c r="F52" s="30" t="s">
        <v>34</v>
      </c>
      <c r="G52" s="12" t="s">
        <v>210</v>
      </c>
      <c r="H52" s="13" t="s">
        <v>210</v>
      </c>
      <c r="I52" s="13" t="s">
        <v>210</v>
      </c>
      <c r="J52" s="12" t="s">
        <v>210</v>
      </c>
      <c r="K52" s="13" t="s">
        <v>210</v>
      </c>
      <c r="L52" s="13" t="s">
        <v>210</v>
      </c>
      <c r="M52" s="13" t="s">
        <v>210</v>
      </c>
      <c r="N52" s="13" t="s">
        <v>210</v>
      </c>
      <c r="O52" s="13" t="s">
        <v>210</v>
      </c>
      <c r="P52" s="145" t="s">
        <v>210</v>
      </c>
      <c r="Q52" s="12"/>
      <c r="R52" s="12" t="s">
        <v>210</v>
      </c>
      <c r="S52" s="12" t="s">
        <v>65</v>
      </c>
      <c r="T52" s="12" t="s">
        <v>210</v>
      </c>
      <c r="U52" s="147" t="s">
        <v>722</v>
      </c>
      <c r="V52" s="12" t="s">
        <v>210</v>
      </c>
      <c r="W52" s="12" t="s">
        <v>210</v>
      </c>
      <c r="X52" s="12"/>
      <c r="Y52" s="12" t="s">
        <v>210</v>
      </c>
      <c r="Z52" s="12" t="s">
        <v>210</v>
      </c>
      <c r="AA52" s="12" t="s">
        <v>210</v>
      </c>
      <c r="AB52" s="12"/>
      <c r="AC52" s="146" t="s">
        <v>599</v>
      </c>
      <c r="AD52" s="156" t="s">
        <v>649</v>
      </c>
      <c r="AE52" s="156">
        <v>95</v>
      </c>
      <c r="AF52" s="156" t="s">
        <v>658</v>
      </c>
      <c r="AG52" s="156" t="s">
        <v>65</v>
      </c>
      <c r="AH52" s="156" t="s">
        <v>659</v>
      </c>
      <c r="AI52" s="13">
        <v>4</v>
      </c>
      <c r="AJ52" s="13">
        <v>4</v>
      </c>
      <c r="AK52" s="13">
        <v>4</v>
      </c>
      <c r="AL52" s="13">
        <v>4</v>
      </c>
      <c r="AM52" s="13"/>
      <c r="AN52" s="31">
        <v>4.1000000000000002E-2</v>
      </c>
      <c r="AO52" s="16" t="s">
        <v>58</v>
      </c>
      <c r="AP52" s="16" t="s">
        <v>220</v>
      </c>
      <c r="AQ52" s="13" t="s">
        <v>65</v>
      </c>
      <c r="AR52" s="16">
        <v>8</v>
      </c>
      <c r="AS52" s="16" t="s">
        <v>65</v>
      </c>
      <c r="AT52" s="13" t="s">
        <v>177</v>
      </c>
      <c r="AU52" s="16" t="s">
        <v>202</v>
      </c>
      <c r="AV52" s="16" t="s">
        <v>181</v>
      </c>
      <c r="AW52" s="16" t="s">
        <v>381</v>
      </c>
      <c r="AX52" s="16" t="s">
        <v>190</v>
      </c>
      <c r="AY52" s="54" t="s">
        <v>118</v>
      </c>
      <c r="AZ52" s="31" t="s">
        <v>62</v>
      </c>
      <c r="BA52" s="30" t="s">
        <v>34</v>
      </c>
      <c r="BB52" s="10" t="s">
        <v>137</v>
      </c>
      <c r="BC52" s="33" t="s">
        <v>94</v>
      </c>
      <c r="BD52" s="51">
        <v>44586</v>
      </c>
      <c r="BE52" s="51">
        <v>44762</v>
      </c>
      <c r="BF52" s="34">
        <v>45535</v>
      </c>
      <c r="BG52" s="52">
        <f ca="1">+(REFERENCEMENT_ISOLANT[[#This Row],[AVIS LIMITE AU / VALIDITE]]&gt;=TODAY())*1</f>
        <v>1</v>
      </c>
      <c r="BH52" s="13" t="s">
        <v>210</v>
      </c>
      <c r="BI52"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du référencement)</v>
      </c>
      <c r="BJ52" s="102">
        <v>0</v>
      </c>
      <c r="BK52" s="64" t="s">
        <v>261</v>
      </c>
      <c r="BL52" s="4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https://evaluation.cstb.fr/fr/avis-technique/detail/20-20-457_V2/</v>
      </c>
      <c r="BM52"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https://evaluation.cstb.fr/fr/avis-technique/detail/20-20-457_V2/</v>
      </c>
      <c r="BN52" s="37" t="s">
        <v>165</v>
      </c>
      <c r="BO52"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Le Document d'Application Technique (DTA) n°20/20-457_V2 annule et remplace le Document d'Application Technique (DTA) n° 20/20-457_V1</v>
      </c>
      <c r="BP52" s="38">
        <f ca="1">REFERENCEMENT_ISOLANT[[#This Row],[VALIDITE]]</f>
        <v>1</v>
      </c>
      <c r="BQ52"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52"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52"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52" s="39">
        <f>IF(AND('PR-tampon'!RECH_HYGRO=TRUE,MATCH(REFERENCEMENT_ISOLANT[[#This Row],[Hygrométrie des locaux]],LISTE_HYGRO,0)&gt;=MATCH(ZONE_SIS_VISEE,LISTE_HYGRO,0)),1,0)</f>
        <v>0</v>
      </c>
      <c r="BU52" s="39">
        <f>IF(AND('PR-tampon'!RECH_CLIMAT=TRUE,MATCH(REFERENCEMENT_ISOLANT[[#This Row],[Climat max]],LISTE_CLIMAT,0)&gt;=MATCH(HAUT_VISEE,LISTE_CLIMAT,0)),1,0)</f>
        <v>0</v>
      </c>
      <c r="BV52" s="39">
        <f>IF(AND(RECH_CLASSEMENT=TRUE,MATCH(REFERENCEMENT_ISOLANT[[#This Row],[classement locaux au sens 20.1 P3]],LISTE_CLASSEMENT,0)&gt;=MATCH(SITUA_VISEE,LISTE_CLASSEMENT,0)),1,0)</f>
        <v>0</v>
      </c>
      <c r="BW52" s="39">
        <f>IF(AND(RECH_LOCAUX=TRUE,MATCH(REFERENCEMENT_ISOLANT[[#This Row],[Locaux climatisés ou raffraichis]],LISTE_LOCAUX_VISE,0)&gt;=MATCH(CATEG_VISEE,LISTE_LOCAUX_VISE,0)),1,0)</f>
        <v>0</v>
      </c>
      <c r="BX52" s="39">
        <f ca="1">IF(REFERENCEMENT_ISOLANT[[#This Row],[Eligibilité procédé]]&lt;&gt;0,COUNTIF(REFERENCEMENT_ISOLANT[Eligibilité procédé],"&lt;="&amp;REFERENCEMENT_ISOLANT[[#This Row],[Eligibilité procédé]])-COUNTIF(REFERENCEMENT_ISOLANT[Eligibilité procédé],"=0"),ROWS(REFERENCEMENT_ISOLANT[Ordre]))</f>
        <v>41</v>
      </c>
      <c r="BY52" s="39">
        <f ca="1">IF(COUNTIF('PR-tampon'!$B$3:$B$9,TRUE)+1=COUNTIF(REFERENCEMENT_ISOLANT[[#This Row],[Validité]:[CRITERE CLIMATISATION VISE]],1),ROW(REFERENCEMENT_ISOLANT[[#This Row],[CRITERE CLIMATISATION VISE]]),"")</f>
        <v>52</v>
      </c>
      <c r="BZ52"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A52"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B52"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C52"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v>
      </c>
      <c r="CD52" s="135"/>
      <c r="CE52" s="135"/>
      <c r="CF52" s="135"/>
      <c r="CG52" s="135"/>
      <c r="CH52" s="135"/>
      <c r="CI52" s="135"/>
      <c r="CJ52" s="135"/>
      <c r="CK52" s="135"/>
      <c r="CL52" s="135"/>
      <c r="CM52" s="135"/>
      <c r="CN52"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Document d'Application Technique (DTA) 20/20-457_V2 du procédé Thermofloc F  : pose en : toiture rampante sous couverture ; </v>
      </c>
    </row>
    <row r="53" spans="1:92" ht="276" x14ac:dyDescent="0.3">
      <c r="A53" s="33">
        <v>45085</v>
      </c>
      <c r="B53" s="30" t="s">
        <v>9</v>
      </c>
      <c r="C53" s="30"/>
      <c r="D53" s="30" t="s">
        <v>5</v>
      </c>
      <c r="E53" s="30" t="s">
        <v>551</v>
      </c>
      <c r="F53" s="30" t="s">
        <v>6</v>
      </c>
      <c r="G53" s="12" t="s">
        <v>210</v>
      </c>
      <c r="H53" s="13" t="s">
        <v>210</v>
      </c>
      <c r="I53" s="13" t="s">
        <v>210</v>
      </c>
      <c r="J53" s="12" t="s">
        <v>210</v>
      </c>
      <c r="K53" s="13" t="s">
        <v>210</v>
      </c>
      <c r="L53" s="13" t="s">
        <v>210</v>
      </c>
      <c r="M53" s="13" t="s">
        <v>210</v>
      </c>
      <c r="N53" s="13" t="s">
        <v>210</v>
      </c>
      <c r="O53" s="13" t="s">
        <v>210</v>
      </c>
      <c r="P53" s="145" t="s">
        <v>210</v>
      </c>
      <c r="Q53" s="12"/>
      <c r="R53" s="12" t="s">
        <v>210</v>
      </c>
      <c r="S53" s="12" t="s">
        <v>65</v>
      </c>
      <c r="T53" s="12" t="s">
        <v>65</v>
      </c>
      <c r="U53" s="147" t="s">
        <v>587</v>
      </c>
      <c r="V53" s="12" t="s">
        <v>210</v>
      </c>
      <c r="W53" s="12" t="s">
        <v>210</v>
      </c>
      <c r="X53" s="12"/>
      <c r="Y53" s="12" t="s">
        <v>210</v>
      </c>
      <c r="Z53" s="12" t="s">
        <v>210</v>
      </c>
      <c r="AA53" s="12" t="s">
        <v>210</v>
      </c>
      <c r="AB53" s="12"/>
      <c r="AC53" s="146" t="s">
        <v>598</v>
      </c>
      <c r="AD53" s="156" t="s">
        <v>647</v>
      </c>
      <c r="AE53" s="156">
        <v>95</v>
      </c>
      <c r="AF53" s="156" t="s">
        <v>658</v>
      </c>
      <c r="AG53" s="156" t="s">
        <v>65</v>
      </c>
      <c r="AH53" s="156" t="s">
        <v>65</v>
      </c>
      <c r="AI53" s="13">
        <v>4</v>
      </c>
      <c r="AJ53" s="13">
        <v>4</v>
      </c>
      <c r="AK53" s="13">
        <v>4</v>
      </c>
      <c r="AL53" s="13">
        <v>4</v>
      </c>
      <c r="AM53" s="13"/>
      <c r="AN53" s="31" t="s">
        <v>111</v>
      </c>
      <c r="AO53" s="16" t="s">
        <v>58</v>
      </c>
      <c r="AP53" s="16" t="s">
        <v>220</v>
      </c>
      <c r="AQ53" s="13" t="s">
        <v>65</v>
      </c>
      <c r="AR53" s="13" t="s">
        <v>177</v>
      </c>
      <c r="AS53" s="16" t="s">
        <v>65</v>
      </c>
      <c r="AT53" s="16">
        <v>8</v>
      </c>
      <c r="AU53" s="16" t="s">
        <v>202</v>
      </c>
      <c r="AV53" s="16" t="s">
        <v>181</v>
      </c>
      <c r="AW53" s="16" t="s">
        <v>381</v>
      </c>
      <c r="AX53" s="63" t="s">
        <v>190</v>
      </c>
      <c r="AY53" s="54" t="s">
        <v>110</v>
      </c>
      <c r="AZ53" s="31" t="s">
        <v>62</v>
      </c>
      <c r="BA53" s="30" t="s">
        <v>6</v>
      </c>
      <c r="BB53" s="30" t="s">
        <v>136</v>
      </c>
      <c r="BC53" s="33" t="s">
        <v>269</v>
      </c>
      <c r="BD53" s="34"/>
      <c r="BE53" s="34">
        <v>44935</v>
      </c>
      <c r="BF53" s="34">
        <v>45322</v>
      </c>
      <c r="BG53" s="52">
        <f ca="1">+(REFERENCEMENT_ISOLANT[[#This Row],[AVIS LIMITE AU / VALIDITE]]&gt;=TODAY())*1</f>
        <v>0</v>
      </c>
      <c r="BH53" s="13" t="s">
        <v>65</v>
      </c>
      <c r="BI53"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(L'évaluation technique n'est plus valide)</v>
      </c>
      <c r="BJ53" s="102">
        <v>0</v>
      </c>
      <c r="BK53" s="64" t="s">
        <v>270</v>
      </c>
      <c r="BL53" s="4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https://evaluation.cstb.fr/fr/avis-technique/detail/20-19-440_V2/</v>
      </c>
      <c r="BM53"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https://evaluation.cstb.fr/fr/avis-technique/detail/20-19-440_V2/</v>
      </c>
      <c r="BN53" s="37" t="s">
        <v>164</v>
      </c>
      <c r="BO53"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n°20/19-440_V2 annule et remplace l' Avis technique n° 20/19-440_V1
Sur liste verte de la C2p à la date du référencement</v>
      </c>
      <c r="BP53" s="38">
        <f ca="1">REFERENCEMENT_ISOLANT[[#This Row],[VALIDITE]]</f>
        <v>0</v>
      </c>
      <c r="BQ53"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53"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53"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53" s="39">
        <f>IF(AND('PR-tampon'!RECH_HYGRO=TRUE,MATCH(REFERENCEMENT_ISOLANT[[#This Row],[Hygrométrie des locaux]],LISTE_HYGRO,0)&gt;=MATCH(ZONE_SIS_VISEE,LISTE_HYGRO,0)),1,0)</f>
        <v>0</v>
      </c>
      <c r="BU53" s="39">
        <f>IF(AND('PR-tampon'!RECH_CLIMAT=TRUE,MATCH(REFERENCEMENT_ISOLANT[[#This Row],[Climat max]],LISTE_CLIMAT,0)&gt;=MATCH(HAUT_VISEE,LISTE_CLIMAT,0)),1,0)</f>
        <v>0</v>
      </c>
      <c r="BV53" s="39">
        <f>IF(AND(RECH_CLASSEMENT=TRUE,MATCH(REFERENCEMENT_ISOLANT[[#This Row],[classement locaux au sens 20.1 P3]],LISTE_CLASSEMENT,0)&gt;=MATCH(SITUA_VISEE,LISTE_CLASSEMENT,0)),1,0)</f>
        <v>0</v>
      </c>
      <c r="BW53" s="39">
        <f>IF(AND(RECH_LOCAUX=TRUE,MATCH(REFERENCEMENT_ISOLANT[[#This Row],[Locaux climatisés ou raffraichis]],LISTE_LOCAUX_VISE,0)&gt;=MATCH(CATEG_VISEE,LISTE_LOCAUX_VISE,0)),1,0)</f>
        <v>0</v>
      </c>
      <c r="BX53" s="39">
        <f ca="1">IF(REFERENCEMENT_ISOLANT[[#This Row],[Eligibilité procédé]]&lt;&gt;0,COUNTIF(REFERENCEMENT_ISOLANT[Eligibilité procédé],"&lt;="&amp;REFERENCEMENT_ISOLANT[[#This Row],[Eligibilité procédé]])-COUNTIF(REFERENCEMENT_ISOLANT[Eligibilité procédé],"=0"),ROWS(REFERENCEMENT_ISOLANT[Ordre]))</f>
        <v>0</v>
      </c>
      <c r="BY53" s="39" t="str">
        <f ca="1">IF(COUNTIF('PR-tampon'!$B$3:$B$9,TRUE)+1=COUNTIF(REFERENCEMENT_ISOLANT[[#This Row],[Validité]:[CRITERE CLIMATISATION VISE]],1),ROW(REFERENCEMENT_ISOLANT[[#This Row],[CRITERE CLIMATISATION VISE]]),"")</f>
        <v/>
      </c>
      <c r="BZ53"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A53"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B53"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C53"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v>
      </c>
      <c r="CD53" s="135"/>
      <c r="CE53" s="135"/>
      <c r="CF53" s="135"/>
      <c r="CG53" s="135"/>
      <c r="CH53" s="135"/>
      <c r="CI53" s="135"/>
      <c r="CJ53" s="135"/>
      <c r="CK53" s="135"/>
      <c r="CL53" s="135"/>
      <c r="CM53" s="135"/>
      <c r="CN53"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Avis technique 20/19-440_V2 du procédé COTONWOOL FLEX 25 : pose en : toiture rampante sous couverture ; plancher de combles perdus ; </v>
      </c>
    </row>
    <row r="54" spans="1:92" ht="276" x14ac:dyDescent="0.3">
      <c r="A54" s="33">
        <v>45085</v>
      </c>
      <c r="B54" s="30" t="s">
        <v>9</v>
      </c>
      <c r="C54" s="30"/>
      <c r="D54" s="30" t="s">
        <v>5</v>
      </c>
      <c r="E54" s="30" t="s">
        <v>551</v>
      </c>
      <c r="F54" s="30" t="s">
        <v>6</v>
      </c>
      <c r="G54" s="12" t="s">
        <v>210</v>
      </c>
      <c r="H54" s="13" t="s">
        <v>210</v>
      </c>
      <c r="I54" s="13" t="s">
        <v>210</v>
      </c>
      <c r="J54" s="12" t="s">
        <v>210</v>
      </c>
      <c r="K54" s="13" t="s">
        <v>210</v>
      </c>
      <c r="L54" s="13" t="s">
        <v>210</v>
      </c>
      <c r="M54" s="13" t="s">
        <v>210</v>
      </c>
      <c r="N54" s="13" t="s">
        <v>210</v>
      </c>
      <c r="O54" s="13" t="s">
        <v>210</v>
      </c>
      <c r="P54" s="145" t="s">
        <v>210</v>
      </c>
      <c r="Q54" s="12"/>
      <c r="R54" s="12" t="s">
        <v>210</v>
      </c>
      <c r="S54" s="12" t="s">
        <v>65</v>
      </c>
      <c r="T54" s="12" t="s">
        <v>65</v>
      </c>
      <c r="U54" s="147" t="s">
        <v>587</v>
      </c>
      <c r="V54" s="12" t="s">
        <v>210</v>
      </c>
      <c r="W54" s="12" t="s">
        <v>210</v>
      </c>
      <c r="X54" s="12"/>
      <c r="Y54" s="12" t="s">
        <v>210</v>
      </c>
      <c r="Z54" s="12" t="s">
        <v>210</v>
      </c>
      <c r="AA54" s="12" t="s">
        <v>210</v>
      </c>
      <c r="AB54" s="12"/>
      <c r="AC54" s="146" t="s">
        <v>598</v>
      </c>
      <c r="AD54" s="156" t="s">
        <v>647</v>
      </c>
      <c r="AE54" s="156">
        <v>95</v>
      </c>
      <c r="AF54" s="156" t="s">
        <v>658</v>
      </c>
      <c r="AG54" s="156" t="s">
        <v>65</v>
      </c>
      <c r="AH54" s="156" t="s">
        <v>65</v>
      </c>
      <c r="AI54" s="13">
        <v>4</v>
      </c>
      <c r="AJ54" s="13">
        <v>4</v>
      </c>
      <c r="AK54" s="13">
        <v>4</v>
      </c>
      <c r="AL54" s="13">
        <v>4</v>
      </c>
      <c r="AM54" s="13"/>
      <c r="AN54" s="31" t="s">
        <v>111</v>
      </c>
      <c r="AO54" s="16" t="s">
        <v>58</v>
      </c>
      <c r="AP54" s="16" t="s">
        <v>220</v>
      </c>
      <c r="AQ54" s="13" t="s">
        <v>65</v>
      </c>
      <c r="AR54" s="13" t="s">
        <v>177</v>
      </c>
      <c r="AS54" s="16" t="s">
        <v>65</v>
      </c>
      <c r="AT54" s="16">
        <v>8</v>
      </c>
      <c r="AU54" s="16" t="s">
        <v>202</v>
      </c>
      <c r="AV54" s="16" t="s">
        <v>181</v>
      </c>
      <c r="AW54" s="16" t="s">
        <v>381</v>
      </c>
      <c r="AX54" s="63" t="s">
        <v>190</v>
      </c>
      <c r="AY54" s="54" t="s">
        <v>110</v>
      </c>
      <c r="AZ54" s="31" t="s">
        <v>62</v>
      </c>
      <c r="BA54" s="30" t="s">
        <v>6</v>
      </c>
      <c r="BB54" s="30" t="s">
        <v>136</v>
      </c>
      <c r="BC54" s="33" t="s">
        <v>198</v>
      </c>
      <c r="BD54" s="34"/>
      <c r="BE54" s="34">
        <v>44935</v>
      </c>
      <c r="BF54" s="34">
        <v>45322</v>
      </c>
      <c r="BG54" s="52">
        <f ca="1">+(REFERENCEMENT_ISOLANT[[#This Row],[AVIS LIMITE AU / VALIDITE]]&gt;=TODAY())*1</f>
        <v>0</v>
      </c>
      <c r="BH54" s="13" t="s">
        <v>65</v>
      </c>
      <c r="BI54"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(L'évaluation technique n'est plus valide)</v>
      </c>
      <c r="BJ54" s="102">
        <v>0</v>
      </c>
      <c r="BK54" s="16" t="s">
        <v>245</v>
      </c>
      <c r="BL54" s="48" t="s">
        <v>349</v>
      </c>
      <c r="BM54"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https://evaluation.cstb.fr/fr/avis-technique/detail/20-19-440_V2.1/</v>
      </c>
      <c r="BN54" s="37"/>
      <c r="BO54"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BP54" s="38">
        <f ca="1">REFERENCEMENT_ISOLANT[[#This Row],[VALIDITE]]</f>
        <v>0</v>
      </c>
      <c r="BQ54"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54"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54"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54" s="39">
        <f>IF(AND('PR-tampon'!RECH_HYGRO=TRUE,MATCH(REFERENCEMENT_ISOLANT[[#This Row],[Hygrométrie des locaux]],LISTE_HYGRO,0)&gt;=MATCH(ZONE_SIS_VISEE,LISTE_HYGRO,0)),1,0)</f>
        <v>0</v>
      </c>
      <c r="BU54" s="39">
        <f>IF(AND('PR-tampon'!RECH_CLIMAT=TRUE,MATCH(REFERENCEMENT_ISOLANT[[#This Row],[Climat max]],LISTE_CLIMAT,0)&gt;=MATCH(HAUT_VISEE,LISTE_CLIMAT,0)),1,0)</f>
        <v>0</v>
      </c>
      <c r="BV54" s="39">
        <f>IF(AND(RECH_CLASSEMENT=TRUE,MATCH(REFERENCEMENT_ISOLANT[[#This Row],[classement locaux au sens 20.1 P3]],LISTE_CLASSEMENT,0)&gt;=MATCH(SITUA_VISEE,LISTE_CLASSEMENT,0)),1,0)</f>
        <v>0</v>
      </c>
      <c r="BW54" s="39">
        <f>IF(AND(RECH_LOCAUX=TRUE,MATCH(REFERENCEMENT_ISOLANT[[#This Row],[Locaux climatisés ou raffraichis]],LISTE_LOCAUX_VISE,0)&gt;=MATCH(CATEG_VISEE,LISTE_LOCAUX_VISE,0)),1,0)</f>
        <v>0</v>
      </c>
      <c r="BX54" s="39">
        <f ca="1">IF(REFERENCEMENT_ISOLANT[[#This Row],[Eligibilité procédé]]&lt;&gt;0,COUNTIF(REFERENCEMENT_ISOLANT[Eligibilité procédé],"&lt;="&amp;REFERENCEMENT_ISOLANT[[#This Row],[Eligibilité procédé]])-COUNTIF(REFERENCEMENT_ISOLANT[Eligibilité procédé],"=0"),ROWS(REFERENCEMENT_ISOLANT[Ordre]))</f>
        <v>0</v>
      </c>
      <c r="BY54" s="39" t="str">
        <f ca="1">IF(COUNTIF('PR-tampon'!$B$3:$B$9,TRUE)+1=COUNTIF(REFERENCEMENT_ISOLANT[[#This Row],[Validité]:[CRITERE CLIMATISATION VISE]],1),ROW(REFERENCEMENT_ISOLANT[[#This Row],[CRITERE CLIMATISATION VISE]]),"")</f>
        <v/>
      </c>
      <c r="BZ54"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A54"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B54"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C54"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v>
      </c>
      <c r="CD54" s="135"/>
      <c r="CE54" s="135"/>
      <c r="CF54" s="135"/>
      <c r="CG54" s="135"/>
      <c r="CH54" s="135"/>
      <c r="CI54" s="135"/>
      <c r="CJ54" s="135"/>
      <c r="CK54" s="135"/>
      <c r="CL54" s="135"/>
      <c r="CM54" s="135"/>
      <c r="CN54"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Avis technique 20/19-440_V2.1 du procédé COTONWOOL FLEX 25 : pose en : toiture rampante sous couverture ; plancher de combles perdus ; </v>
      </c>
    </row>
    <row r="55" spans="1:92" ht="276" x14ac:dyDescent="0.3">
      <c r="A55" s="33">
        <v>45085</v>
      </c>
      <c r="B55" s="30" t="s">
        <v>9</v>
      </c>
      <c r="C55" s="30"/>
      <c r="D55" s="50" t="s">
        <v>80</v>
      </c>
      <c r="E55" s="30" t="s">
        <v>551</v>
      </c>
      <c r="F55" s="30" t="s">
        <v>81</v>
      </c>
      <c r="G55" s="12" t="s">
        <v>210</v>
      </c>
      <c r="H55" s="13" t="s">
        <v>210</v>
      </c>
      <c r="I55" s="13" t="s">
        <v>210</v>
      </c>
      <c r="J55" s="12" t="s">
        <v>210</v>
      </c>
      <c r="K55" s="13" t="s">
        <v>210</v>
      </c>
      <c r="L55" s="13" t="s">
        <v>210</v>
      </c>
      <c r="M55" s="13" t="s">
        <v>210</v>
      </c>
      <c r="N55" s="13" t="s">
        <v>210</v>
      </c>
      <c r="O55" s="13" t="s">
        <v>210</v>
      </c>
      <c r="P55" s="145" t="s">
        <v>210</v>
      </c>
      <c r="Q55" s="12"/>
      <c r="R55" s="12" t="s">
        <v>210</v>
      </c>
      <c r="S55" s="12" t="s">
        <v>65</v>
      </c>
      <c r="T55" s="12" t="s">
        <v>65</v>
      </c>
      <c r="U55" s="147" t="s">
        <v>587</v>
      </c>
      <c r="V55" s="12" t="s">
        <v>210</v>
      </c>
      <c r="W55" s="12" t="s">
        <v>210</v>
      </c>
      <c r="X55" s="12"/>
      <c r="Y55" s="12" t="s">
        <v>210</v>
      </c>
      <c r="Z55" s="12" t="s">
        <v>210</v>
      </c>
      <c r="AA55" s="12" t="s">
        <v>210</v>
      </c>
      <c r="AB55" s="12"/>
      <c r="AC55" s="146" t="s">
        <v>605</v>
      </c>
      <c r="AD55" s="156" t="s">
        <v>647</v>
      </c>
      <c r="AE55" s="156">
        <v>95</v>
      </c>
      <c r="AF55" s="156" t="s">
        <v>658</v>
      </c>
      <c r="AG55" s="156" t="s">
        <v>65</v>
      </c>
      <c r="AH55" s="156" t="s">
        <v>65</v>
      </c>
      <c r="AI55" s="13">
        <v>4</v>
      </c>
      <c r="AJ55" s="13">
        <v>4</v>
      </c>
      <c r="AK55" s="13">
        <v>4</v>
      </c>
      <c r="AL55" s="13">
        <v>4</v>
      </c>
      <c r="AM55" s="13"/>
      <c r="AN55" s="31" t="s">
        <v>111</v>
      </c>
      <c r="AO55" s="16" t="s">
        <v>58</v>
      </c>
      <c r="AP55" s="16" t="s">
        <v>220</v>
      </c>
      <c r="AQ55" s="13" t="s">
        <v>65</v>
      </c>
      <c r="AR55" s="13" t="s">
        <v>177</v>
      </c>
      <c r="AS55" s="16" t="s">
        <v>65</v>
      </c>
      <c r="AT55" s="16">
        <v>8</v>
      </c>
      <c r="AU55" s="16" t="s">
        <v>202</v>
      </c>
      <c r="AV55" s="16" t="s">
        <v>181</v>
      </c>
      <c r="AW55" s="16" t="s">
        <v>381</v>
      </c>
      <c r="AX55" s="63" t="s">
        <v>190</v>
      </c>
      <c r="AY55" s="54" t="s">
        <v>110</v>
      </c>
      <c r="AZ55" s="31" t="s">
        <v>62</v>
      </c>
      <c r="BA55" s="30" t="s">
        <v>6</v>
      </c>
      <c r="BB55" s="30" t="s">
        <v>136</v>
      </c>
      <c r="BC55" s="33" t="s">
        <v>82</v>
      </c>
      <c r="BD55" s="51"/>
      <c r="BE55" s="34">
        <v>44686</v>
      </c>
      <c r="BF55" s="34">
        <v>45322</v>
      </c>
      <c r="BG55" s="52">
        <f ca="1">+(REFERENCEMENT_ISOLANT[[#This Row],[AVIS LIMITE AU / VALIDITE]]&gt;=TODAY())*1</f>
        <v>0</v>
      </c>
      <c r="BH55" s="13" t="s">
        <v>65</v>
      </c>
      <c r="BI55"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(L'évaluation technique n'est plus valide)</v>
      </c>
      <c r="BJ55" s="102">
        <v>0</v>
      </c>
      <c r="BK55" s="64" t="s">
        <v>245</v>
      </c>
      <c r="BL55" s="4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https://evaluation.cstb.fr/fr/avis-technique/detail/20-19-440_V2-E1/</v>
      </c>
      <c r="BM55"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https://evaluation.cstb.fr/fr/avis-technique/detail/20-19-440_V2-E1/</v>
      </c>
      <c r="BN55" s="39"/>
      <c r="BO55"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BP55" s="38">
        <f ca="1">REFERENCEMENT_ISOLANT[[#This Row],[VALIDITE]]</f>
        <v>0</v>
      </c>
      <c r="BQ55"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55"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55"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55" s="39">
        <f>IF(AND('PR-tampon'!RECH_HYGRO=TRUE,MATCH(REFERENCEMENT_ISOLANT[[#This Row],[Hygrométrie des locaux]],LISTE_HYGRO,0)&gt;=MATCH(ZONE_SIS_VISEE,LISTE_HYGRO,0)),1,0)</f>
        <v>0</v>
      </c>
      <c r="BU55" s="39">
        <f>IF(AND('PR-tampon'!RECH_CLIMAT=TRUE,MATCH(REFERENCEMENT_ISOLANT[[#This Row],[Climat max]],LISTE_CLIMAT,0)&gt;=MATCH(HAUT_VISEE,LISTE_CLIMAT,0)),1,0)</f>
        <v>0</v>
      </c>
      <c r="BV55" s="39">
        <f>IF(AND(RECH_CLASSEMENT=TRUE,MATCH(REFERENCEMENT_ISOLANT[[#This Row],[classement locaux au sens 20.1 P3]],LISTE_CLASSEMENT,0)&gt;=MATCH(SITUA_VISEE,LISTE_CLASSEMENT,0)),1,0)</f>
        <v>0</v>
      </c>
      <c r="BW55" s="39">
        <f>IF(AND(RECH_LOCAUX=TRUE,MATCH(REFERENCEMENT_ISOLANT[[#This Row],[Locaux climatisés ou raffraichis]],LISTE_LOCAUX_VISE,0)&gt;=MATCH(CATEG_VISEE,LISTE_LOCAUX_VISE,0)),1,0)</f>
        <v>0</v>
      </c>
      <c r="BX55" s="39">
        <f ca="1">IF(REFERENCEMENT_ISOLANT[[#This Row],[Eligibilité procédé]]&lt;&gt;0,COUNTIF(REFERENCEMENT_ISOLANT[Eligibilité procédé],"&lt;="&amp;REFERENCEMENT_ISOLANT[[#This Row],[Eligibilité procédé]])-COUNTIF(REFERENCEMENT_ISOLANT[Eligibilité procédé],"=0"),ROWS(REFERENCEMENT_ISOLANT[Ordre]))</f>
        <v>0</v>
      </c>
      <c r="BY55" s="39" t="str">
        <f ca="1">IF(COUNTIF('PR-tampon'!$B$3:$B$9,TRUE)+1=COUNTIF(REFERENCEMENT_ISOLANT[[#This Row],[Validité]:[CRITERE CLIMATISATION VISE]],1),ROW(REFERENCEMENT_ISOLANT[[#This Row],[CRITERE CLIMATISATION VISE]]),"")</f>
        <v/>
      </c>
      <c r="BZ55"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Extenstion de l'Avis Technique n°20/19-440_V2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A55"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Extenstion de l'Avis Technique n°20/19-440_V2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B55"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C55"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v>
      </c>
      <c r="CD55" s="135"/>
      <c r="CE55" s="135"/>
      <c r="CF55" s="135"/>
      <c r="CG55" s="135"/>
      <c r="CH55" s="135"/>
      <c r="CI55" s="135"/>
      <c r="CJ55" s="135"/>
      <c r="CK55" s="135"/>
      <c r="CL55" s="135"/>
      <c r="CM55" s="135"/>
      <c r="CN55"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Avis technique 20/19-440_V2-E1 du procédé ISOCOTON : pose en : toiture rampante sous couverture ; plancher de combles perdus ; </v>
      </c>
    </row>
    <row r="56" spans="1:92" ht="100.8" x14ac:dyDescent="0.3">
      <c r="A56" s="33">
        <v>45085</v>
      </c>
      <c r="B56" s="30" t="s">
        <v>12</v>
      </c>
      <c r="C56" s="30"/>
      <c r="D56" s="40" t="s">
        <v>325</v>
      </c>
      <c r="E56" s="30" t="s">
        <v>120</v>
      </c>
      <c r="F56" s="40" t="s">
        <v>326</v>
      </c>
      <c r="G56" s="12" t="s">
        <v>210</v>
      </c>
      <c r="H56" s="12" t="s">
        <v>210</v>
      </c>
      <c r="I56" s="13" t="s">
        <v>210</v>
      </c>
      <c r="J56" s="12" t="s">
        <v>210</v>
      </c>
      <c r="K56" s="13" t="s">
        <v>210</v>
      </c>
      <c r="L56" s="13" t="s">
        <v>210</v>
      </c>
      <c r="M56" s="13" t="s">
        <v>65</v>
      </c>
      <c r="N56" s="13" t="s">
        <v>65</v>
      </c>
      <c r="O56" s="13" t="s">
        <v>210</v>
      </c>
      <c r="P56" s="145" t="s">
        <v>210</v>
      </c>
      <c r="Q56" s="147" t="s">
        <v>586</v>
      </c>
      <c r="R56" s="12" t="s">
        <v>210</v>
      </c>
      <c r="S56" s="12" t="s">
        <v>210</v>
      </c>
      <c r="T56" s="12" t="s">
        <v>210</v>
      </c>
      <c r="U56" s="12"/>
      <c r="V56" s="12" t="s">
        <v>210</v>
      </c>
      <c r="W56" s="12" t="s">
        <v>210</v>
      </c>
      <c r="X56" s="12"/>
      <c r="Y56" s="12" t="s">
        <v>210</v>
      </c>
      <c r="Z56" s="12" t="s">
        <v>210</v>
      </c>
      <c r="AA56" s="12" t="s">
        <v>210</v>
      </c>
      <c r="AB56" s="12"/>
      <c r="AC56" s="26"/>
      <c r="AD56" s="156"/>
      <c r="AE56" s="156"/>
      <c r="AF56" s="156"/>
      <c r="AG56" s="156"/>
      <c r="AH56" s="156"/>
      <c r="AI56" s="10">
        <v>4</v>
      </c>
      <c r="AJ56" s="10" t="s">
        <v>331</v>
      </c>
      <c r="AK56" s="10" t="s">
        <v>331</v>
      </c>
      <c r="AL56" s="10" t="s">
        <v>331</v>
      </c>
      <c r="AM56" s="94" t="s">
        <v>332</v>
      </c>
      <c r="AN56" s="31" t="s">
        <v>151</v>
      </c>
      <c r="AO56" s="16" t="s">
        <v>58</v>
      </c>
      <c r="AP56" s="16" t="s">
        <v>220</v>
      </c>
      <c r="AQ56" s="13" t="s">
        <v>65</v>
      </c>
      <c r="AR56" s="41">
        <v>28</v>
      </c>
      <c r="AS56" s="16" t="s">
        <v>65</v>
      </c>
      <c r="AT56" s="16">
        <v>28</v>
      </c>
      <c r="AU56" s="16" t="s">
        <v>202</v>
      </c>
      <c r="AV56" s="16" t="s">
        <v>181</v>
      </c>
      <c r="AW56" s="16" t="s">
        <v>377</v>
      </c>
      <c r="AX56" s="16" t="s">
        <v>190</v>
      </c>
      <c r="AY56" s="16"/>
      <c r="AZ56" s="91" t="s">
        <v>151</v>
      </c>
      <c r="BA56" s="10" t="s">
        <v>327</v>
      </c>
      <c r="BB56" s="10" t="s">
        <v>328</v>
      </c>
      <c r="BC56" s="10" t="s">
        <v>329</v>
      </c>
      <c r="BD56" s="93">
        <v>44399</v>
      </c>
      <c r="BE56" s="93">
        <v>44497</v>
      </c>
      <c r="BF56" s="93">
        <v>45747</v>
      </c>
      <c r="BG56" s="13">
        <f ca="1">+(REFERENCEMENT_ISOLANT[[#This Row],[AVIS LIMITE AU / VALIDITE]]&gt;=TODAY())*1</f>
        <v>1</v>
      </c>
      <c r="BH56" s="16" t="s">
        <v>468</v>
      </c>
      <c r="BI56"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J56" s="102">
        <v>0</v>
      </c>
      <c r="BK56" s="16" t="s">
        <v>246</v>
      </c>
      <c r="BL56" s="45" t="s">
        <v>330</v>
      </c>
      <c r="BM56" s="3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https://evaluation.cstb.fr/fr/appreciation-technique-expertise-atex/detail/2944-v1/</v>
      </c>
      <c r="BN56" s="46"/>
      <c r="BO56"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P56" s="38">
        <f ca="1">REFERENCEMENT_ISOLANT[[#This Row],[VALIDITE]]</f>
        <v>1</v>
      </c>
      <c r="BQ56"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56"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56"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56" s="39">
        <f>IF(AND('PR-tampon'!RECH_HYGRO=TRUE,MATCH(REFERENCEMENT_ISOLANT[[#This Row],[Hygrométrie des locaux]],LISTE_HYGRO,0)&gt;=MATCH(ZONE_SIS_VISEE,LISTE_HYGRO,0)),1,0)</f>
        <v>0</v>
      </c>
      <c r="BU56" s="39">
        <f>IF(AND('PR-tampon'!RECH_CLIMAT=TRUE,MATCH(REFERENCEMENT_ISOLANT[[#This Row],[Climat max]],LISTE_CLIMAT,0)&gt;=MATCH(HAUT_VISEE,LISTE_CLIMAT,0)),1,0)</f>
        <v>0</v>
      </c>
      <c r="BV56" s="39">
        <f>IF(AND(RECH_CLASSEMENT=TRUE,MATCH(REFERENCEMENT_ISOLANT[[#This Row],[classement locaux au sens 20.1 P3]],LISTE_CLASSEMENT,0)&gt;=MATCH(SITUA_VISEE,LISTE_CLASSEMENT,0)),1,0)</f>
        <v>0</v>
      </c>
      <c r="BW56" s="39">
        <f>IF(AND(RECH_LOCAUX=TRUE,MATCH(REFERENCEMENT_ISOLANT[[#This Row],[Locaux climatisés ou raffraichis]],LISTE_LOCAUX_VISE,0)&gt;=MATCH(CATEG_VISEE,LISTE_LOCAUX_VISE,0)),1,0)</f>
        <v>0</v>
      </c>
      <c r="BX56" s="39">
        <f ca="1">IF(REFERENCEMENT_ISOLANT[[#This Row],[Eligibilité procédé]]&lt;&gt;0,COUNTIF(REFERENCEMENT_ISOLANT[Eligibilité procédé],"&lt;="&amp;REFERENCEMENT_ISOLANT[[#This Row],[Eligibilité procédé]])-COUNTIF(REFERENCEMENT_ISOLANT[Eligibilité procédé],"=0"),ROWS(REFERENCEMENT_ISOLANT[Ordre]))</f>
        <v>42</v>
      </c>
      <c r="BY56" s="39">
        <f ca="1">IF(COUNTIF('PR-tampon'!$B$3:$B$9,TRUE)+1=COUNTIF(REFERENCEMENT_ISOLANT[[#This Row],[Validité]:[CRITERE CLIMATISATION VISE]],1),ROW(REFERENCEMENT_ISOLANT[[#This Row],[CRITERE CLIMATISATION VISE]]),"")</f>
        <v>56</v>
      </c>
      <c r="BZ56"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A56"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B56"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FACADE :  ISOLATION ENTRE MONTANTS DE FACADE CONFORME AU NF DTU 31.4 AVEC PAREMENT EXTERIEUR VENTILE</v>
      </c>
      <c r="CC56"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FACADE :  ISOLATION ENTRE MONTANTS DE FACADE CONFORME AU NF DTU 31.4 AVEC PAREMENT EXTERIEUR VENTILE</v>
      </c>
      <c r="CD56" s="135"/>
      <c r="CE56" s="135"/>
      <c r="CF56" s="135"/>
      <c r="CG56" s="135"/>
      <c r="CH56" s="135"/>
      <c r="CI56" s="135"/>
      <c r="CJ56" s="135"/>
      <c r="CK56" s="135"/>
      <c r="CL56" s="135"/>
      <c r="CM56" s="135"/>
      <c r="CN56"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Appréciation Technique d'Expérimentation (ATEx cas a) 2944_v1 du procédé Façade à ossature bois
non porteuse perspirante : pose en : FOB du NF DTU 31.4 avec parement extérieur ventilé ; </v>
      </c>
    </row>
    <row r="57" spans="1:92" ht="158.4" x14ac:dyDescent="0.3">
      <c r="A57" s="33">
        <v>45085</v>
      </c>
      <c r="B57" s="30" t="s">
        <v>9</v>
      </c>
      <c r="C57" s="30" t="s">
        <v>765</v>
      </c>
      <c r="D57" s="30" t="s">
        <v>43</v>
      </c>
      <c r="E57" s="30" t="s">
        <v>36</v>
      </c>
      <c r="F57" s="30" t="s">
        <v>44</v>
      </c>
      <c r="G57" s="12" t="s">
        <v>210</v>
      </c>
      <c r="H57" s="13" t="s">
        <v>210</v>
      </c>
      <c r="I57" s="13" t="s">
        <v>210</v>
      </c>
      <c r="J57" s="12" t="s">
        <v>210</v>
      </c>
      <c r="K57" s="13" t="s">
        <v>210</v>
      </c>
      <c r="L57" s="13" t="s">
        <v>210</v>
      </c>
      <c r="M57" s="13" t="s">
        <v>210</v>
      </c>
      <c r="N57" s="13" t="s">
        <v>210</v>
      </c>
      <c r="O57" s="13" t="s">
        <v>210</v>
      </c>
      <c r="P57" s="145" t="s">
        <v>210</v>
      </c>
      <c r="Q57" s="12"/>
      <c r="R57" s="12" t="s">
        <v>210</v>
      </c>
      <c r="S57" s="12" t="s">
        <v>65</v>
      </c>
      <c r="T57" s="12" t="s">
        <v>65</v>
      </c>
      <c r="U57" s="147" t="s">
        <v>587</v>
      </c>
      <c r="V57" s="12" t="s">
        <v>210</v>
      </c>
      <c r="W57" s="12" t="s">
        <v>210</v>
      </c>
      <c r="X57" s="12"/>
      <c r="Y57" s="12" t="s">
        <v>214</v>
      </c>
      <c r="Z57" s="12" t="s">
        <v>214</v>
      </c>
      <c r="AA57" s="12" t="s">
        <v>210</v>
      </c>
      <c r="AB57" s="149" t="s">
        <v>588</v>
      </c>
      <c r="AC57" s="146" t="s">
        <v>598</v>
      </c>
      <c r="AD57" s="156" t="s">
        <v>649</v>
      </c>
      <c r="AE57" s="156">
        <v>85</v>
      </c>
      <c r="AF57" s="156" t="s">
        <v>652</v>
      </c>
      <c r="AG57" s="156" t="s">
        <v>65</v>
      </c>
      <c r="AH57" s="156" t="s">
        <v>65</v>
      </c>
      <c r="AI57" s="13">
        <v>4</v>
      </c>
      <c r="AJ57" s="13">
        <v>4</v>
      </c>
      <c r="AK57" s="13">
        <v>4</v>
      </c>
      <c r="AL57" s="13">
        <v>4</v>
      </c>
      <c r="AM57" s="13"/>
      <c r="AN57" s="31" t="s">
        <v>67</v>
      </c>
      <c r="AO57" s="16" t="s">
        <v>58</v>
      </c>
      <c r="AP57" s="16" t="s">
        <v>220</v>
      </c>
      <c r="AQ57" s="13" t="s">
        <v>65</v>
      </c>
      <c r="AR57" s="13" t="s">
        <v>177</v>
      </c>
      <c r="AS57" s="16" t="s">
        <v>65</v>
      </c>
      <c r="AT57" s="13" t="s">
        <v>177</v>
      </c>
      <c r="AU57" s="16" t="s">
        <v>202</v>
      </c>
      <c r="AV57" s="16" t="s">
        <v>181</v>
      </c>
      <c r="AW57" s="16" t="s">
        <v>381</v>
      </c>
      <c r="AX57" s="63" t="s">
        <v>190</v>
      </c>
      <c r="AY57" s="32" t="s">
        <v>106</v>
      </c>
      <c r="AZ57" s="31" t="s">
        <v>62</v>
      </c>
      <c r="BA57" s="30" t="s">
        <v>44</v>
      </c>
      <c r="BB57" s="10" t="s">
        <v>137</v>
      </c>
      <c r="BC57" s="33" t="s">
        <v>73</v>
      </c>
      <c r="BD57" s="51">
        <v>43942</v>
      </c>
      <c r="BE57" s="34">
        <v>44314</v>
      </c>
      <c r="BF57" s="51">
        <v>45535</v>
      </c>
      <c r="BG57" s="52">
        <f ca="1">+(REFERENCEMENT_ISOLANT[[#This Row],[AVIS LIMITE AU / VALIDITE]]&gt;=TODAY())*1</f>
        <v>1</v>
      </c>
      <c r="BH57" s="13" t="s">
        <v>210</v>
      </c>
      <c r="BI57"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du référencement)</v>
      </c>
      <c r="BJ57" s="102">
        <v>0</v>
      </c>
      <c r="BK57" s="64" t="s">
        <v>246</v>
      </c>
      <c r="BL57" s="4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https://evaluation.cstb.fr/fr/avis-technique/detail/20-20-469_V1/</v>
      </c>
      <c r="BM57"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https://evaluation.cstb.fr/fr/avis-technique/detail/20-20-469_V1/</v>
      </c>
      <c r="BN57" s="39"/>
      <c r="BO57"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P57" s="38">
        <f ca="1">REFERENCEMENT_ISOLANT[[#This Row],[VALIDITE]]</f>
        <v>1</v>
      </c>
      <c r="BQ57"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57"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57"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57" s="39">
        <f>IF(AND('PR-tampon'!RECH_HYGRO=TRUE,MATCH(REFERENCEMENT_ISOLANT[[#This Row],[Hygrométrie des locaux]],LISTE_HYGRO,0)&gt;=MATCH(ZONE_SIS_VISEE,LISTE_HYGRO,0)),1,0)</f>
        <v>0</v>
      </c>
      <c r="BU57" s="39">
        <f>IF(AND('PR-tampon'!RECH_CLIMAT=TRUE,MATCH(REFERENCEMENT_ISOLANT[[#This Row],[Climat max]],LISTE_CLIMAT,0)&gt;=MATCH(HAUT_VISEE,LISTE_CLIMAT,0)),1,0)</f>
        <v>0</v>
      </c>
      <c r="BV57" s="39">
        <f>IF(AND(RECH_CLASSEMENT=TRUE,MATCH(REFERENCEMENT_ISOLANT[[#This Row],[classement locaux au sens 20.1 P3]],LISTE_CLASSEMENT,0)&gt;=MATCH(SITUA_VISEE,LISTE_CLASSEMENT,0)),1,0)</f>
        <v>0</v>
      </c>
      <c r="BW57" s="39">
        <f>IF(AND(RECH_LOCAUX=TRUE,MATCH(REFERENCEMENT_ISOLANT[[#This Row],[Locaux climatisés ou raffraichis]],LISTE_LOCAUX_VISE,0)&gt;=MATCH(CATEG_VISEE,LISTE_LOCAUX_VISE,0)),1,0)</f>
        <v>0</v>
      </c>
      <c r="BX57" s="39">
        <f ca="1">IF(REFERENCEMENT_ISOLANT[[#This Row],[Eligibilité procédé]]&lt;&gt;0,COUNTIF(REFERENCEMENT_ISOLANT[Eligibilité procédé],"&lt;="&amp;REFERENCEMENT_ISOLANT[[#This Row],[Eligibilité procédé]])-COUNTIF(REFERENCEMENT_ISOLANT[Eligibilité procédé],"=0"),ROWS(REFERENCEMENT_ISOLANT[Ordre]))</f>
        <v>43</v>
      </c>
      <c r="BY57" s="39">
        <f ca="1">IF(COUNTIF('PR-tampon'!$B$3:$B$9,TRUE)+1=COUNTIF(REFERENCEMENT_ISOLANT[[#This Row],[Validité]:[CRITERE CLIMATISATION VISE]],1),ROW(REFERENCEMENT_ISOLANT[[#This Row],[CRITERE CLIMATISATION VISE]]),"")</f>
        <v>57</v>
      </c>
      <c r="BZ57"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 porteuse métallique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A57"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B57"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C57"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CD57" s="135"/>
      <c r="CE57" s="135"/>
      <c r="CF57" s="135"/>
      <c r="CG57" s="135"/>
      <c r="CH57" s="135"/>
      <c r="CI57" s="135"/>
      <c r="CJ57" s="135"/>
      <c r="CK57" s="135"/>
      <c r="CL57" s="135"/>
      <c r="CM57" s="135" t="s">
        <v>676</v>
      </c>
      <c r="CN57"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Document d'Application Technique (DTA) 20/20-469_V1 du procédé STEICOflex : pose en : toiture rampante sous couverture ; plancher de combles perdus ; plancher intermédiaire entre solives ; en plénum de plafond ; </v>
      </c>
    </row>
    <row r="58" spans="1:92" ht="172.8" x14ac:dyDescent="0.3">
      <c r="A58" s="33">
        <v>45085</v>
      </c>
      <c r="B58" s="30" t="s">
        <v>9</v>
      </c>
      <c r="C58" s="30" t="s">
        <v>765</v>
      </c>
      <c r="D58" s="30" t="s">
        <v>35</v>
      </c>
      <c r="E58" s="30" t="s">
        <v>36</v>
      </c>
      <c r="F58" s="30" t="s">
        <v>7</v>
      </c>
      <c r="G58" s="12" t="s">
        <v>210</v>
      </c>
      <c r="H58" s="13" t="s">
        <v>210</v>
      </c>
      <c r="I58" s="13" t="s">
        <v>210</v>
      </c>
      <c r="J58" s="12" t="s">
        <v>210</v>
      </c>
      <c r="K58" s="13" t="s">
        <v>210</v>
      </c>
      <c r="L58" s="13" t="s">
        <v>210</v>
      </c>
      <c r="M58" s="13" t="s">
        <v>210</v>
      </c>
      <c r="N58" s="13" t="s">
        <v>210</v>
      </c>
      <c r="O58" s="13" t="s">
        <v>210</v>
      </c>
      <c r="P58" s="145" t="s">
        <v>210</v>
      </c>
      <c r="Q58" s="12"/>
      <c r="R58" s="12" t="s">
        <v>210</v>
      </c>
      <c r="S58" s="12" t="s">
        <v>65</v>
      </c>
      <c r="T58" s="12" t="s">
        <v>65</v>
      </c>
      <c r="U58" s="147" t="s">
        <v>587</v>
      </c>
      <c r="V58" s="12" t="s">
        <v>210</v>
      </c>
      <c r="W58" s="12" t="s">
        <v>210</v>
      </c>
      <c r="X58" s="12"/>
      <c r="Y58" s="12" t="s">
        <v>214</v>
      </c>
      <c r="Z58" s="12" t="s">
        <v>214</v>
      </c>
      <c r="AA58" s="12" t="s">
        <v>210</v>
      </c>
      <c r="AB58" s="149" t="s">
        <v>588</v>
      </c>
      <c r="AC58" s="128" t="s">
        <v>606</v>
      </c>
      <c r="AD58" s="156" t="s">
        <v>649</v>
      </c>
      <c r="AE58" s="156">
        <v>85</v>
      </c>
      <c r="AF58" s="156" t="s">
        <v>650</v>
      </c>
      <c r="AG58" s="156" t="s">
        <v>65</v>
      </c>
      <c r="AH58" s="156" t="s">
        <v>65</v>
      </c>
      <c r="AI58" s="13">
        <v>4</v>
      </c>
      <c r="AJ58" s="13">
        <v>4</v>
      </c>
      <c r="AK58" s="13">
        <v>4</v>
      </c>
      <c r="AL58" s="13">
        <v>4</v>
      </c>
      <c r="AM58" s="13"/>
      <c r="AN58" s="31">
        <v>4.1000000000000002E-2</v>
      </c>
      <c r="AO58" s="16" t="s">
        <v>58</v>
      </c>
      <c r="AP58" s="16" t="s">
        <v>220</v>
      </c>
      <c r="AQ58" s="13" t="s">
        <v>65</v>
      </c>
      <c r="AR58" s="13" t="s">
        <v>177</v>
      </c>
      <c r="AS58" s="16" t="s">
        <v>65</v>
      </c>
      <c r="AT58" s="13" t="s">
        <v>177</v>
      </c>
      <c r="AU58" s="16" t="s">
        <v>202</v>
      </c>
      <c r="AV58" s="16" t="s">
        <v>181</v>
      </c>
      <c r="AW58" s="16" t="s">
        <v>381</v>
      </c>
      <c r="AX58" s="63" t="s">
        <v>190</v>
      </c>
      <c r="AY58" s="32" t="s">
        <v>119</v>
      </c>
      <c r="AZ58" s="31" t="s">
        <v>62</v>
      </c>
      <c r="BA58" s="30" t="s">
        <v>7</v>
      </c>
      <c r="BB58" s="10" t="s">
        <v>137</v>
      </c>
      <c r="BC58" s="33" t="s">
        <v>37</v>
      </c>
      <c r="BD58" s="34">
        <v>44117</v>
      </c>
      <c r="BE58" s="34">
        <v>44181</v>
      </c>
      <c r="BF58" s="34">
        <v>45688</v>
      </c>
      <c r="BG58" s="13">
        <f ca="1">+(REFERENCEMENT_ISOLANT[[#This Row],[AVIS LIMITE AU / VALIDITE]]&gt;=TODAY())*1</f>
        <v>1</v>
      </c>
      <c r="BH58" s="13" t="s">
        <v>210</v>
      </c>
      <c r="BI58"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du référencement)</v>
      </c>
      <c r="BJ58" s="102">
        <v>0</v>
      </c>
      <c r="BK58" s="30" t="s">
        <v>246</v>
      </c>
      <c r="BL58" s="4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https://evaluation.cstb.fr/fr/avis-technique/detail/20-20-466_V1/</v>
      </c>
      <c r="BM58"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https://evaluation.cstb.fr/fr/avis-technique/detail/20-20-466_V1/</v>
      </c>
      <c r="BN58" s="39"/>
      <c r="BO58"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P58" s="38">
        <f ca="1">REFERENCEMENT_ISOLANT[[#This Row],[VALIDITE]]</f>
        <v>1</v>
      </c>
      <c r="BQ58"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58"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58"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58" s="39">
        <f>IF(AND('PR-tampon'!RECH_HYGRO=TRUE,MATCH(REFERENCEMENT_ISOLANT[[#This Row],[Hygrométrie des locaux]],LISTE_HYGRO,0)&gt;=MATCH(ZONE_SIS_VISEE,LISTE_HYGRO,0)),1,0)</f>
        <v>0</v>
      </c>
      <c r="BU58" s="39">
        <f>IF(AND('PR-tampon'!RECH_CLIMAT=TRUE,MATCH(REFERENCEMENT_ISOLANT[[#This Row],[Climat max]],LISTE_CLIMAT,0)&gt;=MATCH(HAUT_VISEE,LISTE_CLIMAT,0)),1,0)</f>
        <v>0</v>
      </c>
      <c r="BV58" s="39">
        <f>IF(AND(RECH_CLASSEMENT=TRUE,MATCH(REFERENCEMENT_ISOLANT[[#This Row],[classement locaux au sens 20.1 P3]],LISTE_CLASSEMENT,0)&gt;=MATCH(SITUA_VISEE,LISTE_CLASSEMENT,0)),1,0)</f>
        <v>0</v>
      </c>
      <c r="BW58" s="39">
        <f>IF(AND(RECH_LOCAUX=TRUE,MATCH(REFERENCEMENT_ISOLANT[[#This Row],[Locaux climatisés ou raffraichis]],LISTE_LOCAUX_VISE,0)&gt;=MATCH(CATEG_VISEE,LISTE_LOCAUX_VISE,0)),1,0)</f>
        <v>0</v>
      </c>
      <c r="BX58" s="39">
        <f ca="1">IF(REFERENCEMENT_ISOLANT[[#This Row],[Eligibilité procédé]]&lt;&gt;0,COUNTIF(REFERENCEMENT_ISOLANT[Eligibilité procédé],"&lt;="&amp;REFERENCEMENT_ISOLANT[[#This Row],[Eligibilité procédé]])-COUNTIF(REFERENCEMENT_ISOLANT[Eligibilité procédé],"=0"),ROWS(REFERENCEMENT_ISOLANT[Ordre]))</f>
        <v>44</v>
      </c>
      <c r="BY58" s="39">
        <f ca="1">IF(COUNTIF('PR-tampon'!$B$3:$B$9,TRUE)+1=COUNTIF(REFERENCEMENT_ISOLANT[[#This Row],[Validité]:[CRITERE CLIMATISATION VISE]],1),ROW(REFERENCEMENT_ISOLANT[[#This Row],[CRITERE CLIMATISATION VISE]]),"")</f>
        <v>58</v>
      </c>
      <c r="BZ58"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 procédé PAVAFLEX inclue 2 isolants, « PAVAFLEX® CONFORT » et « PAVAFLEX® CONFORT 36 »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A58"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 procédé PAVAFLEX inclue 2 isolants, « PAVAFLEX® CONFORT » et « PAVAFLEX® CONFORT 36 »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B58"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C58"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CD58" s="135"/>
      <c r="CE58" s="135"/>
      <c r="CF58" s="135"/>
      <c r="CG58" s="135"/>
      <c r="CH58" s="135"/>
      <c r="CI58" s="135"/>
      <c r="CJ58" s="135"/>
      <c r="CK58" s="135"/>
      <c r="CL58" s="135"/>
      <c r="CM58" s="135"/>
      <c r="CN58"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Document d'Application Technique (DTA) 20/20-466_V1 du procédé Pavaflex : pose en : toiture rampante sous couverture ; plancher de combles perdus ; plancher intermédiaire entre solives ; en plénum de plafond ; </v>
      </c>
    </row>
    <row r="59" spans="1:92" ht="43.2" x14ac:dyDescent="0.3">
      <c r="A59" s="33">
        <v>45085</v>
      </c>
      <c r="B59" s="30" t="s">
        <v>12</v>
      </c>
      <c r="C59" s="30"/>
      <c r="D59" s="40" t="s">
        <v>141</v>
      </c>
      <c r="E59" s="30" t="s">
        <v>120</v>
      </c>
      <c r="F59" s="100" t="s">
        <v>141</v>
      </c>
      <c r="G59" s="12" t="s">
        <v>210</v>
      </c>
      <c r="H59" s="13" t="s">
        <v>210</v>
      </c>
      <c r="I59" s="13" t="s">
        <v>210</v>
      </c>
      <c r="J59" s="13" t="s">
        <v>210</v>
      </c>
      <c r="K59" s="13" t="s">
        <v>210</v>
      </c>
      <c r="L59" s="13" t="s">
        <v>210</v>
      </c>
      <c r="M59" s="13" t="s">
        <v>210</v>
      </c>
      <c r="N59" s="13" t="s">
        <v>210</v>
      </c>
      <c r="O59" s="13" t="s">
        <v>210</v>
      </c>
      <c r="P59" s="145" t="s">
        <v>210</v>
      </c>
      <c r="Q59" s="12"/>
      <c r="R59" s="12" t="s">
        <v>210</v>
      </c>
      <c r="S59" s="12" t="s">
        <v>210</v>
      </c>
      <c r="T59" s="13" t="s">
        <v>65</v>
      </c>
      <c r="U59" s="12"/>
      <c r="V59" s="12" t="s">
        <v>210</v>
      </c>
      <c r="W59" s="12" t="s">
        <v>210</v>
      </c>
      <c r="X59" s="12"/>
      <c r="Y59" s="12" t="s">
        <v>210</v>
      </c>
      <c r="Z59" s="12" t="s">
        <v>210</v>
      </c>
      <c r="AA59" s="12" t="s">
        <v>210</v>
      </c>
      <c r="AB59" s="12"/>
      <c r="AC59" s="26"/>
      <c r="AD59" s="156"/>
      <c r="AE59" s="156"/>
      <c r="AF59" s="156"/>
      <c r="AG59" s="156"/>
      <c r="AH59" s="156"/>
      <c r="AI59" s="31">
        <v>4</v>
      </c>
      <c r="AJ59" s="16">
        <v>2</v>
      </c>
      <c r="AK59" s="16">
        <v>1</v>
      </c>
      <c r="AL59" s="16">
        <v>1</v>
      </c>
      <c r="AM59" s="16"/>
      <c r="AN59" s="31"/>
      <c r="AO59" s="16" t="s">
        <v>58</v>
      </c>
      <c r="AP59" s="16" t="s">
        <v>220</v>
      </c>
      <c r="AQ59" s="13" t="s">
        <v>65</v>
      </c>
      <c r="AR59" s="13" t="s">
        <v>177</v>
      </c>
      <c r="AS59" s="16" t="s">
        <v>65</v>
      </c>
      <c r="AT59" s="13" t="s">
        <v>177</v>
      </c>
      <c r="AU59" s="16" t="s">
        <v>202</v>
      </c>
      <c r="AV59" s="16" t="s">
        <v>181</v>
      </c>
      <c r="AW59" s="16" t="s">
        <v>381</v>
      </c>
      <c r="AX59" s="16" t="s">
        <v>190</v>
      </c>
      <c r="AY59" s="32"/>
      <c r="AZ59" s="31"/>
      <c r="BA59" s="100" t="s">
        <v>141</v>
      </c>
      <c r="BB59" s="10" t="s">
        <v>345</v>
      </c>
      <c r="BC59" s="42" t="s">
        <v>346</v>
      </c>
      <c r="BD59" s="43" t="s">
        <v>141</v>
      </c>
      <c r="BE59" s="44">
        <v>43891</v>
      </c>
      <c r="BF59" s="43" t="s">
        <v>141</v>
      </c>
      <c r="BG59" s="13">
        <f ca="1">+(REFERENCEMENT_ISOLANT[[#This Row],[AVIS LIMITE AU / VALIDITE]]&gt;=TODAY())*1</f>
        <v>1</v>
      </c>
      <c r="BH59" s="10" t="s">
        <v>347</v>
      </c>
      <c r="BI59"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J59" s="102">
        <v>0</v>
      </c>
      <c r="BK59" s="16" t="s">
        <v>246</v>
      </c>
      <c r="BL59" s="45" t="s">
        <v>391</v>
      </c>
      <c r="BM59" s="16"/>
      <c r="BN59" s="42"/>
      <c r="BO59" s="1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P59" s="16">
        <f ca="1">REFERENCEMENT_ISOLANT[[#This Row],[VALIDITE]]</f>
        <v>1</v>
      </c>
      <c r="BQ59"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59"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59"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59" s="13">
        <f>IF(AND('PR-tampon'!RECH_HYGRO=TRUE,MATCH(REFERENCEMENT_ISOLANT[[#This Row],[Hygrométrie des locaux]],LISTE_HYGRO,0)&gt;=MATCH(ZONE_SIS_VISEE,LISTE_HYGRO,0)),1,0)</f>
        <v>0</v>
      </c>
      <c r="BU59" s="13">
        <f>IF(AND('PR-tampon'!RECH_CLIMAT=TRUE,MATCH(REFERENCEMENT_ISOLANT[[#This Row],[Climat max]],LISTE_CLIMAT,0)&gt;=MATCH(HAUT_VISEE,LISTE_CLIMAT,0)),1,0)</f>
        <v>0</v>
      </c>
      <c r="BV59" s="13">
        <f>IF(AND(RECH_CLASSEMENT=TRUE,MATCH(REFERENCEMENT_ISOLANT[[#This Row],[classement locaux au sens 20.1 P3]],LISTE_CLASSEMENT,0)&gt;=MATCH(SITUA_VISEE,LISTE_CLASSEMENT,0)),1,0)</f>
        <v>0</v>
      </c>
      <c r="BW59" s="13">
        <f>IF(AND(RECH_LOCAUX=TRUE,MATCH(REFERENCEMENT_ISOLANT[[#This Row],[Locaux climatisés ou raffraichis]],LISTE_LOCAUX_VISE,0)&gt;=MATCH(CATEG_VISEE,LISTE_LOCAUX_VISE,0)),1,0)</f>
        <v>0</v>
      </c>
      <c r="BX59" s="13">
        <f ca="1">IF(REFERENCEMENT_ISOLANT[[#This Row],[Eligibilité procédé]]&lt;&gt;0,COUNTIF(REFERENCEMENT_ISOLANT[Eligibilité procédé],"&lt;="&amp;REFERENCEMENT_ISOLANT[[#This Row],[Eligibilité procédé]])-COUNTIF(REFERENCEMENT_ISOLANT[Eligibilité procédé],"=0"),ROWS(REFERENCEMENT_ISOLANT[Ordre]))</f>
        <v>45</v>
      </c>
      <c r="BY59" s="13">
        <f ca="1">IF(COUNTIF('PR-tampon'!$B$3:$B$9,TRUE)+1=COUNTIF(REFERENCEMENT_ISOLANT[[#This Row],[Validité]:[CRITERE CLIMATISATION VISE]],1),ROW(REFERENCEMENT_ISOLANT[[#This Row],[CRITERE CLIMATISATION VISE]]),"")</f>
        <v>59</v>
      </c>
      <c r="BZ59" s="125"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c>
      <c r="CA59" s="68"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c>
      <c r="CB59"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C59"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COMBLES PERDUS : ISOLATION DE PLANCHER DE COMBLES PERDUS</v>
      </c>
      <c r="CD59" s="135"/>
      <c r="CE59" s="135"/>
      <c r="CF59" s="135"/>
      <c r="CG59" s="135"/>
      <c r="CH59" s="135"/>
      <c r="CI59" s="135"/>
      <c r="CJ59" s="135"/>
      <c r="CK59" s="135"/>
      <c r="CL59" s="135"/>
      <c r="CM59" s="135"/>
      <c r="CN59"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NF DTU 45.11 du procédé - : pose en : plancher de combles perdus ; </v>
      </c>
    </row>
    <row r="60" spans="1:92" s="136" customFormat="1" ht="108" x14ac:dyDescent="0.3">
      <c r="A60" s="33">
        <v>45085</v>
      </c>
      <c r="B60" s="30" t="s">
        <v>12</v>
      </c>
      <c r="C60" s="30" t="s">
        <v>766</v>
      </c>
      <c r="D60" s="30" t="s">
        <v>107</v>
      </c>
      <c r="E60" s="30" t="s">
        <v>551</v>
      </c>
      <c r="F60" s="30" t="s">
        <v>13</v>
      </c>
      <c r="G60" s="12" t="s">
        <v>210</v>
      </c>
      <c r="H60" s="13" t="s">
        <v>210</v>
      </c>
      <c r="I60" s="13" t="s">
        <v>210</v>
      </c>
      <c r="J60" s="12" t="s">
        <v>210</v>
      </c>
      <c r="K60" s="13" t="s">
        <v>210</v>
      </c>
      <c r="L60" s="13" t="s">
        <v>210</v>
      </c>
      <c r="M60" s="13" t="s">
        <v>210</v>
      </c>
      <c r="N60" s="13" t="s">
        <v>210</v>
      </c>
      <c r="O60" s="13" t="s">
        <v>210</v>
      </c>
      <c r="P60" s="145" t="s">
        <v>210</v>
      </c>
      <c r="Q60" s="12"/>
      <c r="R60" s="12" t="s">
        <v>210</v>
      </c>
      <c r="S60" s="12" t="s">
        <v>210</v>
      </c>
      <c r="T60" s="12" t="s">
        <v>65</v>
      </c>
      <c r="U60" s="12"/>
      <c r="V60" s="12" t="s">
        <v>210</v>
      </c>
      <c r="W60" s="12" t="s">
        <v>210</v>
      </c>
      <c r="X60" s="12"/>
      <c r="Y60" s="12" t="s">
        <v>210</v>
      </c>
      <c r="Z60" s="12" t="s">
        <v>210</v>
      </c>
      <c r="AA60" s="12" t="s">
        <v>210</v>
      </c>
      <c r="AB60" s="12"/>
      <c r="AC60" s="31"/>
      <c r="AD60" s="156" t="s">
        <v>649</v>
      </c>
      <c r="AE60" s="156"/>
      <c r="AF60" s="156"/>
      <c r="AG60" s="156" t="s">
        <v>65</v>
      </c>
      <c r="AH60" s="156" t="s">
        <v>660</v>
      </c>
      <c r="AI60" s="13">
        <v>4</v>
      </c>
      <c r="AJ60" s="13">
        <v>4</v>
      </c>
      <c r="AK60" s="13">
        <v>4</v>
      </c>
      <c r="AL60" s="13">
        <v>4</v>
      </c>
      <c r="AM60" s="13"/>
      <c r="AN60" s="31">
        <v>4.5999999999999999E-2</v>
      </c>
      <c r="AO60" s="16" t="s">
        <v>58</v>
      </c>
      <c r="AP60" s="16" t="s">
        <v>220</v>
      </c>
      <c r="AQ60" s="13" t="s">
        <v>65</v>
      </c>
      <c r="AR60" s="13" t="s">
        <v>177</v>
      </c>
      <c r="AS60" s="16" t="s">
        <v>65</v>
      </c>
      <c r="AT60" s="13" t="s">
        <v>177</v>
      </c>
      <c r="AU60" s="16" t="s">
        <v>202</v>
      </c>
      <c r="AV60" s="16" t="s">
        <v>115</v>
      </c>
      <c r="AW60" s="63" t="s">
        <v>381</v>
      </c>
      <c r="AX60" s="16" t="s">
        <v>190</v>
      </c>
      <c r="AY60" s="32" t="s">
        <v>114</v>
      </c>
      <c r="AZ60" s="31" t="s">
        <v>59</v>
      </c>
      <c r="BA60" s="30" t="s">
        <v>13</v>
      </c>
      <c r="BB60" s="10" t="s">
        <v>137</v>
      </c>
      <c r="BC60" s="33" t="s">
        <v>17</v>
      </c>
      <c r="BD60" s="53">
        <v>43612</v>
      </c>
      <c r="BE60" s="53">
        <v>43769</v>
      </c>
      <c r="BF60" s="53">
        <v>45900</v>
      </c>
      <c r="BG60" s="13">
        <f ca="1">+(REFERENCEMENT_ISOLANT[[#This Row],[AVIS LIMITE AU / VALIDITE]]&gt;=TODAY())*1</f>
        <v>1</v>
      </c>
      <c r="BH60" s="13" t="s">
        <v>65</v>
      </c>
      <c r="BI60"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J60" s="10">
        <v>0</v>
      </c>
      <c r="BK60" s="65" t="s">
        <v>250</v>
      </c>
      <c r="BL60" s="4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https://evaluation.cstb.fr/fr/avis-technique/detail/20-16-374_V2/</v>
      </c>
      <c r="BM60"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https://evaluation.cstb.fr/fr/avis-technique/detail/20-16-374_V2/</v>
      </c>
      <c r="BN60" s="37" t="s">
        <v>153</v>
      </c>
      <c r="BO60"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Le Document d'Application Technique (DTA) n°20/16-374_V2 annule et remplace le Document d'Application Technique (DTA) n° 20/16-374_V1
Sur liste verte de la C2p à la date du référencement</v>
      </c>
      <c r="BP60" s="38">
        <f ca="1">REFERENCEMENT_ISOLANT[[#This Row],[VALIDITE]]</f>
        <v>1</v>
      </c>
      <c r="BQ60"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60"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60"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60" s="39">
        <f>IF(AND('PR-tampon'!RECH_HYGRO=TRUE,MATCH(REFERENCEMENT_ISOLANT[[#This Row],[Hygrométrie des locaux]],LISTE_HYGRO,0)&gt;=MATCH(ZONE_SIS_VISEE,LISTE_HYGRO,0)),1,0)</f>
        <v>0</v>
      </c>
      <c r="BU60" s="39">
        <f>IF(AND('PR-tampon'!RECH_CLIMAT=TRUE,MATCH(REFERENCEMENT_ISOLANT[[#This Row],[Climat max]],LISTE_CLIMAT,0)&gt;=MATCH(HAUT_VISEE,LISTE_CLIMAT,0)),1,0)</f>
        <v>0</v>
      </c>
      <c r="BV60" s="39">
        <f>IF(AND(RECH_CLASSEMENT=TRUE,MATCH(REFERENCEMENT_ISOLANT[[#This Row],[classement locaux au sens 20.1 P3]],LISTE_CLASSEMENT,0)&gt;=MATCH(SITUA_VISEE,LISTE_CLASSEMENT,0)),1,0)</f>
        <v>0</v>
      </c>
      <c r="BW60" s="39">
        <f>IF(AND(RECH_LOCAUX=TRUE,MATCH(REFERENCEMENT_ISOLANT[[#This Row],[Locaux climatisés ou raffraichis]],LISTE_LOCAUX_VISE,0)&gt;=MATCH(CATEG_VISEE,LISTE_LOCAUX_VISE,0)),1,0)</f>
        <v>0</v>
      </c>
      <c r="BX60" s="39">
        <f ca="1">IF(REFERENCEMENT_ISOLANT[[#This Row],[Eligibilité procédé]]&lt;&gt;0,COUNTIF(REFERENCEMENT_ISOLANT[Eligibilité procédé],"&lt;="&amp;REFERENCEMENT_ISOLANT[[#This Row],[Eligibilité procédé]])-COUNTIF(REFERENCEMENT_ISOLANT[Eligibilité procédé],"=0"),ROWS(REFERENCEMENT_ISOLANT[Ordre]))</f>
        <v>46</v>
      </c>
      <c r="BY60" s="126">
        <f ca="1">IF(COUNTIF('PR-tampon'!$B$3:$B$9,TRUE)+1=COUNTIF(REFERENCEMENT_ISOLANT[[#This Row],[Validité]:[CRITERE CLIMATISATION VISE]],1),ROW(REFERENCEMENT_ISOLANT[[#This Row],[CRITERE CLIMATISATION VISE]]),"")</f>
        <v>60</v>
      </c>
      <c r="BZ60"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c>
      <c r="CA60"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c>
      <c r="CB60"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C60"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COMBLES PERDUS : ISOLATION DE PLANCHER DE COMBLES PERDUS</v>
      </c>
      <c r="CD60" s="135"/>
      <c r="CE60" s="135"/>
      <c r="CF60" s="135"/>
      <c r="CG60" s="135"/>
      <c r="CH60" s="135"/>
      <c r="CI60" s="135"/>
      <c r="CJ60" s="135"/>
      <c r="CK60" s="135"/>
      <c r="CL60" s="135"/>
      <c r="CM60" s="135"/>
      <c r="CN60"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Document d'Application Technique (DTA) 20/16-374_V2 du procédé COTON-FRP, NITA-COTON-FRP, INNOCOTON, COTON SOLIDAIRE,
DOMOSANIX, NITA-COTTON : pose en : plancher de combles perdus ; </v>
      </c>
    </row>
    <row r="61" spans="1:92" ht="108" x14ac:dyDescent="0.3">
      <c r="A61" s="33">
        <v>45085</v>
      </c>
      <c r="B61" s="30" t="s">
        <v>12</v>
      </c>
      <c r="C61" s="30" t="s">
        <v>766</v>
      </c>
      <c r="D61" s="30" t="s">
        <v>16</v>
      </c>
      <c r="E61" s="30" t="s">
        <v>551</v>
      </c>
      <c r="F61" s="30" t="s">
        <v>14</v>
      </c>
      <c r="G61" s="12" t="s">
        <v>210</v>
      </c>
      <c r="H61" s="13" t="s">
        <v>210</v>
      </c>
      <c r="I61" s="13" t="s">
        <v>210</v>
      </c>
      <c r="J61" s="12" t="s">
        <v>210</v>
      </c>
      <c r="K61" s="13" t="s">
        <v>210</v>
      </c>
      <c r="L61" s="13" t="s">
        <v>210</v>
      </c>
      <c r="M61" s="13" t="s">
        <v>210</v>
      </c>
      <c r="N61" s="13" t="s">
        <v>210</v>
      </c>
      <c r="O61" s="13" t="s">
        <v>210</v>
      </c>
      <c r="P61" s="145" t="s">
        <v>210</v>
      </c>
      <c r="Q61" s="12"/>
      <c r="R61" s="12" t="s">
        <v>210</v>
      </c>
      <c r="S61" s="12" t="s">
        <v>210</v>
      </c>
      <c r="T61" s="12" t="s">
        <v>65</v>
      </c>
      <c r="U61" s="12"/>
      <c r="V61" s="12" t="s">
        <v>210</v>
      </c>
      <c r="W61" s="12" t="s">
        <v>210</v>
      </c>
      <c r="X61" s="12"/>
      <c r="Y61" s="12" t="s">
        <v>210</v>
      </c>
      <c r="Z61" s="12" t="s">
        <v>210</v>
      </c>
      <c r="AA61" s="12" t="s">
        <v>210</v>
      </c>
      <c r="AB61" s="12"/>
      <c r="AC61" s="128" t="s">
        <v>584</v>
      </c>
      <c r="AD61" s="156" t="s">
        <v>649</v>
      </c>
      <c r="AE61" s="156"/>
      <c r="AF61" s="156"/>
      <c r="AG61" s="156" t="s">
        <v>65</v>
      </c>
      <c r="AH61" s="156" t="s">
        <v>660</v>
      </c>
      <c r="AI61" s="13">
        <v>4</v>
      </c>
      <c r="AJ61" s="13">
        <v>4</v>
      </c>
      <c r="AK61" s="13">
        <v>4</v>
      </c>
      <c r="AL61" s="13">
        <v>4</v>
      </c>
      <c r="AM61" s="13"/>
      <c r="AN61" s="31">
        <v>4.5999999999999999E-2</v>
      </c>
      <c r="AO61" s="16" t="s">
        <v>58</v>
      </c>
      <c r="AP61" s="16" t="s">
        <v>220</v>
      </c>
      <c r="AQ61" s="13" t="s">
        <v>65</v>
      </c>
      <c r="AR61" s="13" t="s">
        <v>177</v>
      </c>
      <c r="AS61" s="16" t="s">
        <v>65</v>
      </c>
      <c r="AT61" s="13" t="s">
        <v>177</v>
      </c>
      <c r="AU61" s="16" t="s">
        <v>202</v>
      </c>
      <c r="AV61" s="16" t="s">
        <v>115</v>
      </c>
      <c r="AW61" s="63" t="s">
        <v>381</v>
      </c>
      <c r="AX61" s="16" t="s">
        <v>190</v>
      </c>
      <c r="AY61" s="32" t="s">
        <v>114</v>
      </c>
      <c r="AZ61" s="31" t="s">
        <v>59</v>
      </c>
      <c r="BA61" s="30" t="s">
        <v>13</v>
      </c>
      <c r="BB61" s="10" t="s">
        <v>137</v>
      </c>
      <c r="BC61" s="33" t="s">
        <v>15</v>
      </c>
      <c r="BD61" s="53">
        <v>43612</v>
      </c>
      <c r="BE61" s="53">
        <v>43769</v>
      </c>
      <c r="BF61" s="53">
        <v>45900</v>
      </c>
      <c r="BG61" s="13">
        <f ca="1">+(REFERENCEMENT_ISOLANT[[#This Row],[AVIS LIMITE AU / VALIDITE]]&gt;=TODAY())*1</f>
        <v>1</v>
      </c>
      <c r="BH61" s="13" t="s">
        <v>65</v>
      </c>
      <c r="BI61"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J61" s="102">
        <v>0</v>
      </c>
      <c r="BK61" s="65" t="s">
        <v>251</v>
      </c>
      <c r="BL61" s="4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https://evaluation.cstb.fr/fr/avis-technique/detail/20-16-374_V2-E1/</v>
      </c>
      <c r="BM61"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https://evaluation.cstb.fr/fr/avis-technique/detail/20-16-374_V2-E1/</v>
      </c>
      <c r="BN61" s="37" t="s">
        <v>155</v>
      </c>
      <c r="BO61"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Le Document d'Application Technique (DTA) n°20/16-374_V2-E1 annule et remplace le Document d'Application Technique (DTA) n° 20/16-374_V1-E1
Sur liste verte de la C2p à la date du référencement</v>
      </c>
      <c r="BP61" s="38">
        <f ca="1">REFERENCEMENT_ISOLANT[[#This Row],[VALIDITE]]</f>
        <v>1</v>
      </c>
      <c r="BQ61"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61"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61"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61" s="39">
        <f>IF(AND('PR-tampon'!RECH_HYGRO=TRUE,MATCH(REFERENCEMENT_ISOLANT[[#This Row],[Hygrométrie des locaux]],LISTE_HYGRO,0)&gt;=MATCH(ZONE_SIS_VISEE,LISTE_HYGRO,0)),1,0)</f>
        <v>0</v>
      </c>
      <c r="BU61" s="39">
        <f>IF(AND('PR-tampon'!RECH_CLIMAT=TRUE,MATCH(REFERENCEMENT_ISOLANT[[#This Row],[Climat max]],LISTE_CLIMAT,0)&gt;=MATCH(HAUT_VISEE,LISTE_CLIMAT,0)),1,0)</f>
        <v>0</v>
      </c>
      <c r="BV61" s="39">
        <f>IF(AND(RECH_CLASSEMENT=TRUE,MATCH(REFERENCEMENT_ISOLANT[[#This Row],[classement locaux au sens 20.1 P3]],LISTE_CLASSEMENT,0)&gt;=MATCH(SITUA_VISEE,LISTE_CLASSEMENT,0)),1,0)</f>
        <v>0</v>
      </c>
      <c r="BW61" s="39">
        <f>IF(AND(RECH_LOCAUX=TRUE,MATCH(REFERENCEMENT_ISOLANT[[#This Row],[Locaux climatisés ou raffraichis]],LISTE_LOCAUX_VISE,0)&gt;=MATCH(CATEG_VISEE,LISTE_LOCAUX_VISE,0)),1,0)</f>
        <v>0</v>
      </c>
      <c r="BX61" s="39">
        <f ca="1">IF(REFERENCEMENT_ISOLANT[[#This Row],[Eligibilité procédé]]&lt;&gt;0,COUNTIF(REFERENCEMENT_ISOLANT[Eligibilité procédé],"&lt;="&amp;REFERENCEMENT_ISOLANT[[#This Row],[Eligibilité procédé]])-COUNTIF(REFERENCEMENT_ISOLANT[Eligibilité procédé],"=0"),ROWS(REFERENCEMENT_ISOLANT[Ordre]))</f>
        <v>47</v>
      </c>
      <c r="BY61" s="39">
        <f ca="1">IF(COUNTIF('PR-tampon'!$B$3:$B$9,TRUE)+1=COUNTIF(REFERENCEMENT_ISOLANT[[#This Row],[Validité]:[CRITERE CLIMATISATION VISE]],1),ROW(REFERENCEMENT_ISOLANT[[#This Row],[CRITERE CLIMATISATION VISE]]),"")</f>
        <v>61</v>
      </c>
      <c r="BZ61"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Extension de l’Avis Technique 20/16-374_V2</v>
      </c>
      <c r="CA61"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Extension de l’Avis Technique 20/16-374_V2</v>
      </c>
      <c r="CB61"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C61"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COMBLES PERDUS : ISOLATION DE PLANCHER DE COMBLES PERDUS</v>
      </c>
      <c r="CD61" s="135"/>
      <c r="CE61" s="135"/>
      <c r="CF61" s="135"/>
      <c r="CG61" s="135"/>
      <c r="CH61" s="135"/>
      <c r="CI61" s="135"/>
      <c r="CJ61" s="135"/>
      <c r="CK61" s="135"/>
      <c r="CL61" s="135"/>
      <c r="CM61" s="135"/>
      <c r="CN61"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Document d'Application Technique (DTA) 20/16-374_V2-E1 du procédé ISOTEXTIL : pose en : plancher de combles perdus ; </v>
      </c>
    </row>
    <row r="62" spans="1:92" ht="86.4" x14ac:dyDescent="0.3">
      <c r="A62" s="33">
        <v>45085</v>
      </c>
      <c r="B62" s="30" t="s">
        <v>238</v>
      </c>
      <c r="C62" s="30"/>
      <c r="D62" s="40" t="s">
        <v>215</v>
      </c>
      <c r="E62" s="30" t="s">
        <v>123</v>
      </c>
      <c r="F62" s="40" t="s">
        <v>141</v>
      </c>
      <c r="G62" s="12" t="s">
        <v>210</v>
      </c>
      <c r="H62" s="12" t="s">
        <v>210</v>
      </c>
      <c r="I62" s="13" t="s">
        <v>210</v>
      </c>
      <c r="J62" s="12" t="s">
        <v>65</v>
      </c>
      <c r="K62" s="13" t="s">
        <v>65</v>
      </c>
      <c r="L62" s="13" t="s">
        <v>210</v>
      </c>
      <c r="M62" s="13" t="s">
        <v>210</v>
      </c>
      <c r="N62" s="12" t="s">
        <v>210</v>
      </c>
      <c r="O62" s="13" t="s">
        <v>210</v>
      </c>
      <c r="P62" s="145" t="s">
        <v>210</v>
      </c>
      <c r="Q62" s="12"/>
      <c r="R62" s="12" t="s">
        <v>210</v>
      </c>
      <c r="S62" s="12" t="s">
        <v>65</v>
      </c>
      <c r="T62" s="12" t="s">
        <v>660</v>
      </c>
      <c r="U62" s="12"/>
      <c r="V62" s="12" t="s">
        <v>210</v>
      </c>
      <c r="W62" s="12" t="s">
        <v>210</v>
      </c>
      <c r="X62" s="12"/>
      <c r="Y62" s="12" t="s">
        <v>660</v>
      </c>
      <c r="Z62" s="12" t="s">
        <v>210</v>
      </c>
      <c r="AA62" s="12" t="s">
        <v>210</v>
      </c>
      <c r="AB62" s="12"/>
      <c r="AC62" s="100" t="s">
        <v>591</v>
      </c>
      <c r="AD62" s="157" t="s">
        <v>654</v>
      </c>
      <c r="AE62" s="157" t="s">
        <v>654</v>
      </c>
      <c r="AF62" s="157" t="s">
        <v>654</v>
      </c>
      <c r="AG62" s="157" t="s">
        <v>654</v>
      </c>
      <c r="AH62" s="157" t="s">
        <v>654</v>
      </c>
      <c r="AI62" s="31">
        <v>4</v>
      </c>
      <c r="AJ62" s="16">
        <v>2</v>
      </c>
      <c r="AK62" s="16">
        <v>1</v>
      </c>
      <c r="AL62" s="16">
        <v>1</v>
      </c>
      <c r="AM62" s="16"/>
      <c r="AN62" s="31"/>
      <c r="AO62" s="16" t="s">
        <v>209</v>
      </c>
      <c r="AP62" s="63" t="s">
        <v>218</v>
      </c>
      <c r="AQ62" s="13" t="s">
        <v>210</v>
      </c>
      <c r="AR62" s="41">
        <v>0</v>
      </c>
      <c r="AS62" s="16" t="s">
        <v>65</v>
      </c>
      <c r="AT62" s="63">
        <v>8</v>
      </c>
      <c r="AU62" s="63" t="s">
        <v>202</v>
      </c>
      <c r="AV62" s="16" t="s">
        <v>181</v>
      </c>
      <c r="AW62" s="63" t="s">
        <v>381</v>
      </c>
      <c r="AX62" s="63" t="s">
        <v>190</v>
      </c>
      <c r="AY62" s="16"/>
      <c r="AZ62" s="31"/>
      <c r="BA62" s="16" t="s">
        <v>211</v>
      </c>
      <c r="BB62" s="30" t="s">
        <v>205</v>
      </c>
      <c r="BC62" s="42" t="s">
        <v>549</v>
      </c>
      <c r="BD62" s="43" t="s">
        <v>141</v>
      </c>
      <c r="BE62" s="44">
        <v>41091</v>
      </c>
      <c r="BF62" s="43" t="s">
        <v>141</v>
      </c>
      <c r="BG62" s="13">
        <f ca="1">+(REFERENCEMENT_ISOLANT[[#This Row],[AVIS LIMITE AU / VALIDITE]]&gt;=TODAY())*1</f>
        <v>1</v>
      </c>
      <c r="BH62" s="16" t="s">
        <v>242</v>
      </c>
      <c r="BI62"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J62" s="102">
        <v>0</v>
      </c>
      <c r="BK62" s="16" t="s">
        <v>264</v>
      </c>
      <c r="BL62" s="45" t="s">
        <v>390</v>
      </c>
      <c r="BM62" s="38"/>
      <c r="BN62" s="46"/>
      <c r="BO62" s="38" t="s">
        <v>264</v>
      </c>
      <c r="BP62" s="38">
        <f ca="1">REFERENCEMENT_ISOLANT[[#This Row],[VALIDITE]]</f>
        <v>1</v>
      </c>
      <c r="BQ62"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62"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62"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62" s="39">
        <f>IF(AND('PR-tampon'!RECH_HYGRO=TRUE,MATCH(REFERENCEMENT_ISOLANT[[#This Row],[Hygrométrie des locaux]],LISTE_HYGRO,0)&gt;=MATCH(ZONE_SIS_VISEE,LISTE_HYGRO,0)),1,0)</f>
        <v>0</v>
      </c>
      <c r="BU62" s="39">
        <f>IF(AND('PR-tampon'!RECH_CLIMAT=TRUE,MATCH(REFERENCEMENT_ISOLANT[[#This Row],[Climat max]],LISTE_CLIMAT,0)&gt;=MATCH(HAUT_VISEE,LISTE_CLIMAT,0)),1,0)</f>
        <v>0</v>
      </c>
      <c r="BV62" s="39">
        <f>IF(AND(RECH_CLASSEMENT=TRUE,MATCH(REFERENCEMENT_ISOLANT[[#This Row],[classement locaux au sens 20.1 P3]],LISTE_CLASSEMENT,0)&gt;=MATCH(SITUA_VISEE,LISTE_CLASSEMENT,0)),1,0)</f>
        <v>0</v>
      </c>
      <c r="BW62" s="39">
        <f>IF(AND(RECH_LOCAUX=TRUE,MATCH(REFERENCEMENT_ISOLANT[[#This Row],[Locaux climatisés ou raffraichis]],LISTE_LOCAUX_VISE,0)&gt;=MATCH(CATEG_VISEE,LISTE_LOCAUX_VISE,0)),1,0)</f>
        <v>0</v>
      </c>
      <c r="BX62" s="39">
        <f ca="1">IF(REFERENCEMENT_ISOLANT[[#This Row],[Eligibilité procédé]]&lt;&gt;0,COUNTIF(REFERENCEMENT_ISOLANT[Eligibilité procédé],"&lt;="&amp;REFERENCEMENT_ISOLANT[[#This Row],[Eligibilité procédé]])-COUNTIF(REFERENCEMENT_ISOLANT[Eligibilité procédé],"=0"),ROWS(REFERENCEMENT_ISOLANT[Ordre]))</f>
        <v>48</v>
      </c>
      <c r="BY62" s="39">
        <f ca="1">IF(COUNTIF('PR-tampon'!$B$3:$B$9,TRUE)+1=COUNTIF(REFERENCEMENT_ISOLANT[[#This Row],[Validité]:[CRITERE CLIMATISATION VISE]],1),ROW(REFERENCEMENT_ISOLANT[[#This Row],[CRITERE CLIMATISATION VISE]]),"")</f>
        <v>62</v>
      </c>
      <c r="BZ62"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Emploi limité en R+2
 - La limite d'emploi donnée pour la classe d'hygrométrie des locaux est induite par celle donnée dans le référentiel du support.
 - La limite d'emploi donnée en locaux rafraichis est induite par celle donnée dans le référentiel du support.</v>
      </c>
      <c r="CA62"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Emploi limité en R+2
 - La limite d'emploi donnée pour la classe d'hygrométrie des locaux est induite par celle donnée dans le référentiel du support.
 - La limite d'emploi donnée en locaux rafraichis est induite par celle donnée dans le référentiel du support.</v>
      </c>
      <c r="CB62"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C62"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TOITURE VENTILEE : ISOLATION DE TOITURE EN RAMPANT (CHARPENTES DU DTU 31.1 ou DTU 31.2 ou DTU 31.3)</v>
      </c>
      <c r="CD62" s="135"/>
      <c r="CE62" s="135"/>
      <c r="CF62" s="135"/>
      <c r="CG62" s="135"/>
      <c r="CH62" s="135"/>
      <c r="CI62" s="135"/>
      <c r="CJ62" s="135"/>
      <c r="CK62" s="135"/>
      <c r="CL62" s="135"/>
      <c r="CM62" s="135"/>
      <c r="CN62"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Règles professionnelles Exécution d'ouvrages en bétons de chanvre: Mur en béton de chanvre, isolation de sol en béton de chanvre, isolation de toiture en béton de chanvre, enduits en mortier de chanvre du procédé Isolation en béton de chanve (hors application de l'enduit extérieur sur l'isolant) : pose en : COB du NF DTU 31.2 avec parement extérieur ventilé ; toiture rampante sous couverture ; </v>
      </c>
    </row>
    <row r="63" spans="1:92" ht="57.6" x14ac:dyDescent="0.3">
      <c r="A63" s="33">
        <v>45085</v>
      </c>
      <c r="B63" s="30" t="s">
        <v>237</v>
      </c>
      <c r="C63" s="30"/>
      <c r="D63" s="40" t="s">
        <v>216</v>
      </c>
      <c r="E63" s="30" t="s">
        <v>208</v>
      </c>
      <c r="F63" s="40" t="s">
        <v>141</v>
      </c>
      <c r="G63" s="12" t="s">
        <v>210</v>
      </c>
      <c r="H63" s="12" t="s">
        <v>210</v>
      </c>
      <c r="I63" s="13" t="s">
        <v>210</v>
      </c>
      <c r="J63" s="12" t="s">
        <v>65</v>
      </c>
      <c r="K63" s="13" t="s">
        <v>65</v>
      </c>
      <c r="L63" s="13" t="s">
        <v>210</v>
      </c>
      <c r="M63" s="13" t="s">
        <v>210</v>
      </c>
      <c r="N63" s="12" t="s">
        <v>210</v>
      </c>
      <c r="O63" s="13" t="s">
        <v>210</v>
      </c>
      <c r="P63" s="145" t="s">
        <v>210</v>
      </c>
      <c r="Q63" s="12"/>
      <c r="R63" s="12" t="s">
        <v>210</v>
      </c>
      <c r="S63" s="12" t="s">
        <v>65</v>
      </c>
      <c r="T63" s="12" t="s">
        <v>210</v>
      </c>
      <c r="U63" s="12"/>
      <c r="V63" s="12" t="s">
        <v>210</v>
      </c>
      <c r="W63" s="12" t="s">
        <v>210</v>
      </c>
      <c r="X63" s="12"/>
      <c r="Y63" s="12" t="s">
        <v>210</v>
      </c>
      <c r="Z63" s="12" t="s">
        <v>210</v>
      </c>
      <c r="AA63" s="12" t="s">
        <v>210</v>
      </c>
      <c r="AB63" s="12"/>
      <c r="AC63" s="134" t="s">
        <v>590</v>
      </c>
      <c r="AD63" s="157" t="s">
        <v>654</v>
      </c>
      <c r="AE63" s="157" t="s">
        <v>654</v>
      </c>
      <c r="AF63" s="157" t="s">
        <v>654</v>
      </c>
      <c r="AG63" s="157" t="s">
        <v>654</v>
      </c>
      <c r="AH63" s="157" t="s">
        <v>654</v>
      </c>
      <c r="AI63" s="31">
        <v>4</v>
      </c>
      <c r="AJ63" s="16">
        <v>2</v>
      </c>
      <c r="AK63" s="16">
        <v>1</v>
      </c>
      <c r="AL63" s="16">
        <v>1</v>
      </c>
      <c r="AM63" s="10"/>
      <c r="AN63" s="31"/>
      <c r="AO63" s="16">
        <v>8</v>
      </c>
      <c r="AP63" s="63" t="s">
        <v>218</v>
      </c>
      <c r="AQ63" s="13" t="s">
        <v>65</v>
      </c>
      <c r="AR63" s="16">
        <v>8</v>
      </c>
      <c r="AS63" s="16" t="s">
        <v>65</v>
      </c>
      <c r="AT63" s="16">
        <v>8</v>
      </c>
      <c r="AU63" s="16" t="s">
        <v>202</v>
      </c>
      <c r="AV63" s="16" t="s">
        <v>181</v>
      </c>
      <c r="AW63" s="63" t="s">
        <v>381</v>
      </c>
      <c r="AX63" s="63" t="s">
        <v>190</v>
      </c>
      <c r="AY63" s="32"/>
      <c r="AZ63" s="31"/>
      <c r="BA63" s="30" t="s">
        <v>207</v>
      </c>
      <c r="BB63" s="30" t="s">
        <v>205</v>
      </c>
      <c r="BC63" s="33" t="s">
        <v>206</v>
      </c>
      <c r="BD63" s="47" t="s">
        <v>141</v>
      </c>
      <c r="BE63" s="34">
        <v>40909</v>
      </c>
      <c r="BF63" s="47" t="s">
        <v>141</v>
      </c>
      <c r="BG63" s="13">
        <f ca="1">+(REFERENCEMENT_ISOLANT[[#This Row],[AVIS LIMITE AU / VALIDITE]]&gt;=TODAY())*1</f>
        <v>1</v>
      </c>
      <c r="BH63" s="13" t="s">
        <v>65</v>
      </c>
      <c r="BI63"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J63" s="102">
        <v>0</v>
      </c>
      <c r="BK63" s="16" t="s">
        <v>263</v>
      </c>
      <c r="BL63" s="35" t="s">
        <v>392</v>
      </c>
      <c r="BM63" s="36"/>
      <c r="BN63" s="37"/>
      <c r="BO63" s="38" t="s">
        <v>263</v>
      </c>
      <c r="BP63" s="38">
        <f ca="1">REFERENCEMENT_ISOLANT[[#This Row],[VALIDITE]]</f>
        <v>1</v>
      </c>
      <c r="BQ63"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63"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63"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63" s="39">
        <f>IF(AND('PR-tampon'!RECH_HYGRO=TRUE,MATCH(REFERENCEMENT_ISOLANT[[#This Row],[Hygrométrie des locaux]],LISTE_HYGRO,0)&gt;=MATCH(ZONE_SIS_VISEE,LISTE_HYGRO,0)),1,0)</f>
        <v>0</v>
      </c>
      <c r="BU63" s="39">
        <f>IF(AND('PR-tampon'!RECH_CLIMAT=TRUE,MATCH(REFERENCEMENT_ISOLANT[[#This Row],[Climat max]],LISTE_CLIMAT,0)&gt;=MATCH(HAUT_VISEE,LISTE_CLIMAT,0)),1,0)</f>
        <v>0</v>
      </c>
      <c r="BV63" s="39">
        <f>IF(AND(RECH_CLASSEMENT=TRUE,MATCH(REFERENCEMENT_ISOLANT[[#This Row],[classement locaux au sens 20.1 P3]],LISTE_CLASSEMENT,0)&gt;=MATCH(SITUA_VISEE,LISTE_CLASSEMENT,0)),1,0)</f>
        <v>0</v>
      </c>
      <c r="BW63" s="39">
        <f>IF(AND(RECH_LOCAUX=TRUE,MATCH(REFERENCEMENT_ISOLANT[[#This Row],[Locaux climatisés ou raffraichis]],LISTE_LOCAUX_VISE,0)&gt;=MATCH(CATEG_VISEE,LISTE_LOCAUX_VISE,0)),1,0)</f>
        <v>0</v>
      </c>
      <c r="BX63" s="39">
        <f ca="1">IF(REFERENCEMENT_ISOLANT[[#This Row],[Eligibilité procédé]]&lt;&gt;0,COUNTIF(REFERENCEMENT_ISOLANT[Eligibilité procédé],"&lt;="&amp;REFERENCEMENT_ISOLANT[[#This Row],[Eligibilité procédé]])-COUNTIF(REFERENCEMENT_ISOLANT[Eligibilité procédé],"=0"),ROWS(REFERENCEMENT_ISOLANT[Ordre]))</f>
        <v>49</v>
      </c>
      <c r="BY63" s="39">
        <f ca="1">IF(COUNTIF('PR-tampon'!$B$3:$B$9,TRUE)+1=COUNTIF(REFERENCEMENT_ISOLANT[[#This Row],[Validité]:[CRITERE CLIMATISATION VISE]],1),ROW(REFERENCEMENT_ISOLANT[[#This Row],[CRITERE CLIMATISATION VISE]]),"")</f>
        <v>63</v>
      </c>
      <c r="BZ63"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Emploi limité à des bâtiments dont la hauteur du plancher bas du dernier niveau est inférieure ou égale à 8m.
 - La limite d'emploi donnée en locaux rafraichis est induite par celle donnée dans le référentiel du support.</v>
      </c>
      <c r="CA63"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Emploi limité à des bâtiments dont la hauteur du plancher bas du dernier niveau est inférieure ou égale à 8m.
 - La limite d'emploi donnée en locaux rafraichis est induite par celle donnée dans le référentiel du support.</v>
      </c>
      <c r="CB63"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C63"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TOITURE VENTILEE : ISOLATION DE TOITURE EN RAMPANT (CHARPENTES DU DTU 31.1 ou DTU 31.2 ou DTU 31.3)</v>
      </c>
      <c r="CD63" s="135">
        <v>4.2999999999999997E-2</v>
      </c>
      <c r="CE63" s="135">
        <v>4.5999999999999999E-2</v>
      </c>
      <c r="CF63" s="135">
        <v>200</v>
      </c>
      <c r="CG63" s="135">
        <v>700</v>
      </c>
      <c r="CH63" s="135" t="s">
        <v>533</v>
      </c>
      <c r="CI63" s="135" t="s">
        <v>62</v>
      </c>
      <c r="CJ63" s="135" t="s">
        <v>534</v>
      </c>
      <c r="CK63" s="135"/>
      <c r="CL63" s="135"/>
      <c r="CM63" s="135"/>
      <c r="CN63"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Règles professionnelles Construction en paille, remplissage isolant et support d'enduit du procédé Isolation en botte de paille  (hors application de l'enduit extérieur sur l'isolant) : pose en : COB du NF DTU 31.2 avec parement extérieur ventilé ; toiture rampante sous couverture ; </v>
      </c>
    </row>
    <row r="64" spans="1:92" ht="86.4" x14ac:dyDescent="0.3">
      <c r="A64" s="33">
        <v>44985</v>
      </c>
      <c r="B64" s="30" t="s">
        <v>12</v>
      </c>
      <c r="C64" s="30" t="s">
        <v>767</v>
      </c>
      <c r="D64" s="30" t="s">
        <v>689</v>
      </c>
      <c r="E64" s="30" t="s">
        <v>11</v>
      </c>
      <c r="F64" s="30" t="s">
        <v>10</v>
      </c>
      <c r="G64" s="13" t="s">
        <v>210</v>
      </c>
      <c r="H64" s="12" t="s">
        <v>210</v>
      </c>
      <c r="I64" s="13" t="s">
        <v>210</v>
      </c>
      <c r="J64" s="13" t="s">
        <v>65</v>
      </c>
      <c r="K64" s="13" t="s">
        <v>65</v>
      </c>
      <c r="L64" s="13" t="s">
        <v>210</v>
      </c>
      <c r="M64" s="13" t="s">
        <v>210</v>
      </c>
      <c r="N64" s="12" t="s">
        <v>210</v>
      </c>
      <c r="O64" s="13" t="s">
        <v>210</v>
      </c>
      <c r="P64" s="13" t="s">
        <v>210</v>
      </c>
      <c r="Q64" s="158" t="s">
        <v>586</v>
      </c>
      <c r="R64" s="13" t="s">
        <v>210</v>
      </c>
      <c r="S64" s="13" t="s">
        <v>210</v>
      </c>
      <c r="T64" s="13" t="s">
        <v>210</v>
      </c>
      <c r="U64" s="13"/>
      <c r="V64" s="13" t="s">
        <v>210</v>
      </c>
      <c r="W64" s="13" t="s">
        <v>210</v>
      </c>
      <c r="X64" s="13"/>
      <c r="Y64" s="13" t="s">
        <v>210</v>
      </c>
      <c r="Z64" s="13" t="s">
        <v>210</v>
      </c>
      <c r="AA64" s="13" t="s">
        <v>210</v>
      </c>
      <c r="AB64" s="13"/>
      <c r="AC64" s="146" t="s">
        <v>599</v>
      </c>
      <c r="AD64" s="159" t="s">
        <v>649</v>
      </c>
      <c r="AE64" s="100" t="s">
        <v>655</v>
      </c>
      <c r="AF64" s="100" t="s">
        <v>653</v>
      </c>
      <c r="AG64" s="159" t="s">
        <v>65</v>
      </c>
      <c r="AH64" s="159" t="s">
        <v>210</v>
      </c>
      <c r="AI64" s="13">
        <v>4</v>
      </c>
      <c r="AJ64" s="13">
        <v>4</v>
      </c>
      <c r="AK64" s="13">
        <v>4</v>
      </c>
      <c r="AL64" s="13">
        <v>4</v>
      </c>
      <c r="AM64" s="13"/>
      <c r="AN64" s="31" t="s">
        <v>70</v>
      </c>
      <c r="AO64" s="16" t="s">
        <v>58</v>
      </c>
      <c r="AP64" s="16" t="s">
        <v>220</v>
      </c>
      <c r="AQ64" s="13" t="s">
        <v>65</v>
      </c>
      <c r="AR64" s="13" t="s">
        <v>177</v>
      </c>
      <c r="AS64" s="16" t="s">
        <v>65</v>
      </c>
      <c r="AT64" s="13" t="s">
        <v>177</v>
      </c>
      <c r="AU64" s="16" t="s">
        <v>202</v>
      </c>
      <c r="AV64" s="16" t="s">
        <v>181</v>
      </c>
      <c r="AW64" s="16" t="s">
        <v>381</v>
      </c>
      <c r="AX64" s="16" t="s">
        <v>190</v>
      </c>
      <c r="AY64" s="32" t="s">
        <v>296</v>
      </c>
      <c r="AZ64" s="31" t="s">
        <v>62</v>
      </c>
      <c r="BA64" s="30" t="s">
        <v>10</v>
      </c>
      <c r="BB64" s="30" t="s">
        <v>136</v>
      </c>
      <c r="BC64" s="33" t="s">
        <v>666</v>
      </c>
      <c r="BD64" s="51">
        <v>45188</v>
      </c>
      <c r="BE64" s="53">
        <v>45350</v>
      </c>
      <c r="BF64" s="33">
        <v>46418</v>
      </c>
      <c r="BG64" s="13">
        <f ca="1">+(REFERENCEMENT_ISOLANT[[#This Row],[AVIS LIMITE AU / VALIDITE]]&gt;=TODAY())*1</f>
        <v>1</v>
      </c>
      <c r="BH64" s="13" t="s">
        <v>65</v>
      </c>
      <c r="BI64"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J64" s="102">
        <v>0</v>
      </c>
      <c r="BK64" s="64"/>
      <c r="BL64" s="4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https://evaluation.cstb.fr/fr/avis-technique/detail/20-19-441_V2-E1/</v>
      </c>
      <c r="BM64" s="4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https://evaluation.cstb.fr/fr/avis-technique/detail/20-19-441_V2-E1/</v>
      </c>
      <c r="BN64" s="33" t="s">
        <v>160</v>
      </c>
      <c r="BO64" s="1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n°20/19-441_V2-E1 annule et remplace l' Avis technique n° 20/19-441_V1
Sur liste verte de la C2p à la date du référencement</v>
      </c>
      <c r="BP64" s="16">
        <f ca="1">REFERENCEMENT_ISOLANT[[#This Row],[VALIDITE]]</f>
        <v>1</v>
      </c>
      <c r="BQ64" s="1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64" s="16">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64" s="1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64" s="13">
        <f>IF(AND('PR-tampon'!RECH_HYGRO=TRUE,MATCH(REFERENCEMENT_ISOLANT[[#This Row],[Hygrométrie des locaux]],LISTE_HYGRO,0)&gt;=MATCH(ZONE_SIS_VISEE,LISTE_HYGRO,0)),1,0)</f>
        <v>0</v>
      </c>
      <c r="BU64" s="13">
        <f>IF(AND('PR-tampon'!RECH_CLIMAT=TRUE,MATCH(REFERENCEMENT_ISOLANT[[#This Row],[Climat max]],LISTE_CLIMAT,0)&gt;=MATCH(HAUT_VISEE,LISTE_CLIMAT,0)),1,0)</f>
        <v>0</v>
      </c>
      <c r="BV64" s="13">
        <f>IF(AND(RECH_CLASSEMENT=TRUE,MATCH(REFERENCEMENT_ISOLANT[[#This Row],[classement locaux au sens 20.1 P3]],LISTE_CLASSEMENT,0)&gt;=MATCH(SITUA_VISEE,LISTE_CLASSEMENT,0)),1,0)</f>
        <v>0</v>
      </c>
      <c r="BW64" s="13">
        <f>IF(AND(RECH_LOCAUX=TRUE,MATCH(REFERENCEMENT_ISOLANT[[#This Row],[Locaux climatisés ou raffraichis]],LISTE_LOCAUX_VISE,0)&gt;=MATCH(CATEG_VISEE,LISTE_LOCAUX_VISE,0)),1,0)</f>
        <v>0</v>
      </c>
      <c r="BX64" s="13">
        <f ca="1">IF(REFERENCEMENT_ISOLANT[[#This Row],[Eligibilité procédé]]&lt;&gt;0,COUNTIF(REFERENCEMENT_ISOLANT[Eligibilité procédé],"&lt;="&amp;REFERENCEMENT_ISOLANT[[#This Row],[Eligibilité procédé]])-COUNTIF(REFERENCEMENT_ISOLANT[Eligibilité procédé],"=0"),ROWS(REFERENCEMENT_ISOLANT[Ordre]))</f>
        <v>50</v>
      </c>
      <c r="BY64" s="13">
        <f ca="1">IF(COUNTIF('PR-tampon'!$B$3:$B$9,TRUE)+1=COUNTIF(REFERENCEMENT_ISOLANT[[#This Row],[Validité]:[CRITERE CLIMATISATION VISE]],1),ROW(REFERENCEMENT_ISOLANT[[#This Row],[CRITERE CLIMATISATION VISE]]),"")</f>
        <v>64</v>
      </c>
      <c r="BZ64" s="125"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A64" s="68"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B64" s="68"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C64"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CD64" s="135"/>
      <c r="CE64" s="135"/>
      <c r="CF64" s="135"/>
      <c r="CG64" s="135"/>
      <c r="CH64" s="135"/>
      <c r="CI64" s="135"/>
      <c r="CJ64" s="135"/>
      <c r="CK64" s="135"/>
      <c r="CL64" s="135"/>
      <c r="CM64" s="125" t="s">
        <v>680</v>
      </c>
      <c r="CN64"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Avis technique 20/19-441_V2-E1 du procédé IGLOO France S : pose en : COB du NF DTU 31.2 avec parement extérieur ventilé ; </v>
      </c>
    </row>
    <row r="65" spans="1:92" ht="348" x14ac:dyDescent="0.3">
      <c r="A65" s="33">
        <v>44985</v>
      </c>
      <c r="B65" s="30" t="s">
        <v>9</v>
      </c>
      <c r="C65" s="30" t="s">
        <v>765</v>
      </c>
      <c r="D65" s="30" t="s">
        <v>668</v>
      </c>
      <c r="E65" s="30" t="s">
        <v>36</v>
      </c>
      <c r="F65" s="40" t="s">
        <v>440</v>
      </c>
      <c r="G65" s="13" t="s">
        <v>210</v>
      </c>
      <c r="H65" s="13" t="s">
        <v>210</v>
      </c>
      <c r="I65" s="13" t="s">
        <v>210</v>
      </c>
      <c r="J65" s="13" t="s">
        <v>210</v>
      </c>
      <c r="K65" s="13" t="s">
        <v>210</v>
      </c>
      <c r="L65" s="13" t="s">
        <v>210</v>
      </c>
      <c r="M65" s="13" t="s">
        <v>210</v>
      </c>
      <c r="N65" s="13" t="s">
        <v>210</v>
      </c>
      <c r="O65" s="13" t="s">
        <v>210</v>
      </c>
      <c r="P65" s="13" t="s">
        <v>210</v>
      </c>
      <c r="Q65" s="147"/>
      <c r="R65" s="13" t="s">
        <v>210</v>
      </c>
      <c r="S65" s="13" t="s">
        <v>65</v>
      </c>
      <c r="T65" s="13" t="s">
        <v>65</v>
      </c>
      <c r="U65" s="147" t="s">
        <v>587</v>
      </c>
      <c r="V65" s="13" t="s">
        <v>210</v>
      </c>
      <c r="W65" s="13" t="s">
        <v>210</v>
      </c>
      <c r="X65" s="147"/>
      <c r="Y65" s="13" t="s">
        <v>65</v>
      </c>
      <c r="Z65" s="13" t="s">
        <v>65</v>
      </c>
      <c r="AA65" s="13" t="s">
        <v>210</v>
      </c>
      <c r="AB65" s="149" t="s">
        <v>588</v>
      </c>
      <c r="AC65" s="100" t="s">
        <v>597</v>
      </c>
      <c r="AD65" s="155" t="s">
        <v>647</v>
      </c>
      <c r="AE65" s="155">
        <v>85</v>
      </c>
      <c r="AF65" s="155" t="s">
        <v>651</v>
      </c>
      <c r="AG65" s="155" t="s">
        <v>65</v>
      </c>
      <c r="AH65" s="155" t="s">
        <v>65</v>
      </c>
      <c r="AI65" s="13">
        <v>4</v>
      </c>
      <c r="AJ65" s="13">
        <v>4</v>
      </c>
      <c r="AK65" s="13">
        <v>4</v>
      </c>
      <c r="AL65" s="13">
        <v>4</v>
      </c>
      <c r="AM65" s="13"/>
      <c r="AN65" s="31">
        <v>3.5999999999999997E-2</v>
      </c>
      <c r="AO65" s="16" t="s">
        <v>58</v>
      </c>
      <c r="AP65" s="16" t="s">
        <v>220</v>
      </c>
      <c r="AQ65" s="13" t="s">
        <v>65</v>
      </c>
      <c r="AR65" s="13" t="s">
        <v>177</v>
      </c>
      <c r="AS65" s="16" t="s">
        <v>65</v>
      </c>
      <c r="AT65" s="13" t="s">
        <v>177</v>
      </c>
      <c r="AU65" s="16" t="s">
        <v>202</v>
      </c>
      <c r="AV65" s="16" t="s">
        <v>181</v>
      </c>
      <c r="AW65" s="16" t="s">
        <v>381</v>
      </c>
      <c r="AX65" s="63" t="s">
        <v>190</v>
      </c>
      <c r="AY65" s="32" t="s">
        <v>673</v>
      </c>
      <c r="AZ65" s="31"/>
      <c r="BA65" s="16" t="s">
        <v>440</v>
      </c>
      <c r="BB65" s="30" t="s">
        <v>136</v>
      </c>
      <c r="BC65" s="33" t="s">
        <v>669</v>
      </c>
      <c r="BD65" s="51">
        <v>45097</v>
      </c>
      <c r="BE65" s="53">
        <v>45328</v>
      </c>
      <c r="BF65" s="33">
        <v>46377</v>
      </c>
      <c r="BG65" s="13">
        <f ca="1">+(REFERENCEMENT_ISOLANT[[#This Row],[AVIS LIMITE AU / VALIDITE]]&gt;=TODAY())*1</f>
        <v>1</v>
      </c>
      <c r="BH65" s="13" t="s">
        <v>212</v>
      </c>
      <c r="BI65"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BJ65" s="102">
        <v>0</v>
      </c>
      <c r="BK65" s="64"/>
      <c r="BL65" s="48" t="s">
        <v>672</v>
      </c>
      <c r="BM65" s="48"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https://evaluation.cstb.fr/fr/avis-technique/detail/20-23-516_V1/</v>
      </c>
      <c r="BN65" s="33"/>
      <c r="BO65" s="1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BP65" s="16">
        <f ca="1">REFERENCEMENT_ISOLANT[[#This Row],[VALIDITE]]</f>
        <v>1</v>
      </c>
      <c r="BQ65" s="1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65" s="16">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65" s="1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65" s="13">
        <f>IF(AND('PR-tampon'!RECH_HYGRO=TRUE,MATCH(REFERENCEMENT_ISOLANT[[#This Row],[Hygrométrie des locaux]],LISTE_HYGRO,0)&gt;=MATCH(ZONE_SIS_VISEE,LISTE_HYGRO,0)),1,0)</f>
        <v>0</v>
      </c>
      <c r="BU65" s="13">
        <f>IF(AND('PR-tampon'!RECH_CLIMAT=TRUE,MATCH(REFERENCEMENT_ISOLANT[[#This Row],[Climat max]],LISTE_CLIMAT,0)&gt;=MATCH(HAUT_VISEE,LISTE_CLIMAT,0)),1,0)</f>
        <v>0</v>
      </c>
      <c r="BV65" s="13">
        <f>IF(AND(RECH_CLASSEMENT=TRUE,MATCH(REFERENCEMENT_ISOLANT[[#This Row],[classement locaux au sens 20.1 P3]],LISTE_CLASSEMENT,0)&gt;=MATCH(SITUA_VISEE,LISTE_CLASSEMENT,0)),1,0)</f>
        <v>0</v>
      </c>
      <c r="BW65" s="13">
        <f>IF(AND(RECH_LOCAUX=TRUE,MATCH(REFERENCEMENT_ISOLANT[[#This Row],[Locaux climatisés ou raffraichis]],LISTE_LOCAUX_VISE,0)&gt;=MATCH(CATEG_VISEE,LISTE_LOCAUX_VISE,0)),1,0)</f>
        <v>0</v>
      </c>
      <c r="BX65" s="13">
        <f ca="1">IF(REFERENCEMENT_ISOLANT[[#This Row],[Eligibilité procédé]]&lt;&gt;0,COUNTIF(REFERENCEMENT_ISOLANT[Eligibilité procédé],"&lt;="&amp;REFERENCEMENT_ISOLANT[[#This Row],[Eligibilité procédé]])-COUNTIF(REFERENCEMENT_ISOLANT[Eligibilité procédé],"=0"),ROWS(REFERENCEMENT_ISOLANT[Ordre]))</f>
        <v>51</v>
      </c>
      <c r="BY65" s="13">
        <f ca="1">IF(COUNTIF('PR-tampon'!$B$3:$B$9,TRUE)+1=COUNTIF(REFERENCEMENT_ISOLANT[[#This Row],[Validité]:[CRITERE CLIMATISATION VISE]],1),ROW(REFERENCEMENT_ISOLANT[[#This Row],[CRITERE CLIMATISATION VISE]]),"")</f>
        <v>65</v>
      </c>
      <c r="BZ65" s="125"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 xml:space="preserve"> - Les bâtiments à ossatures porteuses métalliques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A65" s="68"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 xml:space="preserve"> - Les bâtiments à ossatures porteuses métalliques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CB65" s="68"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CC65"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CD65" s="135"/>
      <c r="CE65" s="135"/>
      <c r="CF65" s="135"/>
      <c r="CG65" s="135"/>
      <c r="CH65" s="135"/>
      <c r="CI65" s="135"/>
      <c r="CJ65" s="135"/>
      <c r="CK65" s="135"/>
      <c r="CL65" s="135"/>
      <c r="CM65" s="170" t="s">
        <v>675</v>
      </c>
      <c r="CN65"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Avis technique 20/23-516_V1 du procédé GUTEX Thermoflex : pose en : toiture rampante sous couverture ; plancher de combles perdus ; plancher intermédiaire entre solives ; en plénum de plafond ; </v>
      </c>
    </row>
    <row r="66" spans="1:92" ht="96" x14ac:dyDescent="0.3">
      <c r="A66" s="33">
        <v>44985</v>
      </c>
      <c r="B66" s="30" t="s">
        <v>12</v>
      </c>
      <c r="C66" s="30" t="s">
        <v>767</v>
      </c>
      <c r="D66" s="30" t="s">
        <v>102</v>
      </c>
      <c r="E66" s="30" t="s">
        <v>11</v>
      </c>
      <c r="F66" s="30" t="s">
        <v>20</v>
      </c>
      <c r="G66" s="12" t="s">
        <v>210</v>
      </c>
      <c r="H66" s="12" t="s">
        <v>210</v>
      </c>
      <c r="I66" s="13" t="s">
        <v>210</v>
      </c>
      <c r="J66" s="12" t="s">
        <v>65</v>
      </c>
      <c r="K66" s="13" t="s">
        <v>65</v>
      </c>
      <c r="L66" s="13" t="s">
        <v>210</v>
      </c>
      <c r="M66" s="13" t="s">
        <v>210</v>
      </c>
      <c r="N66" s="12" t="s">
        <v>210</v>
      </c>
      <c r="O66" s="13" t="s">
        <v>210</v>
      </c>
      <c r="P66" s="145" t="s">
        <v>210</v>
      </c>
      <c r="Q66" s="123" t="s">
        <v>670</v>
      </c>
      <c r="R66" s="12" t="s">
        <v>210</v>
      </c>
      <c r="S66" s="12" t="s">
        <v>210</v>
      </c>
      <c r="T66" s="12" t="s">
        <v>210</v>
      </c>
      <c r="U66" s="12"/>
      <c r="V66" s="12" t="s">
        <v>210</v>
      </c>
      <c r="W66" s="12" t="s">
        <v>210</v>
      </c>
      <c r="X66" s="13"/>
      <c r="Y66" s="13" t="s">
        <v>210</v>
      </c>
      <c r="Z66" s="13" t="s">
        <v>210</v>
      </c>
      <c r="AA66" s="13" t="s">
        <v>210</v>
      </c>
      <c r="AB66" s="13"/>
      <c r="AC66" s="16" t="s">
        <v>671</v>
      </c>
      <c r="AD66" s="156" t="s">
        <v>649</v>
      </c>
      <c r="AE66" s="143" t="s">
        <v>655</v>
      </c>
      <c r="AF66" s="143" t="s">
        <v>651</v>
      </c>
      <c r="AG66" s="156" t="s">
        <v>65</v>
      </c>
      <c r="AH66" s="156" t="s">
        <v>210</v>
      </c>
      <c r="AI66" s="13">
        <v>4</v>
      </c>
      <c r="AJ66" s="13">
        <v>4</v>
      </c>
      <c r="AK66" s="13">
        <v>4</v>
      </c>
      <c r="AL66" s="13">
        <v>4</v>
      </c>
      <c r="AM66" s="13"/>
      <c r="AN66" s="31">
        <v>3.9E-2</v>
      </c>
      <c r="AO66" s="16" t="s">
        <v>58</v>
      </c>
      <c r="AP66" s="16" t="s">
        <v>220</v>
      </c>
      <c r="AQ66" s="13" t="s">
        <v>65</v>
      </c>
      <c r="AR66" s="13" t="s">
        <v>177</v>
      </c>
      <c r="AS66" s="16" t="s">
        <v>65</v>
      </c>
      <c r="AT66" s="13" t="s">
        <v>177</v>
      </c>
      <c r="AU66" s="16" t="s">
        <v>202</v>
      </c>
      <c r="AV66" s="16" t="s">
        <v>181</v>
      </c>
      <c r="AW66" s="16" t="s">
        <v>381</v>
      </c>
      <c r="AX66" s="16" t="s">
        <v>190</v>
      </c>
      <c r="AY66" s="32" t="s">
        <v>121</v>
      </c>
      <c r="AZ66" s="31" t="s">
        <v>59</v>
      </c>
      <c r="BA66" s="30" t="s">
        <v>21</v>
      </c>
      <c r="BB66" s="30" t="s">
        <v>136</v>
      </c>
      <c r="BC66" s="33" t="s">
        <v>154</v>
      </c>
      <c r="BD66" s="34">
        <v>44753</v>
      </c>
      <c r="BE66" s="34">
        <v>44935</v>
      </c>
      <c r="BF66" s="34">
        <v>46568</v>
      </c>
      <c r="BG66" s="13">
        <f ca="1">+(REFERENCEMENT_ISOLANT[[#This Row],[AVIS LIMITE AU / VALIDITE]]&gt;=TODAY())*1</f>
        <v>1</v>
      </c>
      <c r="BH66" s="13" t="s">
        <v>65</v>
      </c>
      <c r="BI66" s="16"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SO]]="OUI AVEC UN SUIVI DU RETOUR D'EXPERIENCE",REFERENCEMENT_ISOLANT[[#This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BJ66" s="102">
        <v>0</v>
      </c>
      <c r="BK66" s="30"/>
      <c r="BL66" s="48"/>
      <c r="BM66" s="49" t="str">
        <f>IF(OR(REFERENCEMENT_ISOLANT[[#This Row],[TYPE DE DOCUMENT DE REFERENCE]]="Document d'Application Technique (DTA)",REFERENCEMENT_ISOLANT[[#This Row],[TYPE DE DOCUMENT DE REFERENCE]]="Avis Technique"),CONCATENATE("https://evaluation.cstb.fr/fr/avis-technique/detail/",SUBSTITUTE(REFERENCEMENT_ISOLANT[[#This Row],[REF]],"/","-"),"/"),IF(REFERENCEMENT_ISOLANT[[#This Row],[TYPE DE DOCUMENT DE REFERENCE]]=("Appréciation Technique d'Expérimentation (ATEx cas a)"),CONCATENATE("https://evaluation.cstb.fr/fr/appreciation-technique-expertise-atex/detail/",SUBSTITUTE(REFERENCEMENT_ISOLANT[[#This Row],[REF]],"_","-"),"/"),CONCATENATE("https://evaluation.cstb.fr/fr/appreciation-technique-transition-att/download/att-",SUBSTITUTE(SUBSTITUTE(REFERENCEMENT_ISOLANT[[#This Row],[REF]],"/","-"),"_","-"),"/")))</f>
        <v>https://evaluation.cstb.fr/fr/avis-technique/detail/20-15-361_V4-E1/</v>
      </c>
      <c r="BN66" s="37"/>
      <c r="BO66" s="38"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BP66" s="38">
        <f ca="1">REFERENCEMENT_ISOLANT[[#This Row],[VALIDITE]]</f>
        <v>1</v>
      </c>
      <c r="BQ66" s="38">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BR66" s="38">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0</v>
      </c>
      <c r="BS66" s="38">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BT66" s="39">
        <f>IF(AND('PR-tampon'!RECH_HYGRO=TRUE,MATCH(REFERENCEMENT_ISOLANT[[#This Row],[Hygrométrie des locaux]],LISTE_HYGRO,0)&gt;=MATCH(ZONE_SIS_VISEE,LISTE_HYGRO,0)),1,0)</f>
        <v>0</v>
      </c>
      <c r="BU66" s="39">
        <f>IF(AND('PR-tampon'!RECH_CLIMAT=TRUE,MATCH(REFERENCEMENT_ISOLANT[[#This Row],[Climat max]],LISTE_CLIMAT,0)&gt;=MATCH(HAUT_VISEE,LISTE_CLIMAT,0)),1,0)</f>
        <v>0</v>
      </c>
      <c r="BV66" s="39">
        <f>IF(AND(RECH_CLASSEMENT=TRUE,MATCH(REFERENCEMENT_ISOLANT[[#This Row],[classement locaux au sens 20.1 P3]],LISTE_CLASSEMENT,0)&gt;=MATCH(SITUA_VISEE,LISTE_CLASSEMENT,0)),1,0)</f>
        <v>0</v>
      </c>
      <c r="BW66" s="39">
        <f>IF(AND(RECH_LOCAUX=TRUE,MATCH(REFERENCEMENT_ISOLANT[[#This Row],[Locaux climatisés ou raffraichis]],LISTE_LOCAUX_VISE,0)&gt;=MATCH(CATEG_VISEE,LISTE_LOCAUX_VISE,0)),1,0)</f>
        <v>0</v>
      </c>
      <c r="BX66" s="39">
        <f ca="1">IF(REFERENCEMENT_ISOLANT[[#This Row],[Eligibilité procédé]]&lt;&gt;0,COUNTIF(REFERENCEMENT_ISOLANT[Eligibilité procédé],"&lt;="&amp;REFERENCEMENT_ISOLANT[[#This Row],[Eligibilité procédé]])-COUNTIF(REFERENCEMENT_ISOLANT[Eligibilité procédé],"=0"),ROWS(REFERENCEMENT_ISOLANT[Ordre]))</f>
        <v>52</v>
      </c>
      <c r="BY66" s="39">
        <f ca="1">IF(COUNTIF('PR-tampon'!$B$3:$B$9,TRUE)+1=COUNTIF(REFERENCEMENT_ISOLANT[[#This Row],[Validité]:[CRITERE CLIMATISATION VISE]],1),ROW(REFERENCEMENT_ISOLANT[[#This Row],[CRITERE CLIMATISATION VISE]]),"")</f>
        <v>66</v>
      </c>
      <c r="BZ66" s="122"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f>
        <v>Extension de l’Avis Technique 20/15-361_V4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A66" s="69"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RAMP]],""),IF(AND(OR(MID(REFERENCEMENT_ISOLANT[[#Headers],[DISTRIBUTION INTERIEURE : ISOLATION DE DISTRIBUTION INTERIEURE CONFORME AU NF DTU 25.41 DANS UNE STRUCTURE BOIS]],1,3)="OUI",MID(REFERENCEMENT_ISOLANT[[#Headers],[DISTRIBUTION INTERIEURE : ISOLATION DE DISTRIBUTION INTERIEURE CONFORME AU NF DTU 31.2]],1,3)="OUI"),REFERENCEMENT_ISOLANT[[#This Row],[OBS DIST]]&lt;&gt;""),CHAR(10)&amp;REFERENCEMENT_ISOLANT[[#This Row],[OBS DIST]],"")))-1),REFERENCEMENT_ISOLANT[[#This Row],[CONCATENATION INT]])</f>
        <v>Extension de l’Avis Technique 20/15-361_V4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CB66" s="69"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CC66" s="68"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CD66" s="135"/>
      <c r="CE66" s="135"/>
      <c r="CF66" s="135"/>
      <c r="CG66" s="135"/>
      <c r="CH66" s="135"/>
      <c r="CI66" s="135"/>
      <c r="CJ66" s="135"/>
      <c r="CK66" s="135"/>
      <c r="CL66" s="135"/>
      <c r="CM66" s="135"/>
      <c r="CN66" s="125"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 ",""),IF(MID(REFERENCEMENT_ISOLANT[[#This Row],[PLAFOND :  ISOLATION DE FAUX PLAFOND SUSPENDU SUR PLANCHER INTERMEDIAIRE SOLIVé]],1,3)="OUI","en plénum de plafond ; ",""))</f>
        <v xml:space="preserve">Avis technique 20/15-361_V4-E1 du procédé ISOLANT ÉCOLOGIQUE SEMI, DOLCEA, CELLIPURE, DOMOSANIX, CELLECO : pose en : COB du NF DTU 31.2 avec parement extérieur ventilé ; </v>
      </c>
    </row>
    <row r="67" spans="1:92" x14ac:dyDescent="0.3">
      <c r="G67" s="1"/>
      <c r="H67" s="1"/>
      <c r="I67" s="1"/>
      <c r="J67" s="1"/>
      <c r="K67" s="1"/>
      <c r="L67" s="1"/>
      <c r="M67" s="1"/>
      <c r="N67" s="150"/>
      <c r="AO67" s="1"/>
    </row>
    <row r="68" spans="1:92" x14ac:dyDescent="0.3">
      <c r="G68" s="1">
        <f>COUNTIF(REFERENCEMENT_ISOLANT[MUR EXTERIEUR : ISOLATION PAR L''INTERIEUR DE MUR CLT (Hors contre-cloison)],"OUI")</f>
        <v>0</v>
      </c>
      <c r="H68" s="1">
        <f t="shared" ref="H68:O68" si="0">COUNTIF(H6:H66,"OUI")</f>
        <v>0</v>
      </c>
      <c r="I68" s="1">
        <f t="shared" si="0"/>
        <v>0</v>
      </c>
      <c r="J68" s="1">
        <f t="shared" si="0"/>
        <v>38</v>
      </c>
      <c r="K68" s="1">
        <f t="shared" si="0"/>
        <v>37</v>
      </c>
      <c r="L68" s="1">
        <f t="shared" si="0"/>
        <v>4</v>
      </c>
      <c r="M68" s="1">
        <f t="shared" si="0"/>
        <v>10</v>
      </c>
      <c r="N68" s="1">
        <f t="shared" si="0"/>
        <v>9</v>
      </c>
      <c r="O68" s="1">
        <f t="shared" si="0"/>
        <v>2</v>
      </c>
      <c r="P68" s="1">
        <f>COUNTIF(REFERENCEMENT_ISOLANT[CONTRE-CLOISON : ISOLATION DE CONTRE-CLOISON CONFORME AU NF DTU 25.41 DANS UNE STRUCTURE BOIS],"OUI")</f>
        <v>14</v>
      </c>
      <c r="R68" s="1">
        <f>COUNTIF(REFERENCEMENT_ISOLANT[TOITURE VENTILEE : ISOLATION PAR L''EXTERIEUR DE RAMPANT (CHARPENTE DU DTU 31.1 ou DTU 31.2) PAR SARKING],"OUI")</f>
        <v>0</v>
      </c>
      <c r="S68" s="1">
        <f>COUNTIF(REFERENCEMENT_ISOLANT[TOITURE VENTILEE : ISOLATION DE TOITURE EN RAMPANT (CHARPENTES DU DTU 31.1 ou DTU 31.2 ou DTU 31.3)],"OUI")</f>
        <v>17</v>
      </c>
      <c r="T68" s="1">
        <f>COUNTIF(REFERENCEMENT_ISOLANT[COMBLES PERDUS : ISOLATION DE PLANCHER DE COMBLES PERDUS],"OUI")</f>
        <v>20</v>
      </c>
      <c r="V68" s="1">
        <f>COUNTIF(REFERENCEMENT_ISOLANT[DISTRIBUTION INTERIEURE : ISOLATION DE DISTRIBUTION INTERIEURE CONFORME AU NF DTU 25.41 DANS UNE STRUCTURE BOIS],"OUI")</f>
        <v>11</v>
      </c>
      <c r="W68" s="1">
        <f>COUNTIF(REFERENCEMENT_ISOLANT[DISTRIBUTION INTERIEURE : ISOLATION DE DISTRIBUTION INTERIEURE CONFORME AU NF DTU 31.2],"OUI")</f>
        <v>10</v>
      </c>
      <c r="Y68" s="1">
        <f>COUNTIF(REFERENCEMENT_ISOLANT[PLANCHER : ISOLATION DE PLANCHER INTERMEDIAIRE ENTRE SOLIVES],"OUI")</f>
        <v>5</v>
      </c>
      <c r="Z68" s="1">
        <f>COUNTIF(REFERENCEMENT_ISOLANT[PLAFOND :  ISOLATION DE FAUX PLAFOND SUSPENDU SUR PLANCHER INTERMEDIAIRE SOLIVé],"OUI")</f>
        <v>5</v>
      </c>
      <c r="AA68" s="1">
        <f>COUNTIF(REFERENCEMENT_ISOLANT[PLAFOND :  ISOLATION DE FAUX PLAFOND SUSPENDU SUR PLANCHER INTERMEDIAIRE EN CLT],"OUI")</f>
        <v>0</v>
      </c>
      <c r="AO68" s="1"/>
    </row>
    <row r="69" spans="1:92" x14ac:dyDescent="0.3">
      <c r="H69" s="1"/>
      <c r="I69" s="1"/>
      <c r="J69" s="1"/>
      <c r="K69" s="1"/>
      <c r="L69" s="1"/>
      <c r="M69" s="1"/>
      <c r="N69" s="150"/>
      <c r="AO69" s="1"/>
    </row>
    <row r="70" spans="1:92" x14ac:dyDescent="0.3">
      <c r="G70" s="1"/>
      <c r="H70" s="1"/>
      <c r="I70" s="1"/>
      <c r="J70" s="1"/>
      <c r="K70" s="1"/>
      <c r="L70" s="1"/>
      <c r="M70" s="1"/>
      <c r="N70" s="150"/>
      <c r="AO70" s="1"/>
    </row>
    <row r="71" spans="1:92" x14ac:dyDescent="0.3">
      <c r="G71" s="1"/>
      <c r="H71" s="1"/>
      <c r="I71" s="1"/>
      <c r="J71" s="1"/>
      <c r="K71" s="1"/>
      <c r="L71" s="1"/>
      <c r="M71" s="1"/>
      <c r="N71" s="150"/>
      <c r="AO71" s="1"/>
    </row>
    <row r="72" spans="1:92" x14ac:dyDescent="0.3">
      <c r="G72" s="1"/>
      <c r="H72" s="1"/>
      <c r="I72" s="1"/>
      <c r="J72" s="1"/>
      <c r="K72" s="1"/>
      <c r="L72" s="1"/>
      <c r="M72" s="1"/>
      <c r="N72" s="150"/>
      <c r="AO72" s="1"/>
    </row>
  </sheetData>
  <sheetProtection algorithmName="SHA-512" hashValue="s5bsJtmSj+QgT8wAvCInNPJMAxkqixZ7S4hh0OzHoTb/pJbrTZbjzvvlkqb3/88I+l1ZJqwtlVWlI4z6hPHFOA==" saltValue="sT/TwTGq1+ORmQTQ+Xwnug==" spinCount="100000" sheet="1" objects="1" scenarios="1" selectLockedCells="1" selectUnlockedCells="1"/>
  <mergeCells count="13">
    <mergeCell ref="A1:F4"/>
    <mergeCell ref="BA1:BL4"/>
    <mergeCell ref="G1:AZ2"/>
    <mergeCell ref="AI3:AM4"/>
    <mergeCell ref="N4:O4"/>
    <mergeCell ref="AO4:AT4"/>
    <mergeCell ref="Y3:AB4"/>
    <mergeCell ref="V3:X4"/>
    <mergeCell ref="R3:U4"/>
    <mergeCell ref="G3:Q3"/>
    <mergeCell ref="P4:Q4"/>
    <mergeCell ref="H4:I4"/>
    <mergeCell ref="K4:L4"/>
  </mergeCells>
  <phoneticPr fontId="6" type="noConversion"/>
  <conditionalFormatting sqref="G6:P14 R6:AB22 M15:P22 G15:L35 M23:AB27 N28:AB29 M28:M35 N30:P30 R30:AB30 N31:AB31 N32:P34 R32:AB34 N35:T35 V35:AB35 G36:P36 G37:T37 V37:AB38 N38:T38 G38:M48 N39:P39 R39:AB39 N40:T41 V40:AB41 N42:P43 R42:AB43 N44:T45 V44:AB45 R46:AB47 N46:P48 R48:T48 V48:W48 Y48:AA48 G49:T49 V49:AB50 N50:T50 G50:M66 N51:P51 R51:AB51 N52:T53 V52:AB53 N54:P58 R54:AB58 N59:AB60 N61:P65 R61:AB65 N66:T66 V66:AB66">
    <cfRule type="cellIs" dxfId="54" priority="210" operator="equal">
      <formula>"NON"</formula>
    </cfRule>
  </conditionalFormatting>
  <conditionalFormatting sqref="G6:P14 R6:AB22 M15:P22 G15:L35 M23:AB27 N28:AB29 M28:M35 N30:P30 R30:AB30 N31:AB31 N32:P34 R32:AB34 N35:T35 V35:AB35 G36:P36 G37:T37 V37:AB38 N38:T38 G38:M48 N39:P39 R39:AB39 N40:T41 V40:AB41 N42:P43 R42:AB43 N44:T45 V44:AB45 R46:AB47 N46:P48 R48:T48 V48:W48 Y48:AA48 G49:T49 V49:AB50 N50:T50 G50:M66 N51:P51 R51:AB51 U52 N52:T53 V52:AB53 N54:P58 R54:AB58 N59:AB60 N61:P65 R61:AB65 N66:T66 V66:AB66">
    <cfRule type="cellIs" dxfId="53" priority="209" operator="equal">
      <formula>"OUI*"</formula>
    </cfRule>
    <cfRule type="cellIs" dxfId="52" priority="211" operator="equal">
      <formula>"OUI (INDIRECTEMENT)"</formula>
    </cfRule>
    <cfRule type="cellIs" dxfId="51" priority="263" operator="equal">
      <formula>"OUI"</formula>
    </cfRule>
  </conditionalFormatting>
  <conditionalFormatting sqref="Q6:Q22">
    <cfRule type="cellIs" dxfId="50" priority="2" operator="equal">
      <formula>"NON"</formula>
    </cfRule>
    <cfRule type="cellIs" dxfId="49" priority="3" operator="equal">
      <formula>"OUI"</formula>
    </cfRule>
  </conditionalFormatting>
  <conditionalFormatting sqref="Q30">
    <cfRule type="cellIs" dxfId="48" priority="199" operator="equal">
      <formula>"NON"</formula>
    </cfRule>
    <cfRule type="cellIs" dxfId="47" priority="200" operator="equal">
      <formula>"OUI"</formula>
    </cfRule>
  </conditionalFormatting>
  <conditionalFormatting sqref="Q32:Q34">
    <cfRule type="cellIs" dxfId="46" priority="51" operator="equal">
      <formula>"NON"</formula>
    </cfRule>
    <cfRule type="cellIs" dxfId="45" priority="52" operator="equal">
      <formula>"OUI"</formula>
    </cfRule>
  </conditionalFormatting>
  <conditionalFormatting sqref="Q39">
    <cfRule type="cellIs" dxfId="44" priority="49" operator="equal">
      <formula>"NON"</formula>
    </cfRule>
    <cfRule type="cellIs" dxfId="43" priority="50" operator="equal">
      <formula>"OUI"</formula>
    </cfRule>
  </conditionalFormatting>
  <conditionalFormatting sqref="Q42:Q43">
    <cfRule type="cellIs" dxfId="42" priority="45" operator="equal">
      <formula>"NON"</formula>
    </cfRule>
    <cfRule type="cellIs" dxfId="41" priority="46" operator="equal">
      <formula>"OUI"</formula>
    </cfRule>
  </conditionalFormatting>
  <conditionalFormatting sqref="Q46:Q48">
    <cfRule type="cellIs" dxfId="40" priority="87" operator="equal">
      <formula>"NON"</formula>
    </cfRule>
    <cfRule type="cellIs" dxfId="39" priority="88" operator="equal">
      <formula>"OUI"</formula>
    </cfRule>
  </conditionalFormatting>
  <conditionalFormatting sqref="Q51">
    <cfRule type="cellIs" dxfId="38" priority="85" operator="equal">
      <formula>"NON"</formula>
    </cfRule>
    <cfRule type="cellIs" dxfId="37" priority="86" operator="equal">
      <formula>"OUI"</formula>
    </cfRule>
  </conditionalFormatting>
  <conditionalFormatting sqref="Q54:Q58">
    <cfRule type="cellIs" dxfId="36" priority="69" operator="equal">
      <formula>"NON"</formula>
    </cfRule>
    <cfRule type="cellIs" dxfId="35" priority="70" operator="equal">
      <formula>"OUI"</formula>
    </cfRule>
  </conditionalFormatting>
  <conditionalFormatting sqref="Q61:Q65">
    <cfRule type="cellIs" dxfId="34" priority="9" operator="equal">
      <formula>"NON"</formula>
    </cfRule>
    <cfRule type="cellIs" dxfId="33" priority="10" operator="equal">
      <formula>"OUI"</formula>
    </cfRule>
  </conditionalFormatting>
  <conditionalFormatting sqref="Q36:AB36">
    <cfRule type="cellIs" dxfId="32" priority="4" operator="equal">
      <formula>"NON"</formula>
    </cfRule>
    <cfRule type="cellIs" dxfId="31" priority="5" operator="equal">
      <formula>"OUI"</formula>
    </cfRule>
    <cfRule type="cellIs" dxfId="30" priority="6" operator="equal">
      <formula>"OUI*"</formula>
    </cfRule>
    <cfRule type="cellIs" dxfId="29" priority="7" operator="equal">
      <formula>"OUI (INDIRECTEMENT)"</formula>
    </cfRule>
    <cfRule type="cellIs" dxfId="28" priority="8" operator="equal">
      <formula>"OUI"</formula>
    </cfRule>
  </conditionalFormatting>
  <conditionalFormatting sqref="U8">
    <cfRule type="cellIs" dxfId="27" priority="1" operator="equal">
      <formula>"NON"</formula>
    </cfRule>
  </conditionalFormatting>
  <conditionalFormatting sqref="U35 U37:U38">
    <cfRule type="cellIs" dxfId="26" priority="39" operator="equal">
      <formula>"NON"</formula>
    </cfRule>
    <cfRule type="cellIs" dxfId="25" priority="40" operator="equal">
      <formula>"OUI"</formula>
    </cfRule>
  </conditionalFormatting>
  <conditionalFormatting sqref="U40:U41">
    <cfRule type="cellIs" dxfId="24" priority="35" operator="equal">
      <formula>"NON"</formula>
    </cfRule>
    <cfRule type="cellIs" dxfId="23" priority="36" operator="equal">
      <formula>"OUI"</formula>
    </cfRule>
  </conditionalFormatting>
  <conditionalFormatting sqref="U44:U45">
    <cfRule type="cellIs" dxfId="22" priority="31" operator="equal">
      <formula>"NON"</formula>
    </cfRule>
    <cfRule type="cellIs" dxfId="21" priority="32" operator="equal">
      <formula>"OUI"</formula>
    </cfRule>
  </conditionalFormatting>
  <conditionalFormatting sqref="U48:U50">
    <cfRule type="cellIs" dxfId="20" priority="15" operator="equal">
      <formula>"NON"</formula>
    </cfRule>
    <cfRule type="cellIs" dxfId="19" priority="16" operator="equal">
      <formula>"OUI"</formula>
    </cfRule>
  </conditionalFormatting>
  <conditionalFormatting sqref="U52:U53">
    <cfRule type="cellIs" dxfId="18" priority="23" operator="equal">
      <formula>"NON"</formula>
    </cfRule>
  </conditionalFormatting>
  <conditionalFormatting sqref="U53">
    <cfRule type="cellIs" dxfId="17" priority="24" operator="equal">
      <formula>"OUI"</formula>
    </cfRule>
  </conditionalFormatting>
  <conditionalFormatting sqref="U66">
    <cfRule type="cellIs" dxfId="16" priority="19" operator="equal">
      <formula>"NON"</formula>
    </cfRule>
    <cfRule type="cellIs" dxfId="15" priority="20" operator="equal">
      <formula>"OUI"</formula>
    </cfRule>
  </conditionalFormatting>
  <conditionalFormatting sqref="X48">
    <cfRule type="cellIs" dxfId="14" priority="13" operator="equal">
      <formula>"NON"</formula>
    </cfRule>
    <cfRule type="cellIs" dxfId="13" priority="14" operator="equal">
      <formula>"OUI"</formula>
    </cfRule>
  </conditionalFormatting>
  <conditionalFormatting sqref="AB48">
    <cfRule type="cellIs" dxfId="12" priority="11" operator="equal">
      <formula>"NON"</formula>
    </cfRule>
    <cfRule type="cellIs" dxfId="11" priority="12" operator="equal">
      <formula>"OUI"</formula>
    </cfRule>
  </conditionalFormatting>
  <conditionalFormatting sqref="BG6:BG66">
    <cfRule type="cellIs" dxfId="10" priority="207" operator="equal">
      <formula>0</formula>
    </cfRule>
    <cfRule type="cellIs" dxfId="9" priority="376" operator="equal">
      <formula>1</formula>
    </cfRule>
  </conditionalFormatting>
  <conditionalFormatting sqref="BH6:BH66">
    <cfRule type="cellIs" dxfId="8" priority="208" operator="equal">
      <formula>"NON (EVALUATION RECENTE)"</formula>
    </cfRule>
  </conditionalFormatting>
  <conditionalFormatting sqref="BI6:BI66">
    <cfRule type="cellIs" dxfId="7" priority="229" operator="equal">
      <formula>"TNC (EVALUATION RECENTE)"</formula>
    </cfRule>
    <cfRule type="cellIs" dxfId="6" priority="242" operator="equal">
      <formula>"TNC"</formula>
    </cfRule>
  </conditionalFormatting>
  <conditionalFormatting sqref="BJ6:BJ66">
    <cfRule type="cellIs" dxfId="5" priority="201" operator="equal">
      <formula>1</formula>
    </cfRule>
    <cfRule type="containsText" dxfId="4" priority="202" operator="containsText" text="0">
      <formula>NOT(ISERROR(SEARCH("0",BJ6)))</formula>
    </cfRule>
    <cfRule type="expression" dxfId="3" priority="203">
      <formula>($BL6="NON (EVALUATION RECENTE)")</formula>
    </cfRule>
    <cfRule type="cellIs" dxfId="2" priority="204" operator="equal">
      <formula>"TNC"</formula>
    </cfRule>
  </conditionalFormatting>
  <dataValidations disablePrompts="1" count="6">
    <dataValidation allowBlank="1" showInputMessage="1" sqref="BB41:BB42 BB59:BB64 BA29:BF29 BN5:BS5 BB5 AG6:AM6 BB23:BB28 BB48:BB51 AE65:AH65 AG14:AH28 AD58 AH51 AD55:AD56 AD63:AD65 AD49:AD53 AC37:AC38 AC34:AD35 AC14:AD28 AC9:AC12 AG7:AH12 AI7:AM32 B5:D5 BL6:BM31 BX5:BX29 AI5:AM5 AD6:AD12 AG34:AH45 AD36:AD45 F5 BF5 BJ5:BJ66" xr:uid="{2CF05620-9499-449F-8878-4A97B9E37B18}"/>
    <dataValidation type="list" allowBlank="1" showInputMessage="1" showErrorMessage="1" sqref="AX36 AX6:AX34 AX39:AX66" xr:uid="{0209BC4D-AA65-4F44-8BF2-39C456551AD4}">
      <formula1>LISTE_LOCAUX_VISE</formula1>
    </dataValidation>
    <dataValidation type="list" allowBlank="1" showInputMessage="1" showErrorMessage="1" sqref="AV6:AV66" xr:uid="{E7F48BE6-0358-46E5-B69C-F9423DD57CCB}">
      <formula1>LISTE_CLASSEMENT</formula1>
    </dataValidation>
    <dataValidation type="list" allowBlank="1" showInputMessage="1" showErrorMessage="1" sqref="AU6:AU66" xr:uid="{A8660D48-DBE7-4309-A05B-1447135D7B94}">
      <formula1>LISTE_HYGRO</formula1>
    </dataValidation>
    <dataValidation type="list" allowBlank="1" showInputMessage="1" showErrorMessage="1" sqref="AW6:AW66" xr:uid="{16282436-881F-4472-BF29-48BBBF0F7A7F}">
      <formula1>LISTE_CLIMAT</formula1>
    </dataValidation>
    <dataValidation type="list" allowBlank="1" showInputMessage="1" showErrorMessage="1" sqref="AP6:AP66" xr:uid="{72D316A2-597B-4B65-AFE8-4E6DE2B5827A}">
      <formula1>LOGEMENT_HABITATION</formula1>
    </dataValidation>
  </dataValidations>
  <hyperlinks>
    <hyperlink ref="BL38" r:id="rId1" display="https://evaluation.cstb.fr/fr/avis-technique/detail/20-13-289_V4/" xr:uid="{D8FFDDCF-D2C2-4612-929B-FDEF84194937}"/>
    <hyperlink ref="BL62" r:id="rId2" location="regles_professionnelles" xr:uid="{2B5137F8-7C99-4B00-811F-DC082CDCD96C}"/>
    <hyperlink ref="BL63" r:id="rId3" xr:uid="{4E08A9B7-D57B-4CEC-9AD3-FFB9E0BB42CC}"/>
    <hyperlink ref="BL39" r:id="rId4" xr:uid="{606C3CE0-1348-4223-8F9A-B5DA8EC35C57}"/>
    <hyperlink ref="BL24" r:id="rId5" xr:uid="{F7526EF5-2476-44D9-AA27-22CAF9291CE5}"/>
    <hyperlink ref="BL36" r:id="rId6" display="https://evaluation.cstb.fr/fr/avis-technique/detail/20-14-330_V2/" xr:uid="{A8FE968D-B67A-4EB0-8926-C91AA9BE99F8}"/>
    <hyperlink ref="BL40" r:id="rId7" xr:uid="{B2C81830-63FE-48DD-BD92-098802AFDD98}"/>
    <hyperlink ref="BL60" r:id="rId8" display="https://evaluation.cstb.fr/fr/avis-technique/detail/20-16-374_V2/" xr:uid="{8D785071-07AB-4407-ACD6-FD7F46729422}"/>
    <hyperlink ref="BL61" r:id="rId9" display="https://evaluation.cstb.fr/fr/avis-technique/detail/20-16-374_V2-E1/" xr:uid="{2D4F708A-AEAD-436B-9AB4-D75E01C41E4F}"/>
    <hyperlink ref="BL51" r:id="rId10" display="https://evaluation.cstb.fr/fr/avis-technique/detail/20-17-401_V4/" xr:uid="{F9DE57C6-1F8B-47BA-B481-0119350A0122}"/>
    <hyperlink ref="BL49" r:id="rId11" display="https://evaluation.cstb.fr/fr/avis-technique/detail/20-17-401_V4-E1/" xr:uid="{3C154C3D-794B-43FC-87CD-D0A037FF0873}"/>
    <hyperlink ref="BL50" r:id="rId12" display="https://evaluation.cstb.fr/fr/avis-technique/detail/20-17-401_V4-E2/" xr:uid="{05A65AC3-9F4F-4ADA-B351-BAA9D64E17DD}"/>
    <hyperlink ref="BL41" r:id="rId13" display="https://evaluation.cstb.fr/fr/avis-technique/detail/20-17-404_V3/" xr:uid="{C949FF74-B983-4A2D-9D82-5B270706AF0E}"/>
    <hyperlink ref="BL42" r:id="rId14" display="https://evaluation.cstb.fr/fr/avis-technique/detail/20-18-411_V3/" xr:uid="{6401F2D2-4554-49FF-BC65-3E24669F8330}"/>
    <hyperlink ref="BL33" r:id="rId15" xr:uid="{DA68A106-9E2E-4FC4-9D15-639A006CFB65}"/>
    <hyperlink ref="BL48" r:id="rId16" display="https://evaluation.cstb.fr/fr/avis-technique/detail/20-19-439_V3-E1/" xr:uid="{9CBEFACB-8DE0-4DE1-8C70-904E3B687B8C}"/>
    <hyperlink ref="BL55" r:id="rId17" display="https://evaluation.cstb.fr/fr/avis-technique/detail/20-19-440_V2-E1/" xr:uid="{034C9F62-9CA5-41A8-942C-85161569CE6C}"/>
    <hyperlink ref="BL45" r:id="rId18" display="https://evaluation.cstb.fr/fr/avis-technique/detail/20-19-441_V2/" xr:uid="{44E68CD9-44BB-4DFB-BE49-CBAA7AE825A7}"/>
    <hyperlink ref="BL43" r:id="rId19" display="https://evaluation.cstb.fr/fr/avis-technique/detail/20-20-456_V3/" xr:uid="{16146366-5F8F-4C77-BC8C-E948D2BCD69E}"/>
    <hyperlink ref="BL52" r:id="rId20" display="https://evaluation.cstb.fr/fr/avis-technique/detail/20-20-457_V2/" xr:uid="{2FF4720D-C046-49CB-87C1-356C2FF19CEB}"/>
    <hyperlink ref="BL58" r:id="rId21" display="https://evaluation.cstb.fr/fr/avis-technique/detail/20-20-466_V1/" xr:uid="{1DB7A32D-6375-421C-A268-6A1C5BBB27EE}"/>
    <hyperlink ref="BL44" r:id="rId22" display="https://evaluation.cstb.fr/fr/avis-technique/detail/20-20-467_V2/" xr:uid="{7BD51FAC-CE76-424F-85BE-FD4925FC23A9}"/>
    <hyperlink ref="BL32" r:id="rId23" xr:uid="{11A20E3A-EB1B-422D-9A5D-EF491BE938BB}"/>
    <hyperlink ref="BL57" r:id="rId24" display="https://evaluation.cstb.fr/fr/avis-technique/detail/20-20-469_V1/" xr:uid="{84EFBC62-22D9-4375-AD57-3EB60F7D4FA8}"/>
    <hyperlink ref="BL13" r:id="rId25" xr:uid="{F20D1EF0-7D1A-40E1-A9CA-0013E51A464A}"/>
    <hyperlink ref="BL12" r:id="rId26" xr:uid="{16C6553E-09E1-4F08-88BA-5AE1CEB5417F}"/>
    <hyperlink ref="BL15" r:id="rId27" xr:uid="{084386A7-C25C-4A73-8398-6232842FBD1F}"/>
    <hyperlink ref="BL14" r:id="rId28" xr:uid="{9EBBB000-B741-4933-BA85-0142CFD43C45}"/>
    <hyperlink ref="BL35" r:id="rId29" xr:uid="{178A8573-89B4-4427-BAB5-7D861567A38B}"/>
    <hyperlink ref="BL46" r:id="rId30" display="https://evaluation.cstb.fr/fr/avis-technique/detail/20-19-439_V3/" xr:uid="{DD3BCFD4-69D5-4CF7-89AC-7C6E40EA7431}"/>
    <hyperlink ref="BL53" r:id="rId31" display="https://evaluation.cstb.fr/fr/avis-technique/detail/20-19-440_V2.1/" xr:uid="{E152344B-4E74-4607-8609-B55B08741214}"/>
    <hyperlink ref="BL56" r:id="rId32" xr:uid="{6E809B95-6F09-498A-B0C7-D72E59239DC3}"/>
    <hyperlink ref="BL59" r:id="rId33" xr:uid="{9D550CB3-C0A6-47FB-87C8-7EB6A9AC907E}"/>
    <hyperlink ref="BL54" r:id="rId34" xr:uid="{B01306DC-85D4-429B-BA87-FA9F9E28333E}"/>
    <hyperlink ref="BL47" r:id="rId35" xr:uid="{45E5A526-6429-475F-BB37-B54D7CA2B573}"/>
    <hyperlink ref="BL27" r:id="rId36" xr:uid="{0287EAF8-D6B5-4582-9227-8A2321CD7EF9}"/>
    <hyperlink ref="BL28" r:id="rId37" xr:uid="{1C4434CD-46C1-4B70-B06E-A84339FEF905}"/>
    <hyperlink ref="BL26" r:id="rId38" xr:uid="{9D9C1BBA-0F80-48CB-A59B-556A867C95C5}"/>
    <hyperlink ref="BL31" r:id="rId39" xr:uid="{D4AA3363-DC3D-46E3-86FA-E44990B92E51}"/>
    <hyperlink ref="BL29" r:id="rId40" xr:uid="{18242639-F000-4E78-B232-E66C9619EB1C}"/>
    <hyperlink ref="BL30" r:id="rId41" xr:uid="{84B4FB8C-C6DB-4DC7-9D74-D80F30EC71D7}"/>
    <hyperlink ref="BL34" r:id="rId42" xr:uid="{761F2B9D-2970-45FF-972D-19579495D447}"/>
    <hyperlink ref="BL25" r:id="rId43" xr:uid="{BCDF1B8B-790E-40DD-B2E7-A1B6A21F1F1F}"/>
    <hyperlink ref="BL22" r:id="rId44" xr:uid="{4F919FAD-D173-4910-A76B-886559903F1C}"/>
    <hyperlink ref="BL20" r:id="rId45" xr:uid="{071DE958-F36A-43F6-8155-47D97A0AA7ED}"/>
    <hyperlink ref="BL21" r:id="rId46" xr:uid="{A489DD8F-ADA8-4972-93F4-DF3247311DE2}"/>
    <hyperlink ref="BL23" r:id="rId47" xr:uid="{B510FE6B-F2A8-4ED1-9D24-B69B540AA30C}"/>
    <hyperlink ref="BL18" r:id="rId48" xr:uid="{E2F2BA6C-AFF0-4A87-8BF6-A5954847F338}"/>
    <hyperlink ref="BL19" r:id="rId49" xr:uid="{051B22AF-3DF8-4ECF-AA0C-8A10B1DA007A}"/>
    <hyperlink ref="BL17" r:id="rId50" xr:uid="{EC3CAB13-71A6-4055-8A2E-02A7C52857C5}"/>
    <hyperlink ref="BL64" r:id="rId51" display="https://evaluation.cstb.fr/fr/avis-technique/detail/20-19-441_V2/" xr:uid="{63B0CF68-BEED-48DF-B96A-14E0066DD01D}"/>
    <hyperlink ref="BL65" r:id="rId52" xr:uid="{4EECEA88-D99D-4CC1-B607-6666B21F3FB0}"/>
    <hyperlink ref="CM24" r:id="rId53" xr:uid="{3B99CE47-3DF5-4335-A922-F57D36F269BE}"/>
    <hyperlink ref="CM36" r:id="rId54" xr:uid="{26CD37E5-5373-44CF-AFC8-430263E41A98}"/>
    <hyperlink ref="CM18" r:id="rId55" xr:uid="{375D6677-E128-4A96-AF4A-79D65FECB0E2}"/>
    <hyperlink ref="CM19" r:id="rId56" xr:uid="{B6AFB189-682B-476F-B8B3-EB3E29D7348B}"/>
    <hyperlink ref="CM33" r:id="rId57" xr:uid="{1D037421-6ED9-489E-B6EB-BCC394D7CE93}"/>
    <hyperlink ref="CM65" r:id="rId58" xr:uid="{079DF590-59E9-4C6E-849C-EAC729DFF308}"/>
    <hyperlink ref="BL11" r:id="rId59" xr:uid="{E83AE704-B9A1-4645-9D15-1798062AE55B}"/>
    <hyperlink ref="BL16" r:id="rId60" xr:uid="{95246F42-BEC3-4290-BB0E-FB7E7A153C0D}"/>
    <hyperlink ref="BL7" r:id="rId61" xr:uid="{14071A22-AD91-48EB-84B7-1F4952DE0999}"/>
    <hyperlink ref="BL8" r:id="rId62" xr:uid="{695891BD-2154-44CD-B2A2-D741DDCAD7D4}"/>
    <hyperlink ref="BL6" r:id="rId63" xr:uid="{C68F8B41-2B6A-485F-B8DC-7A7F1D67810E}"/>
    <hyperlink ref="BL9" r:id="rId64" xr:uid="{D704EBE5-1A4E-40E1-9FD9-54957B8FA7B1}"/>
    <hyperlink ref="BL10" r:id="rId65" xr:uid="{D34AFEF2-E254-415B-B546-FC48B940039B}"/>
    <hyperlink ref="BL37" r:id="rId66" display="https://evaluation.cstb.fr/fr/avis-technique/detail/20-13-289_V4/" xr:uid="{91FEE742-611A-4798-9AD8-E43B245571AD}"/>
  </hyperlinks>
  <printOptions horizontalCentered="1" gridLines="1"/>
  <pageMargins left="0.23622047244094491" right="0.23622047244094491" top="0.74803149606299213" bottom="0.74803149606299213" header="0.31496062992125984" footer="0.31496062992125984"/>
  <pageSetup paperSize="9" scale="42" fitToWidth="0" fitToHeight="0" orientation="portrait" verticalDpi="597" r:id="rId67"/>
  <headerFooter scaleWithDoc="0">
    <oddHeader>&amp;L&amp;F/&amp;A</oddHeader>
  </headerFooter>
  <colBreaks count="1" manualBreakCount="1">
    <brk id="41" max="1048575" man="1"/>
  </colBreaks>
  <legacyDrawing r:id="rId68"/>
  <tableParts count="1">
    <tablePart r:id="rId69"/>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3FDA8-5DAE-457F-9DEF-FB07A49F16A7}">
  <sheetPr codeName="Feuil3">
    <tabColor theme="1"/>
  </sheetPr>
  <dimension ref="A1:BP44"/>
  <sheetViews>
    <sheetView workbookViewId="0">
      <selection activeCell="I15" sqref="I15"/>
    </sheetView>
  </sheetViews>
  <sheetFormatPr baseColWidth="10" defaultColWidth="11.44140625" defaultRowHeight="14.4" x14ac:dyDescent="0.3"/>
  <cols>
    <col min="1" max="1" width="28.44140625" style="17" customWidth="1"/>
    <col min="2" max="2" width="23.109375" style="17" customWidth="1"/>
    <col min="3" max="3" width="26.5546875" style="17" customWidth="1"/>
    <col min="4" max="4" width="4.33203125" style="17" customWidth="1"/>
    <col min="5" max="5" width="25.109375" style="17" bestFit="1" customWidth="1"/>
    <col min="6" max="6" width="4.33203125" style="17" customWidth="1"/>
    <col min="7" max="7" width="33.44140625" style="17" customWidth="1"/>
    <col min="8" max="8" width="4.33203125" style="17" customWidth="1"/>
    <col min="9" max="9" width="21" style="17" customWidth="1"/>
    <col min="10" max="10" width="4.33203125" style="17" customWidth="1"/>
    <col min="11" max="11" width="22.33203125" style="17" customWidth="1"/>
    <col min="12" max="12" width="4.33203125" style="17" customWidth="1"/>
    <col min="13" max="13" width="46" style="17" customWidth="1"/>
    <col min="14" max="14" width="11.44140625" style="17"/>
    <col min="15" max="15" width="45.6640625" style="17" customWidth="1"/>
    <col min="16" max="16" width="11.44140625" style="17"/>
    <col min="17" max="17" width="21.33203125" style="17" customWidth="1"/>
    <col min="18" max="18" width="11.44140625" style="17"/>
    <col min="19" max="19" width="39.44140625" style="17" customWidth="1"/>
    <col min="20" max="20" width="11.44140625" style="17"/>
    <col min="21" max="21" width="41.88671875" style="17" customWidth="1"/>
    <col min="22" max="16384" width="11.44140625" style="17"/>
  </cols>
  <sheetData>
    <row r="1" spans="1:68" ht="43.2" x14ac:dyDescent="0.3">
      <c r="M1" s="130" t="s">
        <v>428</v>
      </c>
      <c r="O1" s="130" t="s">
        <v>428</v>
      </c>
    </row>
    <row r="2" spans="1:68" ht="28.8" x14ac:dyDescent="0.3">
      <c r="A2" s="131" t="s">
        <v>221</v>
      </c>
      <c r="B2" s="131" t="s">
        <v>222</v>
      </c>
      <c r="C2" s="131" t="s">
        <v>53</v>
      </c>
      <c r="D2" s="25"/>
      <c r="E2" s="131" t="s">
        <v>187</v>
      </c>
      <c r="F2" s="3"/>
      <c r="G2" s="131" t="s">
        <v>186</v>
      </c>
      <c r="H2" s="3"/>
      <c r="I2" s="131" t="s">
        <v>185</v>
      </c>
      <c r="K2" s="131" t="s">
        <v>188</v>
      </c>
      <c r="M2" s="131" t="s">
        <v>271</v>
      </c>
      <c r="O2" s="131" t="s">
        <v>299</v>
      </c>
      <c r="Q2" s="131" t="s">
        <v>371</v>
      </c>
      <c r="S2" s="131" t="s">
        <v>435</v>
      </c>
      <c r="U2" s="131" t="s">
        <v>565</v>
      </c>
    </row>
    <row r="3" spans="1:68" ht="86.4" x14ac:dyDescent="0.3">
      <c r="A3" s="3" t="s">
        <v>217</v>
      </c>
      <c r="B3" s="3"/>
      <c r="C3" s="3"/>
      <c r="E3" s="3" t="s">
        <v>203</v>
      </c>
      <c r="F3" s="3"/>
      <c r="G3" s="3" t="s">
        <v>180</v>
      </c>
      <c r="H3" s="3"/>
      <c r="I3" s="3" t="s">
        <v>377</v>
      </c>
      <c r="J3" s="111"/>
      <c r="K3" s="112" t="s">
        <v>141</v>
      </c>
      <c r="M3" s="129" t="s">
        <v>426</v>
      </c>
      <c r="O3" s="3" t="s">
        <v>304</v>
      </c>
      <c r="Q3" s="3" t="str">
        <f>Tableau5[[#Headers],[TYPE DE PROCEDE]]</f>
        <v>TYPE DE PROCEDE</v>
      </c>
      <c r="S3" s="24" t="s">
        <v>436</v>
      </c>
      <c r="U3" s="3" t="s">
        <v>566</v>
      </c>
    </row>
    <row r="4" spans="1:68" ht="43.2" x14ac:dyDescent="0.3">
      <c r="A4" s="3" t="s">
        <v>218</v>
      </c>
      <c r="B4" s="3"/>
      <c r="C4" s="3"/>
      <c r="E4" s="3" t="s">
        <v>202</v>
      </c>
      <c r="F4" s="3"/>
      <c r="G4" s="3" t="s">
        <v>115</v>
      </c>
      <c r="H4" s="3"/>
      <c r="I4" s="3" t="s">
        <v>378</v>
      </c>
      <c r="K4" s="3" t="s">
        <v>190</v>
      </c>
      <c r="M4" s="129" t="s">
        <v>410</v>
      </c>
      <c r="O4" s="3" t="s">
        <v>305</v>
      </c>
      <c r="Q4" s="3" t="str">
        <f>Tableau5[[#Headers],[MATIERE]]</f>
        <v>MATIERE</v>
      </c>
      <c r="S4" s="24" t="s">
        <v>547</v>
      </c>
      <c r="U4" s="3" t="s">
        <v>568</v>
      </c>
      <c r="W4" s="3"/>
    </row>
    <row r="5" spans="1:68" ht="43.2" x14ac:dyDescent="0.3">
      <c r="A5" s="3" t="s">
        <v>219</v>
      </c>
      <c r="B5" s="3"/>
      <c r="C5" s="3"/>
      <c r="E5" s="3" t="s">
        <v>201</v>
      </c>
      <c r="F5" s="3"/>
      <c r="G5" s="3" t="s">
        <v>181</v>
      </c>
      <c r="H5" s="3"/>
      <c r="I5" s="3" t="s">
        <v>376</v>
      </c>
      <c r="K5" s="3" t="s">
        <v>189</v>
      </c>
      <c r="M5" s="129" t="s">
        <v>403</v>
      </c>
      <c r="Q5" s="3" t="str">
        <f>Tableau5[[#Headers],[NOM COMMERCIAL DU PROCEDE]]</f>
        <v>NOM COMMERCIAL DU PROCEDE</v>
      </c>
      <c r="S5" s="3"/>
      <c r="U5" s="3" t="s">
        <v>567</v>
      </c>
    </row>
    <row r="6" spans="1:68" ht="28.8" x14ac:dyDescent="0.3">
      <c r="A6" s="3" t="s">
        <v>220</v>
      </c>
      <c r="B6" s="3"/>
      <c r="C6" s="3"/>
      <c r="E6" s="3" t="s">
        <v>200</v>
      </c>
      <c r="F6" s="3"/>
      <c r="G6" s="3" t="s">
        <v>182</v>
      </c>
      <c r="H6" s="3"/>
      <c r="I6" s="3"/>
      <c r="K6" s="3" t="s">
        <v>589</v>
      </c>
      <c r="M6" s="129" t="s">
        <v>404</v>
      </c>
      <c r="Q6" s="3" t="str">
        <f>Tableau5[[#Headers],[FABRICANT / TITULAIRE / DISTRIBUTEUR]]</f>
        <v>FABRICANT / TITULAIRE / DISTRIBUTEUR</v>
      </c>
      <c r="U6" s="3" t="s">
        <v>569</v>
      </c>
      <c r="BP6" s="127"/>
    </row>
    <row r="7" spans="1:68" ht="28.8" x14ac:dyDescent="0.3">
      <c r="A7" s="3" t="s">
        <v>141</v>
      </c>
      <c r="B7" s="3"/>
      <c r="C7" s="3"/>
      <c r="G7" s="3" t="s">
        <v>204</v>
      </c>
      <c r="I7" s="24"/>
      <c r="M7" s="129" t="s">
        <v>418</v>
      </c>
      <c r="Q7" s="3" t="str">
        <f>Tableau5[[#Headers],[TYPE DE DOCUMENT DE REFERENCE]]</f>
        <v>TYPE DE DOCUMENT DE REFERENCE</v>
      </c>
      <c r="BP7" s="127"/>
    </row>
    <row r="8" spans="1:68" ht="28.8" x14ac:dyDescent="0.3">
      <c r="M8" s="129" t="s">
        <v>405</v>
      </c>
      <c r="Q8" s="3" t="str">
        <f>Tableau5[[#Headers],[AVIS LIMITE AU / VALIDITE]]</f>
        <v>AVIS LIMITE AU / VALIDITE</v>
      </c>
      <c r="BP8" s="127"/>
    </row>
    <row r="9" spans="1:68" ht="28.8" x14ac:dyDescent="0.3">
      <c r="M9" s="129" t="s">
        <v>415</v>
      </c>
      <c r="BP9" s="127"/>
    </row>
    <row r="10" spans="1:68" ht="43.2" x14ac:dyDescent="0.3">
      <c r="M10" s="129" t="s">
        <v>406</v>
      </c>
      <c r="BP10" s="127"/>
    </row>
    <row r="11" spans="1:68" ht="43.2" x14ac:dyDescent="0.3">
      <c r="M11" s="129" t="s">
        <v>423</v>
      </c>
      <c r="BP11" s="127"/>
    </row>
    <row r="12" spans="1:68" ht="43.2" x14ac:dyDescent="0.3">
      <c r="M12" s="129" t="s">
        <v>407</v>
      </c>
      <c r="BP12" s="127"/>
    </row>
    <row r="13" spans="1:68" ht="43.2" x14ac:dyDescent="0.3">
      <c r="M13" s="129" t="s">
        <v>408</v>
      </c>
      <c r="BP13" s="127"/>
    </row>
    <row r="14" spans="1:68" ht="43.2" x14ac:dyDescent="0.3">
      <c r="M14" s="129" t="s">
        <v>409</v>
      </c>
      <c r="BP14" s="127"/>
    </row>
    <row r="15" spans="1:68" x14ac:dyDescent="0.3">
      <c r="BP15" s="127"/>
    </row>
    <row r="16" spans="1:68" x14ac:dyDescent="0.3">
      <c r="BP16" s="127"/>
    </row>
    <row r="17" spans="68:68" x14ac:dyDescent="0.3">
      <c r="BP17" s="127"/>
    </row>
    <row r="18" spans="68:68" x14ac:dyDescent="0.3">
      <c r="BP18" s="127"/>
    </row>
    <row r="19" spans="68:68" x14ac:dyDescent="0.3">
      <c r="BP19" s="127"/>
    </row>
    <row r="20" spans="68:68" x14ac:dyDescent="0.3">
      <c r="BP20" s="127"/>
    </row>
    <row r="21" spans="68:68" x14ac:dyDescent="0.3">
      <c r="BP21" s="127"/>
    </row>
    <row r="22" spans="68:68" x14ac:dyDescent="0.3">
      <c r="BP22" s="127"/>
    </row>
    <row r="23" spans="68:68" x14ac:dyDescent="0.3">
      <c r="BP23" s="127"/>
    </row>
    <row r="24" spans="68:68" x14ac:dyDescent="0.3">
      <c r="BP24" s="127"/>
    </row>
    <row r="25" spans="68:68" x14ac:dyDescent="0.3">
      <c r="BP25" s="127"/>
    </row>
    <row r="26" spans="68:68" x14ac:dyDescent="0.3">
      <c r="BP26" s="127"/>
    </row>
    <row r="27" spans="68:68" x14ac:dyDescent="0.3">
      <c r="BP27" s="127"/>
    </row>
    <row r="28" spans="68:68" x14ac:dyDescent="0.3">
      <c r="BP28" s="127"/>
    </row>
    <row r="29" spans="68:68" x14ac:dyDescent="0.3">
      <c r="BP29" s="127"/>
    </row>
    <row r="30" spans="68:68" x14ac:dyDescent="0.3">
      <c r="BP30" s="127"/>
    </row>
    <row r="31" spans="68:68" x14ac:dyDescent="0.3">
      <c r="BP31" s="127"/>
    </row>
    <row r="32" spans="68:68" x14ac:dyDescent="0.3">
      <c r="BP32" s="127"/>
    </row>
    <row r="33" spans="68:68" x14ac:dyDescent="0.3">
      <c r="BP33" s="127"/>
    </row>
    <row r="34" spans="68:68" x14ac:dyDescent="0.3">
      <c r="BP34" s="127"/>
    </row>
    <row r="35" spans="68:68" x14ac:dyDescent="0.3">
      <c r="BP35" s="127"/>
    </row>
    <row r="36" spans="68:68" x14ac:dyDescent="0.3">
      <c r="BP36" s="127"/>
    </row>
    <row r="37" spans="68:68" x14ac:dyDescent="0.3">
      <c r="BP37" s="127"/>
    </row>
    <row r="38" spans="68:68" x14ac:dyDescent="0.3">
      <c r="BP38" s="127"/>
    </row>
    <row r="39" spans="68:68" x14ac:dyDescent="0.3">
      <c r="BP39" s="127"/>
    </row>
    <row r="40" spans="68:68" x14ac:dyDescent="0.3">
      <c r="BP40" s="127"/>
    </row>
    <row r="41" spans="68:68" x14ac:dyDescent="0.3">
      <c r="BP41" s="127"/>
    </row>
    <row r="42" spans="68:68" x14ac:dyDescent="0.3">
      <c r="BP42" s="127"/>
    </row>
    <row r="43" spans="68:68" x14ac:dyDescent="0.3">
      <c r="BP43" s="127"/>
    </row>
    <row r="44" spans="68:68" x14ac:dyDescent="0.3">
      <c r="BP44" s="127"/>
    </row>
  </sheetData>
  <sheetProtection selectLockedCells="1" selectUnlockedCells="1"/>
  <phoneticPr fontId="6"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A3079-D2C7-4AB5-BB74-F1AA9A5E975E}">
  <sheetPr codeName="Feuil5">
    <tabColor theme="1"/>
  </sheetPr>
  <dimension ref="A1:M491"/>
  <sheetViews>
    <sheetView workbookViewId="0">
      <selection activeCell="J31" sqref="J31"/>
    </sheetView>
  </sheetViews>
  <sheetFormatPr baseColWidth="10" defaultRowHeight="14.4" x14ac:dyDescent="0.3"/>
  <cols>
    <col min="1" max="1" width="14.5546875" customWidth="1"/>
    <col min="2" max="2" width="27.5546875" bestFit="1" customWidth="1"/>
    <col min="3" max="3" width="85.5546875" bestFit="1" customWidth="1"/>
    <col min="5" max="5" width="27.88671875" customWidth="1"/>
    <col min="6" max="6" width="15.109375" bestFit="1" customWidth="1"/>
  </cols>
  <sheetData>
    <row r="1" spans="1:13" ht="28.8" x14ac:dyDescent="0.3">
      <c r="A1" s="18" t="s">
        <v>192</v>
      </c>
      <c r="B1" s="19" t="str">
        <f ca="1">MID(CELL("adresse",REFERENCEMENT_ISOLANT[[#Headers],[DATE REFERENCEMENT]]),FIND("]",CELL("adresse",REFERENCEMENT_ISOLANT[[#Headers],[DATE REFERENCEMENT]]),1)+1,FIND("'!",CELL("adresse",REFERENCEMENT_ISOLANT[[#Headers],[DATE REFERENCEMENT]]),1)-FIND("]",CELL("adresse",REFERENCEMENT_ISOLANT[[#Headers],[DATE REFERENCEMENT]]),1)-1)&amp;"!"</f>
        <v>BDD_ISOLANTS_BIOSOURCES!</v>
      </c>
      <c r="E1" s="88"/>
      <c r="F1" s="88"/>
    </row>
    <row r="2" spans="1:13" ht="15" customHeight="1" x14ac:dyDescent="0.3">
      <c r="E2" s="88"/>
      <c r="F2" s="88"/>
    </row>
    <row r="3" spans="1:13" ht="28.8" x14ac:dyDescent="0.3">
      <c r="A3" s="18" t="s">
        <v>178</v>
      </c>
      <c r="B3" s="20" t="b">
        <v>0</v>
      </c>
      <c r="E3" s="88"/>
      <c r="F3" s="88"/>
    </row>
    <row r="4" spans="1:13" ht="15" customHeight="1" x14ac:dyDescent="0.3">
      <c r="A4" s="18" t="s">
        <v>226</v>
      </c>
      <c r="B4" s="21" t="b">
        <v>0</v>
      </c>
      <c r="E4" s="88"/>
      <c r="F4" s="88"/>
    </row>
    <row r="5" spans="1:13" ht="28.8" x14ac:dyDescent="0.3">
      <c r="A5" s="18" t="s">
        <v>223</v>
      </c>
      <c r="B5" s="22" t="b">
        <v>0</v>
      </c>
    </row>
    <row r="6" spans="1:13" ht="28.8" x14ac:dyDescent="0.3">
      <c r="A6" s="18" t="s">
        <v>224</v>
      </c>
      <c r="B6" s="22" t="b">
        <v>0</v>
      </c>
    </row>
    <row r="7" spans="1:13" x14ac:dyDescent="0.3">
      <c r="A7" s="18" t="s">
        <v>225</v>
      </c>
      <c r="B7" s="22" t="b">
        <v>0</v>
      </c>
    </row>
    <row r="8" spans="1:13" ht="28.8" x14ac:dyDescent="0.3">
      <c r="A8" s="27" t="s">
        <v>284</v>
      </c>
      <c r="B8" s="66" t="b">
        <v>0</v>
      </c>
    </row>
    <row r="9" spans="1:13" ht="28.8" x14ac:dyDescent="0.3">
      <c r="A9" s="27" t="s">
        <v>306</v>
      </c>
      <c r="B9" s="66" t="b">
        <f>IF(AND(RECH_APPLI=TRUE,OR(APPLI_VISE=LISTE!$M$3,APPLI_VISE=LISTE!$M$4,APPLI_VISE=LISTE!$M$5)),TRUE,FALSE)</f>
        <v>0</v>
      </c>
    </row>
    <row r="10" spans="1:13" x14ac:dyDescent="0.3">
      <c r="A10" s="27" t="s">
        <v>365</v>
      </c>
      <c r="B10" s="66" t="b">
        <f>IF('MODULE DE RECHERCHE'!E41="CROISSANT (de A à Z)",TRUE,FALSE)</f>
        <v>1</v>
      </c>
    </row>
    <row r="12" spans="1:13" ht="43.2" x14ac:dyDescent="0.3">
      <c r="A12" s="18" t="s">
        <v>193</v>
      </c>
      <c r="B12" s="18" t="s">
        <v>369</v>
      </c>
      <c r="C12" s="106" t="str">
        <f>'MODULE DE RECHERCHE'!E40</f>
        <v>TYPE DE PROCEDE</v>
      </c>
      <c r="D12" s="29" t="s">
        <v>370</v>
      </c>
      <c r="E12" s="18" t="s">
        <v>368</v>
      </c>
      <c r="F12" s="18" t="s">
        <v>351</v>
      </c>
      <c r="J12" t="s">
        <v>246</v>
      </c>
      <c r="M12" t="s">
        <v>302</v>
      </c>
    </row>
    <row r="13" spans="1:13" x14ac:dyDescent="0.3">
      <c r="A13" s="23">
        <v>1</v>
      </c>
      <c r="B13" s="23">
        <f ca="1">IFERROR(IF(A13="","",VLOOKUP($A13,REFERENCEMENT_ISOLANT[[Ordre]:[Eligibilité procédé]],2,FALSE)),"")</f>
        <v>6</v>
      </c>
      <c r="C13" s="23" t="str" cm="1">
        <f t="array" aca="1" ref="C13" ca="1">IF(B13&lt;&gt;"",INDEX(BDD_ISOLANTS_BIOSOURCES!A:CC,B13,MATCH($C$12,REFERENCEMENT_ISOLANT[#Headers],0)),"")</f>
        <v>Vrac</v>
      </c>
      <c r="D13" s="23">
        <f ca="1">IF($B$10=TRUE,IF(C13&lt;&gt;"",COUNTIF(INDIRECT("$C$"&amp;ROW($C$13)&amp;":$C$"&amp;491-COUNTBLANK($C$13:$C$491)),"&lt;"&amp;C13)+COUNTIF(C$13:C13,C13),""),IF(C13&lt;&gt;"",COUNTIF(INDIRECT("$C$"&amp;ROW($C$13)&amp;":$C$"&amp;491-COUNTBLANK($C$13:$C$491)),"&gt;"&amp;C13)+COUNTIF(C$13:C13,C13),""))</f>
        <v>30</v>
      </c>
      <c r="E13" s="23">
        <f ca="1">IFERROR(INDEX($A$13:$D$490,MATCH(ROW(D13)-ROW($B$12),$D$13:$D$490,0),2),"")</f>
        <v>17</v>
      </c>
      <c r="F13" s="142" cm="1">
        <f t="array" aca="1" ref="F13" ca="1">IF(A13&lt;&gt;"",INDEX(BDD_ISOLANTS_BIOSOURCES!A:CG,E13,MATCH($F$12,REFERENCEMENT_ISOLANT[#Headers],0)),"")</f>
        <v>0</v>
      </c>
    </row>
    <row r="14" spans="1:13" x14ac:dyDescent="0.3">
      <c r="A14" s="23">
        <f>IF(AND(A13&lt;COUNTIF(REFERENCEMENT_ISOLANT[DATE REFERENCEMENT],"&lt;&gt;"&amp;""),A13&gt;0),'PR-tampon'!A13+1,"")</f>
        <v>2</v>
      </c>
      <c r="B14" s="23">
        <f ca="1">IFERROR(IF(A14="","",VLOOKUP($A14,REFERENCEMENT_ISOLANT[[Ordre]:[Eligibilité procédé]],2,FALSE)),"")</f>
        <v>7</v>
      </c>
      <c r="C14" s="23" t="str" cm="1">
        <f t="array" aca="1" ref="C14" ca="1">IF(B14&lt;&gt;"",INDEX(BDD_ISOLANTS_BIOSOURCES!A:CC,B14,MATCH($C$12,REFERENCEMENT_ISOLANT[#Headers],0)),"")</f>
        <v>Vrac</v>
      </c>
      <c r="D14" s="23">
        <f ca="1">IF($B$10=TRUE,IF(C14&lt;&gt;"",COUNTIF(INDIRECT("$C$"&amp;ROW($C$13)&amp;":$C$"&amp;491-COUNTBLANK($C$13:$C$491)),"&lt;"&amp;C14)+COUNTIF(C$13:C14,C14),""),IF(C14&lt;&gt;"",COUNTIF(INDIRECT("$C$"&amp;ROW($C$13)&amp;":$C$"&amp;491-COUNTBLANK($C$13:$C$491)),"&gt;"&amp;C14)+COUNTIF(C$13:C14,C14),""))</f>
        <v>31</v>
      </c>
      <c r="E14" s="23">
        <f t="shared" ref="E14:E77" ca="1" si="0">IFERROR(INDEX($A$13:$D$490,MATCH(ROW(D14)-ROW($B$12),$D$13:$D$490,0),2),"")</f>
        <v>30</v>
      </c>
      <c r="F14" s="142" cm="1">
        <f t="array" aca="1" ref="F14" ca="1">IF(A14&lt;&gt;"",INDEX(BDD_ISOLANTS_BIOSOURCES!A:CG,E14,MATCH($F$12,REFERENCEMENT_ISOLANT[#Headers],0)),"")</f>
        <v>0</v>
      </c>
    </row>
    <row r="15" spans="1:13" x14ac:dyDescent="0.3">
      <c r="A15" s="23">
        <f>IF(AND(A14&lt;COUNTIF(REFERENCEMENT_ISOLANT[DATE REFERENCEMENT],"&lt;&gt;"&amp;""),A14&gt;0),'PR-tampon'!A14+1,"")</f>
        <v>3</v>
      </c>
      <c r="B15" s="23">
        <f ca="1">IFERROR(IF(A15="","",VLOOKUP($A15,REFERENCEMENT_ISOLANT[[Ordre]:[Eligibilité procédé]],2,FALSE)),"")</f>
        <v>8</v>
      </c>
      <c r="C15" s="23" t="str" cm="1">
        <f t="array" aca="1" ref="C15" ca="1">IF(B15&lt;&gt;"",INDEX(BDD_ISOLANTS_BIOSOURCES!A:CC,B15,MATCH($C$12,REFERENCEMENT_ISOLANT[#Headers],0)),"")</f>
        <v>Vrac</v>
      </c>
      <c r="D15" s="23">
        <f ca="1">IF($B$10=TRUE,IF(C15&lt;&gt;"",COUNTIF(INDIRECT("$C$"&amp;ROW($C$13)&amp;":$C$"&amp;491-COUNTBLANK($C$13:$C$491)),"&lt;"&amp;C15)+COUNTIF(C$13:C15,C15),""),IF(C15&lt;&gt;"",COUNTIF(INDIRECT("$C$"&amp;ROW($C$13)&amp;":$C$"&amp;491-COUNTBLANK($C$13:$C$491)),"&gt;"&amp;C15)+COUNTIF(C$13:C15,C15),""))</f>
        <v>32</v>
      </c>
      <c r="E15" s="23">
        <f t="shared" ca="1" si="0"/>
        <v>62</v>
      </c>
      <c r="F15" s="142" cm="1">
        <f t="array" aca="1" ref="F15" ca="1">IF(A15&lt;&gt;"",INDEX(BDD_ISOLANTS_BIOSOURCES!A:CG,E15,MATCH($F$12,REFERENCEMENT_ISOLANT[#Headers],0)),"")</f>
        <v>0</v>
      </c>
    </row>
    <row r="16" spans="1:13" x14ac:dyDescent="0.3">
      <c r="A16" s="23">
        <f>IF(AND(A15&lt;COUNTIF(REFERENCEMENT_ISOLANT[DATE REFERENCEMENT],"&lt;&gt;"&amp;""),A15&gt;0),'PR-tampon'!A15+1,"")</f>
        <v>4</v>
      </c>
      <c r="B16" s="23">
        <f ca="1">IFERROR(IF(A16="","",VLOOKUP($A16,REFERENCEMENT_ISOLANT[[Ordre]:[Eligibilité procédé]],2,FALSE)),"")</f>
        <v>9</v>
      </c>
      <c r="C16" s="23" t="str" cm="1">
        <f t="array" aca="1" ref="C16" ca="1">IF(B16&lt;&gt;"",INDEX(BDD_ISOLANTS_BIOSOURCES!A:CC,B16,MATCH($C$12,REFERENCEMENT_ISOLANT[#Headers],0)),"")</f>
        <v>Panneaux ou rouleaux</v>
      </c>
      <c r="D16" s="23">
        <f ca="1">IF($B$10=TRUE,IF(C16&lt;&gt;"",COUNTIF(INDIRECT("$C$"&amp;ROW($C$13)&amp;":$C$"&amp;491-COUNTBLANK($C$13:$C$491)),"&lt;"&amp;C16)+COUNTIF(C$13:C16,C16),""),IF(C16&lt;&gt;"",COUNTIF(INDIRECT("$C$"&amp;ROW($C$13)&amp;":$C$"&amp;491-COUNTBLANK($C$13:$C$491)),"&gt;"&amp;C16)+COUNTIF(C$13:C16,C16),""))</f>
        <v>5</v>
      </c>
      <c r="E16" s="23">
        <f t="shared" ca="1" si="0"/>
        <v>63</v>
      </c>
      <c r="F16" s="142" cm="1">
        <f t="array" aca="1" ref="F16" ca="1">IF(A16&lt;&gt;"",INDEX(BDD_ISOLANTS_BIOSOURCES!A:CG,E16,MATCH($F$12,REFERENCEMENT_ISOLANT[#Headers],0)),"")</f>
        <v>0</v>
      </c>
    </row>
    <row r="17" spans="1:6" x14ac:dyDescent="0.3">
      <c r="A17" s="23">
        <f>IF(AND(A16&lt;COUNTIF(REFERENCEMENT_ISOLANT[DATE REFERENCEMENT],"&lt;&gt;"&amp;""),A16&gt;0),'PR-tampon'!A16+1,"")</f>
        <v>5</v>
      </c>
      <c r="B17" s="23">
        <f ca="1">IFERROR(IF(A17="","",VLOOKUP($A17,REFERENCEMENT_ISOLANT[[Ordre]:[Eligibilité procédé]],2,FALSE)),"")</f>
        <v>10</v>
      </c>
      <c r="C17" s="23" t="str" cm="1">
        <f t="array" aca="1" ref="C17" ca="1">IF(B17&lt;&gt;"",INDEX(BDD_ISOLANTS_BIOSOURCES!A:CC,B17,MATCH($C$12,REFERENCEMENT_ISOLANT[#Headers],0)),"")</f>
        <v>Panneaux ou rouleaux</v>
      </c>
      <c r="D17" s="23">
        <f ca="1">IF($B$10=TRUE,IF(C17&lt;&gt;"",COUNTIF(INDIRECT("$C$"&amp;ROW($C$13)&amp;":$C$"&amp;491-COUNTBLANK($C$13:$C$491)),"&lt;"&amp;C17)+COUNTIF(C$13:C17,C17),""),IF(C17&lt;&gt;"",COUNTIF(INDIRECT("$C$"&amp;ROW($C$13)&amp;":$C$"&amp;491-COUNTBLANK($C$13:$C$491)),"&gt;"&amp;C17)+COUNTIF(C$13:C17,C17),""))</f>
        <v>6</v>
      </c>
      <c r="E17" s="23">
        <f t="shared" ca="1" si="0"/>
        <v>9</v>
      </c>
      <c r="F17" s="142" cm="1">
        <f t="array" aca="1" ref="F17" ca="1">IF(A17&lt;&gt;"",INDEX(BDD_ISOLANTS_BIOSOURCES!A:CG,E17,MATCH($F$12,REFERENCEMENT_ISOLANT[#Headers],0)),"")</f>
        <v>0</v>
      </c>
    </row>
    <row r="18" spans="1:6" x14ac:dyDescent="0.3">
      <c r="A18" s="23">
        <f>IF(AND(A17&lt;COUNTIF(REFERENCEMENT_ISOLANT[DATE REFERENCEMENT],"&lt;&gt;"&amp;""),A17&gt;0),'PR-tampon'!A17+1,"")</f>
        <v>6</v>
      </c>
      <c r="B18" s="23">
        <f ca="1">IFERROR(IF(A18="","",VLOOKUP($A18,REFERENCEMENT_ISOLANT[[Ordre]:[Eligibilité procédé]],2,FALSE)),"")</f>
        <v>11</v>
      </c>
      <c r="C18" s="23" t="str" cm="1">
        <f t="array" aca="1" ref="C18" ca="1">IF(B18&lt;&gt;"",INDEX(BDD_ISOLANTS_BIOSOURCES!A:CC,B18,MATCH($C$12,REFERENCEMENT_ISOLANT[#Headers],0)),"")</f>
        <v>Panneaux ou rouleaux</v>
      </c>
      <c r="D18" s="23">
        <f ca="1">IF($B$10=TRUE,IF(C18&lt;&gt;"",COUNTIF(INDIRECT("$C$"&amp;ROW($C$13)&amp;":$C$"&amp;491-COUNTBLANK($C$13:$C$491)),"&lt;"&amp;C18)+COUNTIF(C$13:C18,C18),""),IF(C18&lt;&gt;"",COUNTIF(INDIRECT("$C$"&amp;ROW($C$13)&amp;":$C$"&amp;491-COUNTBLANK($C$13:$C$491)),"&gt;"&amp;C18)+COUNTIF(C$13:C18,C18),""))</f>
        <v>7</v>
      </c>
      <c r="E18" s="23">
        <f t="shared" ca="1" si="0"/>
        <v>10</v>
      </c>
      <c r="F18" s="142" cm="1">
        <f t="array" aca="1" ref="F18" ca="1">IF(A18&lt;&gt;"",INDEX(BDD_ISOLANTS_BIOSOURCES!A:CG,E18,MATCH($F$12,REFERENCEMENT_ISOLANT[#Headers],0)),"")</f>
        <v>0</v>
      </c>
    </row>
    <row r="19" spans="1:6" x14ac:dyDescent="0.3">
      <c r="A19" s="23">
        <f>IF(AND(A18&lt;COUNTIF(REFERENCEMENT_ISOLANT[DATE REFERENCEMENT],"&lt;&gt;"&amp;""),A18&gt;0),'PR-tampon'!A18+1,"")</f>
        <v>7</v>
      </c>
      <c r="B19" s="23">
        <f ca="1">IFERROR(IF(A19="","",VLOOKUP($A19,REFERENCEMENT_ISOLANT[[Ordre]:[Eligibilité procédé]],2,FALSE)),"")</f>
        <v>12</v>
      </c>
      <c r="C19" s="23" t="str" cm="1">
        <f t="array" aca="1" ref="C19" ca="1">IF(B19&lt;&gt;"",INDEX(BDD_ISOLANTS_BIOSOURCES!A:CC,B19,MATCH($C$12,REFERENCEMENT_ISOLANT[#Headers],0)),"")</f>
        <v>Panneaux ou rouleaux</v>
      </c>
      <c r="D19" s="23">
        <f ca="1">IF($B$10=TRUE,IF(C19&lt;&gt;"",COUNTIF(INDIRECT("$C$"&amp;ROW($C$13)&amp;":$C$"&amp;491-COUNTBLANK($C$13:$C$491)),"&lt;"&amp;C19)+COUNTIF(C$13:C19,C19),""),IF(C19&lt;&gt;"",COUNTIF(INDIRECT("$C$"&amp;ROW($C$13)&amp;":$C$"&amp;491-COUNTBLANK($C$13:$C$491)),"&gt;"&amp;C19)+COUNTIF(C$13:C19,C19),""))</f>
        <v>8</v>
      </c>
      <c r="E19" s="23">
        <f t="shared" ca="1" si="0"/>
        <v>11</v>
      </c>
      <c r="F19" s="142" cm="1">
        <f t="array" aca="1" ref="F19" ca="1">IF(A19&lt;&gt;"",INDEX(BDD_ISOLANTS_BIOSOURCES!A:CG,E19,MATCH($F$12,REFERENCEMENT_ISOLANT[#Headers],0)),"")</f>
        <v>0</v>
      </c>
    </row>
    <row r="20" spans="1:6" x14ac:dyDescent="0.3">
      <c r="A20" s="23">
        <f>IF(AND(A19&lt;COUNTIF(REFERENCEMENT_ISOLANT[DATE REFERENCEMENT],"&lt;&gt;"&amp;""),A19&gt;0),'PR-tampon'!A19+1,"")</f>
        <v>8</v>
      </c>
      <c r="B20" s="23">
        <f ca="1">IFERROR(IF(A20="","",VLOOKUP($A20,REFERENCEMENT_ISOLANT[[Ordre]:[Eligibilité procédé]],2,FALSE)),"")</f>
        <v>13</v>
      </c>
      <c r="C20" s="23" t="str" cm="1">
        <f t="array" aca="1" ref="C20" ca="1">IF(B20&lt;&gt;"",INDEX(BDD_ISOLANTS_BIOSOURCES!A:CC,B20,MATCH($C$12,REFERENCEMENT_ISOLANT[#Headers],0)),"")</f>
        <v>Panneaux ou rouleaux</v>
      </c>
      <c r="D20" s="23">
        <f ca="1">IF($B$10=TRUE,IF(C20&lt;&gt;"",COUNTIF(INDIRECT("$C$"&amp;ROW($C$13)&amp;":$C$"&amp;491-COUNTBLANK($C$13:$C$491)),"&lt;"&amp;C20)+COUNTIF(C$13:C20,C20),""),IF(C20&lt;&gt;"",COUNTIF(INDIRECT("$C$"&amp;ROW($C$13)&amp;":$C$"&amp;491-COUNTBLANK($C$13:$C$491)),"&gt;"&amp;C20)+COUNTIF(C$13:C20,C20),""))</f>
        <v>9</v>
      </c>
      <c r="E20" s="23">
        <f t="shared" ca="1" si="0"/>
        <v>12</v>
      </c>
      <c r="F20" s="142" cm="1">
        <f t="array" aca="1" ref="F20" ca="1">IF(A20&lt;&gt;"",INDEX(BDD_ISOLANTS_BIOSOURCES!A:CG,E20,MATCH($F$12,REFERENCEMENT_ISOLANT[#Headers],0)),"")</f>
        <v>0</v>
      </c>
    </row>
    <row r="21" spans="1:6" x14ac:dyDescent="0.3">
      <c r="A21" s="23">
        <f>IF(AND(A20&lt;COUNTIF(REFERENCEMENT_ISOLANT[DATE REFERENCEMENT],"&lt;&gt;"&amp;""),A20&gt;0),'PR-tampon'!A20+1,"")</f>
        <v>9</v>
      </c>
      <c r="B21" s="23">
        <f ca="1">IFERROR(IF(A21="","",VLOOKUP($A21,REFERENCEMENT_ISOLANT[[Ordre]:[Eligibilité procédé]],2,FALSE)),"")</f>
        <v>14</v>
      </c>
      <c r="C21" s="23" t="str" cm="1">
        <f t="array" aca="1" ref="C21" ca="1">IF(B21&lt;&gt;"",INDEX(BDD_ISOLANTS_BIOSOURCES!A:CC,B21,MATCH($C$12,REFERENCEMENT_ISOLANT[#Headers],0)),"")</f>
        <v>Panneaux ou rouleaux</v>
      </c>
      <c r="D21" s="23">
        <f ca="1">IF($B$10=TRUE,IF(C21&lt;&gt;"",COUNTIF(INDIRECT("$C$"&amp;ROW($C$13)&amp;":$C$"&amp;491-COUNTBLANK($C$13:$C$491)),"&lt;"&amp;C21)+COUNTIF(C$13:C21,C21),""),IF(C21&lt;&gt;"",COUNTIF(INDIRECT("$C$"&amp;ROW($C$13)&amp;":$C$"&amp;491-COUNTBLANK($C$13:$C$491)),"&gt;"&amp;C21)+COUNTIF(C$13:C21,C21),""))</f>
        <v>10</v>
      </c>
      <c r="E21" s="23">
        <f t="shared" ca="1" si="0"/>
        <v>13</v>
      </c>
      <c r="F21" s="142" cm="1">
        <f t="array" aca="1" ref="F21" ca="1">IF(A21&lt;&gt;"",INDEX(BDD_ISOLANTS_BIOSOURCES!A:CG,E21,MATCH($F$12,REFERENCEMENT_ISOLANT[#Headers],0)),"")</f>
        <v>0</v>
      </c>
    </row>
    <row r="22" spans="1:6" x14ac:dyDescent="0.3">
      <c r="A22" s="23">
        <f>IF(AND(A21&lt;COUNTIF(REFERENCEMENT_ISOLANT[DATE REFERENCEMENT],"&lt;&gt;"&amp;""),A21&gt;0),'PR-tampon'!A21+1,"")</f>
        <v>10</v>
      </c>
      <c r="B22" s="23">
        <f ca="1">IFERROR(IF(A22="","",VLOOKUP($A22,REFERENCEMENT_ISOLANT[[Ordre]:[Eligibilité procédé]],2,FALSE)),"")</f>
        <v>15</v>
      </c>
      <c r="C22" s="23" t="str" cm="1">
        <f t="array" aca="1" ref="C22" ca="1">IF(B22&lt;&gt;"",INDEX(BDD_ISOLANTS_BIOSOURCES!A:CC,B22,MATCH($C$12,REFERENCEMENT_ISOLANT[#Headers],0)),"")</f>
        <v>Panneaux ou rouleaux</v>
      </c>
      <c r="D22" s="23">
        <f ca="1">IF($B$10=TRUE,IF(C22&lt;&gt;"",COUNTIF(INDIRECT("$C$"&amp;ROW($C$13)&amp;":$C$"&amp;491-COUNTBLANK($C$13:$C$491)),"&lt;"&amp;C22)+COUNTIF(C$13:C22,C22),""),IF(C22&lt;&gt;"",COUNTIF(INDIRECT("$C$"&amp;ROW($C$13)&amp;":$C$"&amp;491-COUNTBLANK($C$13:$C$491)),"&gt;"&amp;C22)+COUNTIF(C$13:C22,C22),""))</f>
        <v>11</v>
      </c>
      <c r="E22" s="23">
        <f t="shared" ca="1" si="0"/>
        <v>14</v>
      </c>
      <c r="F22" s="142" cm="1">
        <f t="array" aca="1" ref="F22" ca="1">IF(A22&lt;&gt;"",INDEX(BDD_ISOLANTS_BIOSOURCES!A:CG,E22,MATCH($F$12,REFERENCEMENT_ISOLANT[#Headers],0)),"")</f>
        <v>0</v>
      </c>
    </row>
    <row r="23" spans="1:6" x14ac:dyDescent="0.3">
      <c r="A23" s="23">
        <f>IF(AND(A22&lt;COUNTIF(REFERENCEMENT_ISOLANT[DATE REFERENCEMENT],"&lt;&gt;"&amp;""),A22&gt;0),'PR-tampon'!A22+1,"")</f>
        <v>11</v>
      </c>
      <c r="B23" s="23">
        <f ca="1">IFERROR(IF(A23="","",VLOOKUP($A23,REFERENCEMENT_ISOLANT[[Ordre]:[Eligibilité procédé]],2,FALSE)),"")</f>
        <v>16</v>
      </c>
      <c r="C23" s="23" t="str" cm="1">
        <f t="array" aca="1" ref="C23" ca="1">IF(B23&lt;&gt;"",INDEX(BDD_ISOLANTS_BIOSOURCES!A:CC,B23,MATCH($C$12,REFERENCEMENT_ISOLANT[#Headers],0)),"")</f>
        <v>Vrac</v>
      </c>
      <c r="D23" s="23">
        <f ca="1">IF($B$10=TRUE,IF(C23&lt;&gt;"",COUNTIF(INDIRECT("$C$"&amp;ROW($C$13)&amp;":$C$"&amp;491-COUNTBLANK($C$13:$C$491)),"&lt;"&amp;C23)+COUNTIF(C$13:C23,C23),""),IF(C23&lt;&gt;"",COUNTIF(INDIRECT("$C$"&amp;ROW($C$13)&amp;":$C$"&amp;491-COUNTBLANK($C$13:$C$491)),"&gt;"&amp;C23)+COUNTIF(C$13:C23,C23),""))</f>
        <v>33</v>
      </c>
      <c r="E23" s="23">
        <f t="shared" ca="1" si="0"/>
        <v>15</v>
      </c>
      <c r="F23" s="142" cm="1">
        <f t="array" aca="1" ref="F23" ca="1">IF(A23&lt;&gt;"",INDEX(BDD_ISOLANTS_BIOSOURCES!A:CG,E23,MATCH($F$12,REFERENCEMENT_ISOLANT[#Headers],0)),"")</f>
        <v>0</v>
      </c>
    </row>
    <row r="24" spans="1:6" x14ac:dyDescent="0.3">
      <c r="A24" s="23">
        <f>IF(AND(A23&lt;COUNTIF(REFERENCEMENT_ISOLANT[DATE REFERENCEMENT],"&lt;&gt;"&amp;""),A23&gt;0),'PR-tampon'!A23+1,"")</f>
        <v>12</v>
      </c>
      <c r="B24" s="23">
        <f ca="1">IFERROR(IF(A24="","",VLOOKUP($A24,REFERENCEMENT_ISOLANT[[Ordre]:[Eligibilité procédé]],2,FALSE)),"")</f>
        <v>17</v>
      </c>
      <c r="C24" s="23" t="str" cm="1">
        <f t="array" aca="1" ref="C24" ca="1">IF(B24&lt;&gt;"",INDEX(BDD_ISOLANTS_BIOSOURCES!A:CC,B24,MATCH($C$12,REFERENCEMENT_ISOLANT[#Headers],0)),"")</f>
        <v>Béton végétal</v>
      </c>
      <c r="D24" s="23">
        <f ca="1">IF($B$10=TRUE,IF(C24&lt;&gt;"",COUNTIF(INDIRECT("$C$"&amp;ROW($C$13)&amp;":$C$"&amp;491-COUNTBLANK($C$13:$C$491)),"&lt;"&amp;C24)+COUNTIF(C$13:C24,C24),""),IF(C24&lt;&gt;"",COUNTIF(INDIRECT("$C$"&amp;ROW($C$13)&amp;":$C$"&amp;491-COUNTBLANK($C$13:$C$491)),"&gt;"&amp;C24)+COUNTIF(C$13:C24,C24),""))</f>
        <v>1</v>
      </c>
      <c r="E24" s="23">
        <f t="shared" ca="1" si="0"/>
        <v>18</v>
      </c>
      <c r="F24" s="142" cm="1">
        <f t="array" aca="1" ref="F24" ca="1">IF(A24&lt;&gt;"",INDEX(BDD_ISOLANTS_BIOSOURCES!A:CG,E24,MATCH($F$12,REFERENCEMENT_ISOLANT[#Headers],0)),"")</f>
        <v>0</v>
      </c>
    </row>
    <row r="25" spans="1:6" x14ac:dyDescent="0.3">
      <c r="A25" s="23">
        <f>IF(AND(A24&lt;COUNTIF(REFERENCEMENT_ISOLANT[DATE REFERENCEMENT],"&lt;&gt;"&amp;""),A24&gt;0),'PR-tampon'!A24+1,"")</f>
        <v>13</v>
      </c>
      <c r="B25" s="23">
        <f ca="1">IFERROR(IF(A25="","",VLOOKUP($A25,REFERENCEMENT_ISOLANT[[Ordre]:[Eligibilité procédé]],2,FALSE)),"")</f>
        <v>18</v>
      </c>
      <c r="C25" s="23" t="str" cm="1">
        <f t="array" aca="1" ref="C25" ca="1">IF(B25&lt;&gt;"",INDEX(BDD_ISOLANTS_BIOSOURCES!A:CC,B25,MATCH($C$12,REFERENCEMENT_ISOLANT[#Headers],0)),"")</f>
        <v>Panneaux ou rouleaux</v>
      </c>
      <c r="D25" s="23">
        <f ca="1">IF($B$10=TRUE,IF(C25&lt;&gt;"",COUNTIF(INDIRECT("$C$"&amp;ROW($C$13)&amp;":$C$"&amp;491-COUNTBLANK($C$13:$C$491)),"&lt;"&amp;C25)+COUNTIF(C$13:C25,C25),""),IF(C25&lt;&gt;"",COUNTIF(INDIRECT("$C$"&amp;ROW($C$13)&amp;":$C$"&amp;491-COUNTBLANK($C$13:$C$491)),"&gt;"&amp;C25)+COUNTIF(C$13:C25,C25),""))</f>
        <v>12</v>
      </c>
      <c r="E25" s="23">
        <f t="shared" ca="1" si="0"/>
        <v>19</v>
      </c>
      <c r="F25" s="142" cm="1">
        <f t="array" aca="1" ref="F25" ca="1">IF(A25&lt;&gt;"",INDEX(BDD_ISOLANTS_BIOSOURCES!A:CG,E25,MATCH($F$12,REFERENCEMENT_ISOLANT[#Headers],0)),"")</f>
        <v>0</v>
      </c>
    </row>
    <row r="26" spans="1:6" x14ac:dyDescent="0.3">
      <c r="A26" s="23">
        <f>IF(AND(A25&lt;COUNTIF(REFERENCEMENT_ISOLANT[DATE REFERENCEMENT],"&lt;&gt;"&amp;""),A25&gt;0),'PR-tampon'!A25+1,"")</f>
        <v>14</v>
      </c>
      <c r="B26" s="23">
        <f ca="1">IFERROR(IF(A26="","",VLOOKUP($A26,REFERENCEMENT_ISOLANT[[Ordre]:[Eligibilité procédé]],2,FALSE)),"")</f>
        <v>19</v>
      </c>
      <c r="C26" s="23" t="str" cm="1">
        <f t="array" aca="1" ref="C26" ca="1">IF(B26&lt;&gt;"",INDEX(BDD_ISOLANTS_BIOSOURCES!A:CC,B26,MATCH($C$12,REFERENCEMENT_ISOLANT[#Headers],0)),"")</f>
        <v>Panneaux ou rouleaux</v>
      </c>
      <c r="D26" s="23">
        <f ca="1">IF($B$10=TRUE,IF(C26&lt;&gt;"",COUNTIF(INDIRECT("$C$"&amp;ROW($C$13)&amp;":$C$"&amp;491-COUNTBLANK($C$13:$C$491)),"&lt;"&amp;C26)+COUNTIF(C$13:C26,C26),""),IF(C26&lt;&gt;"",COUNTIF(INDIRECT("$C$"&amp;ROW($C$13)&amp;":$C$"&amp;491-COUNTBLANK($C$13:$C$491)),"&gt;"&amp;C26)+COUNTIF(C$13:C26,C26),""))</f>
        <v>13</v>
      </c>
      <c r="E26" s="23">
        <f t="shared" ca="1" si="0"/>
        <v>24</v>
      </c>
      <c r="F26" s="142" cm="1">
        <f t="array" aca="1" ref="F26" ca="1">IF(A26&lt;&gt;"",INDEX(BDD_ISOLANTS_BIOSOURCES!A:CG,E26,MATCH($F$12,REFERENCEMENT_ISOLANT[#Headers],0)),"")</f>
        <v>0</v>
      </c>
    </row>
    <row r="27" spans="1:6" x14ac:dyDescent="0.3">
      <c r="A27" s="23">
        <f>IF(AND(A26&lt;COUNTIF(REFERENCEMENT_ISOLANT[DATE REFERENCEMENT],"&lt;&gt;"&amp;""),A26&gt;0),'PR-tampon'!A26+1,"")</f>
        <v>15</v>
      </c>
      <c r="B27" s="23">
        <f ca="1">IFERROR(IF(A27="","",VLOOKUP($A27,REFERENCEMENT_ISOLANT[[Ordre]:[Eligibilité procédé]],2,FALSE)),"")</f>
        <v>20</v>
      </c>
      <c r="C27" s="23" t="str" cm="1">
        <f t="array" aca="1" ref="C27" ca="1">IF(B27&lt;&gt;"",INDEX(BDD_ISOLANTS_BIOSOURCES!A:CC,B27,MATCH($C$12,REFERENCEMENT_ISOLANT[#Headers],0)),"")</f>
        <v>Système d'étanchiété à l'air</v>
      </c>
      <c r="D27" s="23">
        <f ca="1">IF($B$10=TRUE,IF(C27&lt;&gt;"",COUNTIF(INDIRECT("$C$"&amp;ROW($C$13)&amp;":$C$"&amp;491-COUNTBLANK($C$13:$C$491)),"&lt;"&amp;C27)+COUNTIF(C$13:C27,C27),""),IF(C27&lt;&gt;"",COUNTIF(INDIRECT("$C$"&amp;ROW($C$13)&amp;":$C$"&amp;491-COUNTBLANK($C$13:$C$491)),"&gt;"&amp;C27)+COUNTIF(C$13:C27,C27),""))</f>
        <v>26</v>
      </c>
      <c r="E27" s="23">
        <f t="shared" ca="1" si="0"/>
        <v>26</v>
      </c>
      <c r="F27" s="142" cm="1">
        <f t="array" aca="1" ref="F27" ca="1">IF(A27&lt;&gt;"",INDEX(BDD_ISOLANTS_BIOSOURCES!A:CG,E27,MATCH($F$12,REFERENCEMENT_ISOLANT[#Headers],0)),"")</f>
        <v>0</v>
      </c>
    </row>
    <row r="28" spans="1:6" x14ac:dyDescent="0.3">
      <c r="A28" s="23">
        <f>IF(AND(A27&lt;COUNTIF(REFERENCEMENT_ISOLANT[DATE REFERENCEMENT],"&lt;&gt;"&amp;""),A27&gt;0),'PR-tampon'!A27+1,"")</f>
        <v>16</v>
      </c>
      <c r="B28" s="23">
        <f ca="1">IFERROR(IF(A28="","",VLOOKUP($A28,REFERENCEMENT_ISOLANT[[Ordre]:[Eligibilité procédé]],2,FALSE)),"")</f>
        <v>21</v>
      </c>
      <c r="C28" s="23" t="str" cm="1">
        <f t="array" aca="1" ref="C28" ca="1">IF(B28&lt;&gt;"",INDEX(BDD_ISOLANTS_BIOSOURCES!A:CC,B28,MATCH($C$12,REFERENCEMENT_ISOLANT[#Headers],0)),"")</f>
        <v>Système d'étanchiété à l'air</v>
      </c>
      <c r="D28" s="23">
        <f ca="1">IF($B$10=TRUE,IF(C28&lt;&gt;"",COUNTIF(INDIRECT("$C$"&amp;ROW($C$13)&amp;":$C$"&amp;491-COUNTBLANK($C$13:$C$491)),"&lt;"&amp;C28)+COUNTIF(C$13:C28,C28),""),IF(C28&lt;&gt;"",COUNTIF(INDIRECT("$C$"&amp;ROW($C$13)&amp;":$C$"&amp;491-COUNTBLANK($C$13:$C$491)),"&gt;"&amp;C28)+COUNTIF(C$13:C28,C28),""))</f>
        <v>27</v>
      </c>
      <c r="E28" s="23">
        <f t="shared" ca="1" si="0"/>
        <v>27</v>
      </c>
      <c r="F28" s="142" cm="1">
        <f t="array" aca="1" ref="F28" ca="1">IF(A28&lt;&gt;"",INDEX(BDD_ISOLANTS_BIOSOURCES!A:CG,E28,MATCH($F$12,REFERENCEMENT_ISOLANT[#Headers],0)),"")</f>
        <v>0</v>
      </c>
    </row>
    <row r="29" spans="1:6" x14ac:dyDescent="0.3">
      <c r="A29" s="23">
        <f>IF(AND(A28&lt;COUNTIF(REFERENCEMENT_ISOLANT[DATE REFERENCEMENT],"&lt;&gt;"&amp;""),A28&gt;0),'PR-tampon'!A28+1,"")</f>
        <v>17</v>
      </c>
      <c r="B29" s="23">
        <f ca="1">IFERROR(IF(A29="","",VLOOKUP($A29,REFERENCEMENT_ISOLANT[[Ordre]:[Eligibilité procédé]],2,FALSE)),"")</f>
        <v>22</v>
      </c>
      <c r="C29" s="23" t="str" cm="1">
        <f t="array" aca="1" ref="C29" ca="1">IF(B29&lt;&gt;"",INDEX(BDD_ISOLANTS_BIOSOURCES!A:CC,B29,MATCH($C$12,REFERENCEMENT_ISOLANT[#Headers],0)),"")</f>
        <v>Système d'étanchiété à l'air</v>
      </c>
      <c r="D29" s="23">
        <f ca="1">IF($B$10=TRUE,IF(C29&lt;&gt;"",COUNTIF(INDIRECT("$C$"&amp;ROW($C$13)&amp;":$C$"&amp;491-COUNTBLANK($C$13:$C$491)),"&lt;"&amp;C29)+COUNTIF(C$13:C29,C29),""),IF(C29&lt;&gt;"",COUNTIF(INDIRECT("$C$"&amp;ROW($C$13)&amp;":$C$"&amp;491-COUNTBLANK($C$13:$C$491)),"&gt;"&amp;C29)+COUNTIF(C$13:C29,C29),""))</f>
        <v>28</v>
      </c>
      <c r="E29" s="23">
        <f t="shared" ca="1" si="0"/>
        <v>28</v>
      </c>
      <c r="F29" s="142" cm="1">
        <f t="array" aca="1" ref="F29" ca="1">IF(A29&lt;&gt;"",INDEX(BDD_ISOLANTS_BIOSOURCES!A:CG,E29,MATCH($F$12,REFERENCEMENT_ISOLANT[#Headers],0)),"")</f>
        <v>0</v>
      </c>
    </row>
    <row r="30" spans="1:6" x14ac:dyDescent="0.3">
      <c r="A30" s="23">
        <f>IF(AND(A29&lt;COUNTIF(REFERENCEMENT_ISOLANT[DATE REFERENCEMENT],"&lt;&gt;"&amp;""),A29&gt;0),'PR-tampon'!A29+1,"")</f>
        <v>18</v>
      </c>
      <c r="B30" s="23">
        <f ca="1">IFERROR(IF(A30="","",VLOOKUP($A30,REFERENCEMENT_ISOLANT[[Ordre]:[Eligibilité procédé]],2,FALSE)),"")</f>
        <v>23</v>
      </c>
      <c r="C30" s="23" t="str" cm="1">
        <f t="array" aca="1" ref="C30" ca="1">IF(B30&lt;&gt;"",INDEX(BDD_ISOLANTS_BIOSOURCES!A:CC,B30,MATCH($C$12,REFERENCEMENT_ISOLANT[#Headers],0)),"")</f>
        <v>Système d'étanchiété à l'air</v>
      </c>
      <c r="D30" s="23">
        <f ca="1">IF($B$10=TRUE,IF(C30&lt;&gt;"",COUNTIF(INDIRECT("$C$"&amp;ROW($C$13)&amp;":$C$"&amp;491-COUNTBLANK($C$13:$C$491)),"&lt;"&amp;C30)+COUNTIF(C$13:C30,C30),""),IF(C30&lt;&gt;"",COUNTIF(INDIRECT("$C$"&amp;ROW($C$13)&amp;":$C$"&amp;491-COUNTBLANK($C$13:$C$491)),"&gt;"&amp;C30)+COUNTIF(C$13:C30,C30),""))</f>
        <v>29</v>
      </c>
      <c r="E30" s="23">
        <f t="shared" ca="1" si="0"/>
        <v>29</v>
      </c>
      <c r="F30" s="142" cm="1">
        <f t="array" aca="1" ref="F30" ca="1">IF(A30&lt;&gt;"",INDEX(BDD_ISOLANTS_BIOSOURCES!A:CG,E30,MATCH($F$12,REFERENCEMENT_ISOLANT[#Headers],0)),"")</f>
        <v>0</v>
      </c>
    </row>
    <row r="31" spans="1:6" x14ac:dyDescent="0.3">
      <c r="A31" s="23">
        <f>IF(AND(A30&lt;COUNTIF(REFERENCEMENT_ISOLANT[DATE REFERENCEMENT],"&lt;&gt;"&amp;""),A30&gt;0),'PR-tampon'!A30+1,"")</f>
        <v>19</v>
      </c>
      <c r="B31" s="23">
        <f ca="1">IFERROR(IF(A31="","",VLOOKUP($A31,REFERENCEMENT_ISOLANT[[Ordre]:[Eligibilité procédé]],2,FALSE)),"")</f>
        <v>24</v>
      </c>
      <c r="C31" s="23" t="str" cm="1">
        <f t="array" aca="1" ref="C31" ca="1">IF(B31&lt;&gt;"",INDEX(BDD_ISOLANTS_BIOSOURCES!A:CC,B31,MATCH($C$12,REFERENCEMENT_ISOLANT[#Headers],0)),"")</f>
        <v>Panneaux ou rouleaux</v>
      </c>
      <c r="D31" s="23">
        <f ca="1">IF($B$10=TRUE,IF(C31&lt;&gt;"",COUNTIF(INDIRECT("$C$"&amp;ROW($C$13)&amp;":$C$"&amp;491-COUNTBLANK($C$13:$C$491)),"&lt;"&amp;C31)+COUNTIF(C$13:C31,C31),""),IF(C31&lt;&gt;"",COUNTIF(INDIRECT("$C$"&amp;ROW($C$13)&amp;":$C$"&amp;491-COUNTBLANK($C$13:$C$491)),"&gt;"&amp;C31)+COUNTIF(C$13:C31,C31),""))</f>
        <v>14</v>
      </c>
      <c r="E31" s="23">
        <f t="shared" ca="1" si="0"/>
        <v>31</v>
      </c>
      <c r="F31" s="142" cm="1">
        <f t="array" aca="1" ref="F31" ca="1">IF(A31&lt;&gt;"",INDEX(BDD_ISOLANTS_BIOSOURCES!A:CG,E31,MATCH($F$12,REFERENCEMENT_ISOLANT[#Headers],0)),"")</f>
        <v>0</v>
      </c>
    </row>
    <row r="32" spans="1:6" x14ac:dyDescent="0.3">
      <c r="A32" s="23">
        <f>IF(AND(A31&lt;COUNTIF(REFERENCEMENT_ISOLANT[DATE REFERENCEMENT],"&lt;&gt;"&amp;""),A31&gt;0),'PR-tampon'!A31+1,"")</f>
        <v>20</v>
      </c>
      <c r="B32" s="23">
        <f ca="1">IFERROR(IF(A32="","",VLOOKUP($A32,REFERENCEMENT_ISOLANT[[Ordre]:[Eligibilité procédé]],2,FALSE)),"")</f>
        <v>25</v>
      </c>
      <c r="C32" s="23" t="str" cm="1">
        <f t="array" aca="1" ref="C32" ca="1">IF(B32&lt;&gt;"",INDEX(BDD_ISOLANTS_BIOSOURCES!A:CC,B32,MATCH($C$12,REFERENCEMENT_ISOLANT[#Headers],0)),"")</f>
        <v>Vrac</v>
      </c>
      <c r="D32" s="23">
        <f ca="1">IF($B$10=TRUE,IF(C32&lt;&gt;"",COUNTIF(INDIRECT("$C$"&amp;ROW($C$13)&amp;":$C$"&amp;491-COUNTBLANK($C$13:$C$491)),"&lt;"&amp;C32)+COUNTIF(C$13:C32,C32),""),IF(C32&lt;&gt;"",COUNTIF(INDIRECT("$C$"&amp;ROW($C$13)&amp;":$C$"&amp;491-COUNTBLANK($C$13:$C$491)),"&gt;"&amp;C32)+COUNTIF(C$13:C32,C32),""))</f>
        <v>34</v>
      </c>
      <c r="E32" s="23">
        <f t="shared" ca="1" si="0"/>
        <v>32</v>
      </c>
      <c r="F32" s="142" cm="1">
        <f t="array" aca="1" ref="F32" ca="1">IF(A32&lt;&gt;"",INDEX(BDD_ISOLANTS_BIOSOURCES!A:CG,E32,MATCH($F$12,REFERENCEMENT_ISOLANT[#Headers],0)),"")</f>
        <v>0</v>
      </c>
    </row>
    <row r="33" spans="1:6" x14ac:dyDescent="0.3">
      <c r="A33" s="23">
        <f>IF(AND(A32&lt;COUNTIF(REFERENCEMENT_ISOLANT[DATE REFERENCEMENT],"&lt;&gt;"&amp;""),A32&gt;0),'PR-tampon'!A32+1,"")</f>
        <v>21</v>
      </c>
      <c r="B33" s="23">
        <f ca="1">IFERROR(IF(A33="","",VLOOKUP($A33,REFERENCEMENT_ISOLANT[[Ordre]:[Eligibilité procédé]],2,FALSE)),"")</f>
        <v>26</v>
      </c>
      <c r="C33" s="23" t="str" cm="1">
        <f t="array" aca="1" ref="C33" ca="1">IF(B33&lt;&gt;"",INDEX(BDD_ISOLANTS_BIOSOURCES!A:CC,B33,MATCH($C$12,REFERENCEMENT_ISOLANT[#Headers],0)),"")</f>
        <v>Panneaux ou rouleaux</v>
      </c>
      <c r="D33" s="23">
        <f ca="1">IF($B$10=TRUE,IF(C33&lt;&gt;"",COUNTIF(INDIRECT("$C$"&amp;ROW($C$13)&amp;":$C$"&amp;491-COUNTBLANK($C$13:$C$491)),"&lt;"&amp;C33)+COUNTIF(C$13:C33,C33),""),IF(C33&lt;&gt;"",COUNTIF(INDIRECT("$C$"&amp;ROW($C$13)&amp;":$C$"&amp;491-COUNTBLANK($C$13:$C$491)),"&gt;"&amp;C33)+COUNTIF(C$13:C33,C33),""))</f>
        <v>15</v>
      </c>
      <c r="E33" s="23">
        <f t="shared" ca="1" si="0"/>
        <v>36</v>
      </c>
      <c r="F33" s="142" cm="1">
        <f t="array" aca="1" ref="F33" ca="1">IF(A33&lt;&gt;"",INDEX(BDD_ISOLANTS_BIOSOURCES!A:CG,E33,MATCH($F$12,REFERENCEMENT_ISOLANT[#Headers],0)),"")</f>
        <v>0</v>
      </c>
    </row>
    <row r="34" spans="1:6" x14ac:dyDescent="0.3">
      <c r="A34" s="23">
        <f>IF(AND(A33&lt;COUNTIF(REFERENCEMENT_ISOLANT[DATE REFERENCEMENT],"&lt;&gt;"&amp;""),A33&gt;0),'PR-tampon'!A33+1,"")</f>
        <v>22</v>
      </c>
      <c r="B34" s="23">
        <f ca="1">IFERROR(IF(A34="","",VLOOKUP($A34,REFERENCEMENT_ISOLANT[[Ordre]:[Eligibilité procédé]],2,FALSE)),"")</f>
        <v>27</v>
      </c>
      <c r="C34" s="23" t="str" cm="1">
        <f t="array" aca="1" ref="C34" ca="1">IF(B34&lt;&gt;"",INDEX(BDD_ISOLANTS_BIOSOURCES!A:CC,B34,MATCH($C$12,REFERENCEMENT_ISOLANT[#Headers],0)),"")</f>
        <v>Panneaux ou rouleaux</v>
      </c>
      <c r="D34" s="23">
        <f ca="1">IF($B$10=TRUE,IF(C34&lt;&gt;"",COUNTIF(INDIRECT("$C$"&amp;ROW($C$13)&amp;":$C$"&amp;491-COUNTBLANK($C$13:$C$491)),"&lt;"&amp;C34)+COUNTIF(C$13:C34,C34),""),IF(C34&lt;&gt;"",COUNTIF(INDIRECT("$C$"&amp;ROW($C$13)&amp;":$C$"&amp;491-COUNTBLANK($C$13:$C$491)),"&gt;"&amp;C34)+COUNTIF(C$13:C34,C34),""))</f>
        <v>16</v>
      </c>
      <c r="E34" s="23">
        <f t="shared" ca="1" si="0"/>
        <v>44</v>
      </c>
      <c r="F34" s="142" cm="1">
        <f t="array" aca="1" ref="F34" ca="1">IF(A34&lt;&gt;"",INDEX(BDD_ISOLANTS_BIOSOURCES!A:CG,E34,MATCH($F$12,REFERENCEMENT_ISOLANT[#Headers],0)),"")</f>
        <v>0</v>
      </c>
    </row>
    <row r="35" spans="1:6" x14ac:dyDescent="0.3">
      <c r="A35" s="23">
        <f>IF(AND(A34&lt;COUNTIF(REFERENCEMENT_ISOLANT[DATE REFERENCEMENT],"&lt;&gt;"&amp;""),A34&gt;0),'PR-tampon'!A34+1,"")</f>
        <v>23</v>
      </c>
      <c r="B35" s="23">
        <f ca="1">IFERROR(IF(A35="","",VLOOKUP($A35,REFERENCEMENT_ISOLANT[[Ordre]:[Eligibilité procédé]],2,FALSE)),"")</f>
        <v>28</v>
      </c>
      <c r="C35" s="23" t="str" cm="1">
        <f t="array" aca="1" ref="C35" ca="1">IF(B35&lt;&gt;"",INDEX(BDD_ISOLANTS_BIOSOURCES!A:CC,B35,MATCH($C$12,REFERENCEMENT_ISOLANT[#Headers],0)),"")</f>
        <v>Panneaux ou rouleaux</v>
      </c>
      <c r="D35" s="23">
        <f ca="1">IF($B$10=TRUE,IF(C35&lt;&gt;"",COUNTIF(INDIRECT("$C$"&amp;ROW($C$13)&amp;":$C$"&amp;491-COUNTBLANK($C$13:$C$491)),"&lt;"&amp;C35)+COUNTIF(C$13:C35,C35),""),IF(C35&lt;&gt;"",COUNTIF(INDIRECT("$C$"&amp;ROW($C$13)&amp;":$C$"&amp;491-COUNTBLANK($C$13:$C$491)),"&gt;"&amp;C35)+COUNTIF(C$13:C35,C35),""))</f>
        <v>17</v>
      </c>
      <c r="E35" s="23">
        <f t="shared" ca="1" si="0"/>
        <v>57</v>
      </c>
      <c r="F35" s="142" cm="1">
        <f t="array" aca="1" ref="F35" ca="1">IF(A35&lt;&gt;"",INDEX(BDD_ISOLANTS_BIOSOURCES!A:CG,E35,MATCH($F$12,REFERENCEMENT_ISOLANT[#Headers],0)),"")</f>
        <v>0</v>
      </c>
    </row>
    <row r="36" spans="1:6" x14ac:dyDescent="0.3">
      <c r="A36" s="23">
        <f>IF(AND(A35&lt;COUNTIF(REFERENCEMENT_ISOLANT[DATE REFERENCEMENT],"&lt;&gt;"&amp;""),A35&gt;0),'PR-tampon'!A35+1,"")</f>
        <v>24</v>
      </c>
      <c r="B36" s="23">
        <f ca="1">IFERROR(IF(A36="","",VLOOKUP($A36,REFERENCEMENT_ISOLANT[[Ordre]:[Eligibilité procédé]],2,FALSE)),"")</f>
        <v>29</v>
      </c>
      <c r="C36" s="23" t="str" cm="1">
        <f t="array" aca="1" ref="C36" ca="1">IF(B36&lt;&gt;"",INDEX(BDD_ISOLANTS_BIOSOURCES!A:CC,B36,MATCH($C$12,REFERENCEMENT_ISOLANT[#Headers],0)),"")</f>
        <v>Panneaux ou rouleaux</v>
      </c>
      <c r="D36" s="23">
        <f ca="1">IF($B$10=TRUE,IF(C36&lt;&gt;"",COUNTIF(INDIRECT("$C$"&amp;ROW($C$13)&amp;":$C$"&amp;491-COUNTBLANK($C$13:$C$491)),"&lt;"&amp;C36)+COUNTIF(C$13:C36,C36),""),IF(C36&lt;&gt;"",COUNTIF(INDIRECT("$C$"&amp;ROW($C$13)&amp;":$C$"&amp;491-COUNTBLANK($C$13:$C$491)),"&gt;"&amp;C36)+COUNTIF(C$13:C36,C36),""))</f>
        <v>18</v>
      </c>
      <c r="E36" s="23">
        <f t="shared" ca="1" si="0"/>
        <v>58</v>
      </c>
      <c r="F36" s="142" cm="1">
        <f t="array" aca="1" ref="F36" ca="1">IF(A36&lt;&gt;"",INDEX(BDD_ISOLANTS_BIOSOURCES!A:CG,E36,MATCH($F$12,REFERENCEMENT_ISOLANT[#Headers],0)),"")</f>
        <v>0</v>
      </c>
    </row>
    <row r="37" spans="1:6" x14ac:dyDescent="0.3">
      <c r="A37" s="23">
        <f>IF(AND(A36&lt;COUNTIF(REFERENCEMENT_ISOLANT[DATE REFERENCEMENT],"&lt;&gt;"&amp;""),A36&gt;0),'PR-tampon'!A36+1,"")</f>
        <v>25</v>
      </c>
      <c r="B37" s="23">
        <f ca="1">IFERROR(IF(A37="","",VLOOKUP($A37,REFERENCEMENT_ISOLANT[[Ordre]:[Eligibilité procédé]],2,FALSE)),"")</f>
        <v>30</v>
      </c>
      <c r="C37" s="23" t="str" cm="1">
        <f t="array" aca="1" ref="C37" ca="1">IF(B37&lt;&gt;"",INDEX(BDD_ISOLANTS_BIOSOURCES!A:CC,B37,MATCH($C$12,REFERENCEMENT_ISOLANT[#Headers],0)),"")</f>
        <v>Béton végétal</v>
      </c>
      <c r="D37" s="23">
        <f ca="1">IF($B$10=TRUE,IF(C37&lt;&gt;"",COUNTIF(INDIRECT("$C$"&amp;ROW($C$13)&amp;":$C$"&amp;491-COUNTBLANK($C$13:$C$491)),"&lt;"&amp;C37)+COUNTIF(C$13:C37,C37),""),IF(C37&lt;&gt;"",COUNTIF(INDIRECT("$C$"&amp;ROW($C$13)&amp;":$C$"&amp;491-COUNTBLANK($C$13:$C$491)),"&gt;"&amp;C37)+COUNTIF(C$13:C37,C37),""))</f>
        <v>2</v>
      </c>
      <c r="E37" s="23">
        <f t="shared" ca="1" si="0"/>
        <v>65</v>
      </c>
      <c r="F37" s="142" cm="1">
        <f t="array" aca="1" ref="F37" ca="1">IF(A37&lt;&gt;"",INDEX(BDD_ISOLANTS_BIOSOURCES!A:CG,E37,MATCH($F$12,REFERENCEMENT_ISOLANT[#Headers],0)),"")</f>
        <v>0</v>
      </c>
    </row>
    <row r="38" spans="1:6" x14ac:dyDescent="0.3">
      <c r="A38" s="23">
        <f>IF(AND(A37&lt;COUNTIF(REFERENCEMENT_ISOLANT[DATE REFERENCEMENT],"&lt;&gt;"&amp;""),A37&gt;0),'PR-tampon'!A37+1,"")</f>
        <v>26</v>
      </c>
      <c r="B38" s="23">
        <f ca="1">IFERROR(IF(A38="","",VLOOKUP($A38,REFERENCEMENT_ISOLANT[[Ordre]:[Eligibilité procédé]],2,FALSE)),"")</f>
        <v>31</v>
      </c>
      <c r="C38" s="23" t="str" cm="1">
        <f t="array" aca="1" ref="C38" ca="1">IF(B38&lt;&gt;"",INDEX(BDD_ISOLANTS_BIOSOURCES!A:CC,B38,MATCH($C$12,REFERENCEMENT_ISOLANT[#Headers],0)),"")</f>
        <v>Panneaux ou rouleaux</v>
      </c>
      <c r="D38" s="23">
        <f ca="1">IF($B$10=TRUE,IF(C38&lt;&gt;"",COUNTIF(INDIRECT("$C$"&amp;ROW($C$13)&amp;":$C$"&amp;491-COUNTBLANK($C$13:$C$491)),"&lt;"&amp;C38)+COUNTIF(C$13:C38,C38),""),IF(C38&lt;&gt;"",COUNTIF(INDIRECT("$C$"&amp;ROW($C$13)&amp;":$C$"&amp;491-COUNTBLANK($C$13:$C$491)),"&gt;"&amp;C38)+COUNTIF(C$13:C38,C38),""))</f>
        <v>19</v>
      </c>
      <c r="E38" s="23">
        <f t="shared" ca="1" si="0"/>
        <v>20</v>
      </c>
      <c r="F38" s="142" cm="1">
        <f t="array" aca="1" ref="F38" ca="1">IF(A38&lt;&gt;"",INDEX(BDD_ISOLANTS_BIOSOURCES!A:CG,E38,MATCH($F$12,REFERENCEMENT_ISOLANT[#Headers],0)),"")</f>
        <v>2</v>
      </c>
    </row>
    <row r="39" spans="1:6" x14ac:dyDescent="0.3">
      <c r="A39" s="23">
        <f>IF(AND(A38&lt;COUNTIF(REFERENCEMENT_ISOLANT[DATE REFERENCEMENT],"&lt;&gt;"&amp;""),A38&gt;0),'PR-tampon'!A38+1,"")</f>
        <v>27</v>
      </c>
      <c r="B39" s="23">
        <f ca="1">IFERROR(IF(A39="","",VLOOKUP($A39,REFERENCEMENT_ISOLANT[[Ordre]:[Eligibilité procédé]],2,FALSE)),"")</f>
        <v>32</v>
      </c>
      <c r="C39" s="23" t="str" cm="1">
        <f t="array" aca="1" ref="C39" ca="1">IF(B39&lt;&gt;"",INDEX(BDD_ISOLANTS_BIOSOURCES!A:CC,B39,MATCH($C$12,REFERENCEMENT_ISOLANT[#Headers],0)),"")</f>
        <v>Panneaux ou rouleaux</v>
      </c>
      <c r="D39" s="23">
        <f ca="1">IF($B$10=TRUE,IF(C39&lt;&gt;"",COUNTIF(INDIRECT("$C$"&amp;ROW($C$13)&amp;":$C$"&amp;491-COUNTBLANK($C$13:$C$491)),"&lt;"&amp;C39)+COUNTIF(C$13:C39,C39),""),IF(C39&lt;&gt;"",COUNTIF(INDIRECT("$C$"&amp;ROW($C$13)&amp;":$C$"&amp;491-COUNTBLANK($C$13:$C$491)),"&gt;"&amp;C39)+COUNTIF(C$13:C39,C39),""))</f>
        <v>20</v>
      </c>
      <c r="E39" s="23">
        <f t="shared" ca="1" si="0"/>
        <v>21</v>
      </c>
      <c r="F39" s="142" cm="1">
        <f t="array" aca="1" ref="F39" ca="1">IF(A39&lt;&gt;"",INDEX(BDD_ISOLANTS_BIOSOURCES!A:CG,E39,MATCH($F$12,REFERENCEMENT_ISOLANT[#Headers],0)),"")</f>
        <v>2</v>
      </c>
    </row>
    <row r="40" spans="1:6" x14ac:dyDescent="0.3">
      <c r="A40" s="23">
        <f>IF(AND(A39&lt;COUNTIF(REFERENCEMENT_ISOLANT[DATE REFERENCEMENT],"&lt;&gt;"&amp;""),A39&gt;0),'PR-tampon'!A39+1,"")</f>
        <v>28</v>
      </c>
      <c r="B40" s="23">
        <f ca="1">IFERROR(IF(A40="","",VLOOKUP($A40,REFERENCEMENT_ISOLANT[[Ordre]:[Eligibilité procédé]],2,FALSE)),"")</f>
        <v>33</v>
      </c>
      <c r="C40" s="23" t="str" cm="1">
        <f t="array" aca="1" ref="C40" ca="1">IF(B40&lt;&gt;"",INDEX(BDD_ISOLANTS_BIOSOURCES!A:CC,B40,MATCH($C$12,REFERENCEMENT_ISOLANT[#Headers],0)),"")</f>
        <v>Vrac</v>
      </c>
      <c r="D40" s="23">
        <f ca="1">IF($B$10=TRUE,IF(C40&lt;&gt;"",COUNTIF(INDIRECT("$C$"&amp;ROW($C$13)&amp;":$C$"&amp;491-COUNTBLANK($C$13:$C$491)),"&lt;"&amp;C40)+COUNTIF(C$13:C40,C40),""),IF(C40&lt;&gt;"",COUNTIF(INDIRECT("$C$"&amp;ROW($C$13)&amp;":$C$"&amp;491-COUNTBLANK($C$13:$C$491)),"&gt;"&amp;C40)+COUNTIF(C$13:C40,C40),""))</f>
        <v>35</v>
      </c>
      <c r="E40" s="23">
        <f t="shared" ca="1" si="0"/>
        <v>22</v>
      </c>
      <c r="F40" s="142" cm="1">
        <f t="array" aca="1" ref="F40" ca="1">IF(A40&lt;&gt;"",INDEX(BDD_ISOLANTS_BIOSOURCES!A:CG,E40,MATCH($F$12,REFERENCEMENT_ISOLANT[#Headers],0)),"")</f>
        <v>2</v>
      </c>
    </row>
    <row r="41" spans="1:6" x14ac:dyDescent="0.3">
      <c r="A41" s="23">
        <f>IF(AND(A40&lt;COUNTIF(REFERENCEMENT_ISOLANT[DATE REFERENCEMENT],"&lt;&gt;"&amp;""),A40&gt;0),'PR-tampon'!A40+1,"")</f>
        <v>29</v>
      </c>
      <c r="B41" s="23">
        <f ca="1">IFERROR(IF(A41="","",VLOOKUP($A41,REFERENCEMENT_ISOLANT[[Ordre]:[Eligibilité procédé]],2,FALSE)),"")</f>
        <v>36</v>
      </c>
      <c r="C41" s="23" t="str" cm="1">
        <f t="array" aca="1" ref="C41" ca="1">IF(B41&lt;&gt;"",INDEX(BDD_ISOLANTS_BIOSOURCES!A:CC,B41,MATCH($C$12,REFERENCEMENT_ISOLANT[#Headers],0)),"")</f>
        <v>Panneaux ou rouleaux</v>
      </c>
      <c r="D41" s="23">
        <f ca="1">IF($B$10=TRUE,IF(C41&lt;&gt;"",COUNTIF(INDIRECT("$C$"&amp;ROW($C$13)&amp;":$C$"&amp;491-COUNTBLANK($C$13:$C$491)),"&lt;"&amp;C41)+COUNTIF(C$13:C41,C41),""),IF(C41&lt;&gt;"",COUNTIF(INDIRECT("$C$"&amp;ROW($C$13)&amp;":$C$"&amp;491-COUNTBLANK($C$13:$C$491)),"&gt;"&amp;C41)+COUNTIF(C$13:C41,C41),""))</f>
        <v>21</v>
      </c>
      <c r="E41" s="23">
        <f t="shared" ca="1" si="0"/>
        <v>23</v>
      </c>
      <c r="F41" s="142" cm="1">
        <f t="array" aca="1" ref="F41" ca="1">IF(A41&lt;&gt;"",INDEX(BDD_ISOLANTS_BIOSOURCES!A:CG,E41,MATCH($F$12,REFERENCEMENT_ISOLANT[#Headers],0)),"")</f>
        <v>2</v>
      </c>
    </row>
    <row r="42" spans="1:6" x14ac:dyDescent="0.3">
      <c r="A42" s="23">
        <f>IF(AND(A41&lt;COUNTIF(REFERENCEMENT_ISOLANT[DATE REFERENCEMENT],"&lt;&gt;"&amp;""),A41&gt;0),'PR-tampon'!A41+1,"")</f>
        <v>30</v>
      </c>
      <c r="B42" s="23">
        <f ca="1">IFERROR(IF(A42="","",VLOOKUP($A42,REFERENCEMENT_ISOLANT[[Ordre]:[Eligibilité procédé]],2,FALSE)),"")</f>
        <v>37</v>
      </c>
      <c r="C42" s="23" t="str" cm="1">
        <f t="array" aca="1" ref="C42" ca="1">IF(B42&lt;&gt;"",INDEX(BDD_ISOLANTS_BIOSOURCES!A:CC,B42,MATCH($C$12,REFERENCEMENT_ISOLANT[#Headers],0)),"")</f>
        <v>Vrac</v>
      </c>
      <c r="D42" s="23">
        <f ca="1">IF($B$10=TRUE,IF(C42&lt;&gt;"",COUNTIF(INDIRECT("$C$"&amp;ROW($C$13)&amp;":$C$"&amp;491-COUNTBLANK($C$13:$C$491)),"&lt;"&amp;C42)+COUNTIF(C$13:C42,C42),""),IF(C42&lt;&gt;"",COUNTIF(INDIRECT("$C$"&amp;ROW($C$13)&amp;":$C$"&amp;491-COUNTBLANK($C$13:$C$491)),"&gt;"&amp;C42)+COUNTIF(C$13:C42,C42),""))</f>
        <v>36</v>
      </c>
      <c r="E42" s="23">
        <f t="shared" ca="1" si="0"/>
        <v>6</v>
      </c>
      <c r="F42" s="142" cm="1">
        <f t="array" aca="1" ref="F42" ca="1">IF(A42&lt;&gt;"",INDEX(BDD_ISOLANTS_BIOSOURCES!A:CG,E42,MATCH($F$12,REFERENCEMENT_ISOLANT[#Headers],0)),"")</f>
        <v>0</v>
      </c>
    </row>
    <row r="43" spans="1:6" x14ac:dyDescent="0.3">
      <c r="A43" s="23">
        <f>IF(AND(A42&lt;COUNTIF(REFERENCEMENT_ISOLANT[DATE REFERENCEMENT],"&lt;&gt;"&amp;""),A42&gt;0),'PR-tampon'!A42+1,"")</f>
        <v>31</v>
      </c>
      <c r="B43" s="23">
        <f ca="1">IFERROR(IF(A43="","",VLOOKUP($A43,REFERENCEMENT_ISOLANT[[Ordre]:[Eligibilité procédé]],2,FALSE)),"")</f>
        <v>38</v>
      </c>
      <c r="C43" s="23" t="str" cm="1">
        <f t="array" aca="1" ref="C43" ca="1">IF(B43&lt;&gt;"",INDEX(BDD_ISOLANTS_BIOSOURCES!A:CC,B43,MATCH($C$12,REFERENCEMENT_ISOLANT[#Headers],0)),"")</f>
        <v>Vrac</v>
      </c>
      <c r="D43" s="23">
        <f ca="1">IF($B$10=TRUE,IF(C43&lt;&gt;"",COUNTIF(INDIRECT("$C$"&amp;ROW($C$13)&amp;":$C$"&amp;491-COUNTBLANK($C$13:$C$491)),"&lt;"&amp;C43)+COUNTIF(C$13:C43,C43),""),IF(C43&lt;&gt;"",COUNTIF(INDIRECT("$C$"&amp;ROW($C$13)&amp;":$C$"&amp;491-COUNTBLANK($C$13:$C$491)),"&gt;"&amp;C43)+COUNTIF(C$13:C43,C43),""))</f>
        <v>37</v>
      </c>
      <c r="E43" s="23">
        <f t="shared" ca="1" si="0"/>
        <v>7</v>
      </c>
      <c r="F43" s="142" cm="1">
        <f t="array" aca="1" ref="F43" ca="1">IF(A43&lt;&gt;"",INDEX(BDD_ISOLANTS_BIOSOURCES!A:CG,E43,MATCH($F$12,REFERENCEMENT_ISOLANT[#Headers],0)),"")</f>
        <v>0</v>
      </c>
    </row>
    <row r="44" spans="1:6" x14ac:dyDescent="0.3">
      <c r="A44" s="23">
        <f>IF(AND(A43&lt;COUNTIF(REFERENCEMENT_ISOLANT[DATE REFERENCEMENT],"&lt;&gt;"&amp;""),A43&gt;0),'PR-tampon'!A43+1,"")</f>
        <v>32</v>
      </c>
      <c r="B44" s="23">
        <f ca="1">IFERROR(IF(A44="","",VLOOKUP($A44,REFERENCEMENT_ISOLANT[[Ordre]:[Eligibilité procédé]],2,FALSE)),"")</f>
        <v>39</v>
      </c>
      <c r="C44" s="23" t="str" cm="1">
        <f t="array" aca="1" ref="C44" ca="1">IF(B44&lt;&gt;"",INDEX(BDD_ISOLANTS_BIOSOURCES!A:CC,B44,MATCH($C$12,REFERENCEMENT_ISOLANT[#Headers],0)),"")</f>
        <v>Vrac</v>
      </c>
      <c r="D44" s="23">
        <f ca="1">IF($B$10=TRUE,IF(C44&lt;&gt;"",COUNTIF(INDIRECT("$C$"&amp;ROW($C$13)&amp;":$C$"&amp;491-COUNTBLANK($C$13:$C$491)),"&lt;"&amp;C44)+COUNTIF(C$13:C44,C44),""),IF(C44&lt;&gt;"",COUNTIF(INDIRECT("$C$"&amp;ROW($C$13)&amp;":$C$"&amp;491-COUNTBLANK($C$13:$C$491)),"&gt;"&amp;C44)+COUNTIF(C$13:C44,C44),""))</f>
        <v>38</v>
      </c>
      <c r="E44" s="23">
        <f t="shared" ca="1" si="0"/>
        <v>8</v>
      </c>
      <c r="F44" s="142" cm="1">
        <f t="array" aca="1" ref="F44" ca="1">IF(A44&lt;&gt;"",INDEX(BDD_ISOLANTS_BIOSOURCES!A:CG,E44,MATCH($F$12,REFERENCEMENT_ISOLANT[#Headers],0)),"")</f>
        <v>0</v>
      </c>
    </row>
    <row r="45" spans="1:6" x14ac:dyDescent="0.3">
      <c r="A45" s="23">
        <f>IF(AND(A44&lt;COUNTIF(REFERENCEMENT_ISOLANT[DATE REFERENCEMENT],"&lt;&gt;"&amp;""),A44&gt;0),'PR-tampon'!A44+1,"")</f>
        <v>33</v>
      </c>
      <c r="B45" s="23">
        <f ca="1">IFERROR(IF(A45="","",VLOOKUP($A45,REFERENCEMENT_ISOLANT[[Ordre]:[Eligibilité procédé]],2,FALSE)),"")</f>
        <v>40</v>
      </c>
      <c r="C45" s="23" t="str" cm="1">
        <f t="array" aca="1" ref="C45" ca="1">IF(B45&lt;&gt;"",INDEX(BDD_ISOLANTS_BIOSOURCES!A:CC,B45,MATCH($C$12,REFERENCEMENT_ISOLANT[#Headers],0)),"")</f>
        <v>Vrac</v>
      </c>
      <c r="D45" s="23">
        <f ca="1">IF($B$10=TRUE,IF(C45&lt;&gt;"",COUNTIF(INDIRECT("$C$"&amp;ROW($C$13)&amp;":$C$"&amp;491-COUNTBLANK($C$13:$C$491)),"&lt;"&amp;C45)+COUNTIF(C$13:C45,C45),""),IF(C45&lt;&gt;"",COUNTIF(INDIRECT("$C$"&amp;ROW($C$13)&amp;":$C$"&amp;491-COUNTBLANK($C$13:$C$491)),"&gt;"&amp;C45)+COUNTIF(C$13:C45,C45),""))</f>
        <v>39</v>
      </c>
      <c r="E45" s="23">
        <f t="shared" ca="1" si="0"/>
        <v>16</v>
      </c>
      <c r="F45" s="142" cm="1">
        <f t="array" aca="1" ref="F45" ca="1">IF(A45&lt;&gt;"",INDEX(BDD_ISOLANTS_BIOSOURCES!A:CG,E45,MATCH($F$12,REFERENCEMENT_ISOLANT[#Headers],0)),"")</f>
        <v>0</v>
      </c>
    </row>
    <row r="46" spans="1:6" x14ac:dyDescent="0.3">
      <c r="A46" s="23">
        <f>IF(AND(A45&lt;COUNTIF(REFERENCEMENT_ISOLANT[DATE REFERENCEMENT],"&lt;&gt;"&amp;""),A45&gt;0),'PR-tampon'!A45+1,"")</f>
        <v>34</v>
      </c>
      <c r="B46" s="23">
        <f ca="1">IFERROR(IF(A46="","",VLOOKUP($A46,REFERENCEMENT_ISOLANT[[Ordre]:[Eligibilité procédé]],2,FALSE)),"")</f>
        <v>42</v>
      </c>
      <c r="C46" s="23" t="str" cm="1">
        <f t="array" aca="1" ref="C46" ca="1">IF(B46&lt;&gt;"",INDEX(BDD_ISOLANTS_BIOSOURCES!A:CC,B46,MATCH($C$12,REFERENCEMENT_ISOLANT[#Headers],0)),"")</f>
        <v>Vrac</v>
      </c>
      <c r="D46" s="23">
        <f ca="1">IF($B$10=TRUE,IF(C46&lt;&gt;"",COUNTIF(INDIRECT("$C$"&amp;ROW($C$13)&amp;":$C$"&amp;491-COUNTBLANK($C$13:$C$491)),"&lt;"&amp;C46)+COUNTIF(C$13:C46,C46),""),IF(C46&lt;&gt;"",COUNTIF(INDIRECT("$C$"&amp;ROW($C$13)&amp;":$C$"&amp;491-COUNTBLANK($C$13:$C$491)),"&gt;"&amp;C46)+COUNTIF(C$13:C46,C46),""))</f>
        <v>40</v>
      </c>
      <c r="E46" s="23">
        <f t="shared" ca="1" si="0"/>
        <v>25</v>
      </c>
      <c r="F46" s="142" cm="1">
        <f t="array" aca="1" ref="F46" ca="1">IF(A46&lt;&gt;"",INDEX(BDD_ISOLANTS_BIOSOURCES!A:CG,E46,MATCH($F$12,REFERENCEMENT_ISOLANT[#Headers],0)),"")</f>
        <v>0</v>
      </c>
    </row>
    <row r="47" spans="1:6" x14ac:dyDescent="0.3">
      <c r="A47" s="23">
        <f>IF(AND(A46&lt;COUNTIF(REFERENCEMENT_ISOLANT[DATE REFERENCEMENT],"&lt;&gt;"&amp;""),A46&gt;0),'PR-tampon'!A46+1,"")</f>
        <v>35</v>
      </c>
      <c r="B47" s="23">
        <f ca="1">IFERROR(IF(A47="","",VLOOKUP($A47,REFERENCEMENT_ISOLANT[[Ordre]:[Eligibilité procédé]],2,FALSE)),"")</f>
        <v>43</v>
      </c>
      <c r="C47" s="23" t="str" cm="1">
        <f t="array" aca="1" ref="C47" ca="1">IF(B47&lt;&gt;"",INDEX(BDD_ISOLANTS_BIOSOURCES!A:CC,B47,MATCH($C$12,REFERENCEMENT_ISOLANT[#Headers],0)),"")</f>
        <v>Vrac</v>
      </c>
      <c r="D47" s="23">
        <f ca="1">IF($B$10=TRUE,IF(C47&lt;&gt;"",COUNTIF(INDIRECT("$C$"&amp;ROW($C$13)&amp;":$C$"&amp;491-COUNTBLANK($C$13:$C$491)),"&lt;"&amp;C47)+COUNTIF(C$13:C47,C47),""),IF(C47&lt;&gt;"",COUNTIF(INDIRECT("$C$"&amp;ROW($C$13)&amp;":$C$"&amp;491-COUNTBLANK($C$13:$C$491)),"&gt;"&amp;C47)+COUNTIF(C$13:C47,C47),""))</f>
        <v>41</v>
      </c>
      <c r="E47" s="23">
        <f t="shared" ca="1" si="0"/>
        <v>33</v>
      </c>
      <c r="F47" s="142" cm="1">
        <f t="array" aca="1" ref="F47" ca="1">IF(A47&lt;&gt;"",INDEX(BDD_ISOLANTS_BIOSOURCES!A:CG,E47,MATCH($F$12,REFERENCEMENT_ISOLANT[#Headers],0)),"")</f>
        <v>0</v>
      </c>
    </row>
    <row r="48" spans="1:6" x14ac:dyDescent="0.3">
      <c r="A48" s="23">
        <f>IF(AND(A47&lt;COUNTIF(REFERENCEMENT_ISOLANT[DATE REFERENCEMENT],"&lt;&gt;"&amp;""),A47&gt;0),'PR-tampon'!A47+1,"")</f>
        <v>36</v>
      </c>
      <c r="B48" s="23">
        <f ca="1">IFERROR(IF(A48="","",VLOOKUP($A48,REFERENCEMENT_ISOLANT[[Ordre]:[Eligibilité procédé]],2,FALSE)),"")</f>
        <v>44</v>
      </c>
      <c r="C48" s="23" t="str" cm="1">
        <f t="array" aca="1" ref="C48" ca="1">IF(B48&lt;&gt;"",INDEX(BDD_ISOLANTS_BIOSOURCES!A:CC,B48,MATCH($C$12,REFERENCEMENT_ISOLANT[#Headers],0)),"")</f>
        <v>Panneaux ou rouleaux</v>
      </c>
      <c r="D48" s="23">
        <f ca="1">IF($B$10=TRUE,IF(C48&lt;&gt;"",COUNTIF(INDIRECT("$C$"&amp;ROW($C$13)&amp;":$C$"&amp;491-COUNTBLANK($C$13:$C$491)),"&lt;"&amp;C48)+COUNTIF(C$13:C48,C48),""),IF(C48&lt;&gt;"",COUNTIF(INDIRECT("$C$"&amp;ROW($C$13)&amp;":$C$"&amp;491-COUNTBLANK($C$13:$C$491)),"&gt;"&amp;C48)+COUNTIF(C$13:C48,C48),""))</f>
        <v>22</v>
      </c>
      <c r="E48" s="23">
        <f t="shared" ca="1" si="0"/>
        <v>37</v>
      </c>
      <c r="F48" s="142" cm="1">
        <f t="array" aca="1" ref="F48" ca="1">IF(A48&lt;&gt;"",INDEX(BDD_ISOLANTS_BIOSOURCES!A:CG,E48,MATCH($F$12,REFERENCEMENT_ISOLANT[#Headers],0)),"")</f>
        <v>0</v>
      </c>
    </row>
    <row r="49" spans="1:6" x14ac:dyDescent="0.3">
      <c r="A49" s="23">
        <f>IF(AND(A48&lt;COUNTIF(REFERENCEMENT_ISOLANT[DATE REFERENCEMENT],"&lt;&gt;"&amp;""),A48&gt;0),'PR-tampon'!A48+1,"")</f>
        <v>37</v>
      </c>
      <c r="B49" s="23">
        <f ca="1">IFERROR(IF(A49="","",VLOOKUP($A49,REFERENCEMENT_ISOLANT[[Ordre]:[Eligibilité procédé]],2,FALSE)),"")</f>
        <v>45</v>
      </c>
      <c r="C49" s="23" t="str" cm="1">
        <f t="array" aca="1" ref="C49" ca="1">IF(B49&lt;&gt;"",INDEX(BDD_ISOLANTS_BIOSOURCES!A:CC,B49,MATCH($C$12,REFERENCEMENT_ISOLANT[#Headers],0)),"")</f>
        <v>Vrac</v>
      </c>
      <c r="D49" s="23">
        <f ca="1">IF($B$10=TRUE,IF(C49&lt;&gt;"",COUNTIF(INDIRECT("$C$"&amp;ROW($C$13)&amp;":$C$"&amp;491-COUNTBLANK($C$13:$C$491)),"&lt;"&amp;C49)+COUNTIF(C$13:C49,C49),""),IF(C49&lt;&gt;"",COUNTIF(INDIRECT("$C$"&amp;ROW($C$13)&amp;":$C$"&amp;491-COUNTBLANK($C$13:$C$491)),"&gt;"&amp;C49)+COUNTIF(C$13:C49,C49),""))</f>
        <v>42</v>
      </c>
      <c r="E49" s="23">
        <f t="shared" ca="1" si="0"/>
        <v>38</v>
      </c>
      <c r="F49" s="142" cm="1">
        <f t="array" aca="1" ref="F49" ca="1">IF(A49&lt;&gt;"",INDEX(BDD_ISOLANTS_BIOSOURCES!A:CG,E49,MATCH($F$12,REFERENCEMENT_ISOLANT[#Headers],0)),"")</f>
        <v>0</v>
      </c>
    </row>
    <row r="50" spans="1:6" x14ac:dyDescent="0.3">
      <c r="A50" s="23">
        <f>IF(AND(A49&lt;COUNTIF(REFERENCEMENT_ISOLANT[DATE REFERENCEMENT],"&lt;&gt;"&amp;""),A49&gt;0),'PR-tampon'!A49+1,"")</f>
        <v>38</v>
      </c>
      <c r="B50" s="23">
        <f ca="1">IFERROR(IF(A50="","",VLOOKUP($A50,REFERENCEMENT_ISOLANT[[Ordre]:[Eligibilité procédé]],2,FALSE)),"")</f>
        <v>49</v>
      </c>
      <c r="C50" s="23" t="str" cm="1">
        <f t="array" aca="1" ref="C50" ca="1">IF(B50&lt;&gt;"",INDEX(BDD_ISOLANTS_BIOSOURCES!A:CC,B50,MATCH($C$12,REFERENCEMENT_ISOLANT[#Headers],0)),"")</f>
        <v>Vrac</v>
      </c>
      <c r="D50" s="23">
        <f ca="1">IF($B$10=TRUE,IF(C50&lt;&gt;"",COUNTIF(INDIRECT("$C$"&amp;ROW($C$13)&amp;":$C$"&amp;491-COUNTBLANK($C$13:$C$491)),"&lt;"&amp;C50)+COUNTIF(C$13:C50,C50),""),IF(C50&lt;&gt;"",COUNTIF(INDIRECT("$C$"&amp;ROW($C$13)&amp;":$C$"&amp;491-COUNTBLANK($C$13:$C$491)),"&gt;"&amp;C50)+COUNTIF(C$13:C50,C50),""))</f>
        <v>43</v>
      </c>
      <c r="E50" s="23">
        <f t="shared" ca="1" si="0"/>
        <v>39</v>
      </c>
      <c r="F50" s="142" cm="1">
        <f t="array" aca="1" ref="F50" ca="1">IF(A50&lt;&gt;"",INDEX(BDD_ISOLANTS_BIOSOURCES!A:CG,E50,MATCH($F$12,REFERENCEMENT_ISOLANT[#Headers],0)),"")</f>
        <v>0</v>
      </c>
    </row>
    <row r="51" spans="1:6" x14ac:dyDescent="0.3">
      <c r="A51" s="23">
        <f>IF(AND(A50&lt;COUNTIF(REFERENCEMENT_ISOLANT[DATE REFERENCEMENT],"&lt;&gt;"&amp;""),A50&gt;0),'PR-tampon'!A50+1,"")</f>
        <v>39</v>
      </c>
      <c r="B51" s="23">
        <f ca="1">IFERROR(IF(A51="","",VLOOKUP($A51,REFERENCEMENT_ISOLANT[[Ordre]:[Eligibilité procédé]],2,FALSE)),"")</f>
        <v>50</v>
      </c>
      <c r="C51" s="23" t="str" cm="1">
        <f t="array" aca="1" ref="C51" ca="1">IF(B51&lt;&gt;"",INDEX(BDD_ISOLANTS_BIOSOURCES!A:CC,B51,MATCH($C$12,REFERENCEMENT_ISOLANT[#Headers],0)),"")</f>
        <v>Vrac</v>
      </c>
      <c r="D51" s="23">
        <f ca="1">IF($B$10=TRUE,IF(C51&lt;&gt;"",COUNTIF(INDIRECT("$C$"&amp;ROW($C$13)&amp;":$C$"&amp;491-COUNTBLANK($C$13:$C$491)),"&lt;"&amp;C51)+COUNTIF(C$13:C51,C51),""),IF(C51&lt;&gt;"",COUNTIF(INDIRECT("$C$"&amp;ROW($C$13)&amp;":$C$"&amp;491-COUNTBLANK($C$13:$C$491)),"&gt;"&amp;C51)+COUNTIF(C$13:C51,C51),""))</f>
        <v>44</v>
      </c>
      <c r="E51" s="23">
        <f t="shared" ca="1" si="0"/>
        <v>40</v>
      </c>
      <c r="F51" s="142" cm="1">
        <f t="array" aca="1" ref="F51" ca="1">IF(A51&lt;&gt;"",INDEX(BDD_ISOLANTS_BIOSOURCES!A:CG,E51,MATCH($F$12,REFERENCEMENT_ISOLANT[#Headers],0)),"")</f>
        <v>0</v>
      </c>
    </row>
    <row r="52" spans="1:6" x14ac:dyDescent="0.3">
      <c r="A52" s="23">
        <f>IF(AND(A51&lt;COUNTIF(REFERENCEMENT_ISOLANT[DATE REFERENCEMENT],"&lt;&gt;"&amp;""),A51&gt;0),'PR-tampon'!A51+1,"")</f>
        <v>40</v>
      </c>
      <c r="B52" s="23">
        <f ca="1">IFERROR(IF(A52="","",VLOOKUP($A52,REFERENCEMENT_ISOLANT[[Ordre]:[Eligibilité procédé]],2,FALSE)),"")</f>
        <v>51</v>
      </c>
      <c r="C52" s="23" t="str" cm="1">
        <f t="array" aca="1" ref="C52" ca="1">IF(B52&lt;&gt;"",INDEX(BDD_ISOLANTS_BIOSOURCES!A:CC,B52,MATCH($C$12,REFERENCEMENT_ISOLANT[#Headers],0)),"")</f>
        <v>Vrac</v>
      </c>
      <c r="D52" s="23">
        <f ca="1">IF($B$10=TRUE,IF(C52&lt;&gt;"",COUNTIF(INDIRECT("$C$"&amp;ROW($C$13)&amp;":$C$"&amp;491-COUNTBLANK($C$13:$C$491)),"&lt;"&amp;C52)+COUNTIF(C$13:C52,C52),""),IF(C52&lt;&gt;"",COUNTIF(INDIRECT("$C$"&amp;ROW($C$13)&amp;":$C$"&amp;491-COUNTBLANK($C$13:$C$491)),"&gt;"&amp;C52)+COUNTIF(C$13:C52,C52),""))</f>
        <v>45</v>
      </c>
      <c r="E52" s="23">
        <f t="shared" ca="1" si="0"/>
        <v>42</v>
      </c>
      <c r="F52" s="142" cm="1">
        <f t="array" aca="1" ref="F52" ca="1">IF(A52&lt;&gt;"",INDEX(BDD_ISOLANTS_BIOSOURCES!A:CG,E52,MATCH($F$12,REFERENCEMENT_ISOLANT[#Headers],0)),"")</f>
        <v>0</v>
      </c>
    </row>
    <row r="53" spans="1:6" x14ac:dyDescent="0.3">
      <c r="A53" s="23">
        <f>IF(AND(A52&lt;COUNTIF(REFERENCEMENT_ISOLANT[DATE REFERENCEMENT],"&lt;&gt;"&amp;""),A52&gt;0),'PR-tampon'!A52+1,"")</f>
        <v>41</v>
      </c>
      <c r="B53" s="23">
        <f ca="1">IFERROR(IF(A53="","",VLOOKUP($A53,REFERENCEMENT_ISOLANT[[Ordre]:[Eligibilité procédé]],2,FALSE)),"")</f>
        <v>52</v>
      </c>
      <c r="C53" s="23" t="str" cm="1">
        <f t="array" aca="1" ref="C53" ca="1">IF(B53&lt;&gt;"",INDEX(BDD_ISOLANTS_BIOSOURCES!A:CC,B53,MATCH($C$12,REFERENCEMENT_ISOLANT[#Headers],0)),"")</f>
        <v>Vrac</v>
      </c>
      <c r="D53" s="23">
        <f ca="1">IF($B$10=TRUE,IF(C53&lt;&gt;"",COUNTIF(INDIRECT("$C$"&amp;ROW($C$13)&amp;":$C$"&amp;491-COUNTBLANK($C$13:$C$491)),"&lt;"&amp;C53)+COUNTIF(C$13:C53,C53),""),IF(C53&lt;&gt;"",COUNTIF(INDIRECT("$C$"&amp;ROW($C$13)&amp;":$C$"&amp;491-COUNTBLANK($C$13:$C$491)),"&gt;"&amp;C53)+COUNTIF(C$13:C53,C53),""))</f>
        <v>46</v>
      </c>
      <c r="E53" s="23">
        <f t="shared" ca="1" si="0"/>
        <v>43</v>
      </c>
      <c r="F53" s="142" cm="1">
        <f t="array" aca="1" ref="F53" ca="1">IF(A53&lt;&gt;"",INDEX(BDD_ISOLANTS_BIOSOURCES!A:CG,E53,MATCH($F$12,REFERENCEMENT_ISOLANT[#Headers],0)),"")</f>
        <v>0</v>
      </c>
    </row>
    <row r="54" spans="1:6" x14ac:dyDescent="0.3">
      <c r="A54" s="23">
        <f>IF(AND(A53&lt;COUNTIF(REFERENCEMENT_ISOLANT[DATE REFERENCEMENT],"&lt;&gt;"&amp;""),A53&gt;0),'PR-tampon'!A53+1,"")</f>
        <v>42</v>
      </c>
      <c r="B54" s="23">
        <f ca="1">IFERROR(IF(A54="","",VLOOKUP($A54,REFERENCEMENT_ISOLANT[[Ordre]:[Eligibilité procédé]],2,FALSE)),"")</f>
        <v>56</v>
      </c>
      <c r="C54" s="23" t="str" cm="1">
        <f t="array" aca="1" ref="C54" ca="1">IF(B54&lt;&gt;"",INDEX(BDD_ISOLANTS_BIOSOURCES!A:CC,B54,MATCH($C$12,REFERENCEMENT_ISOLANT[#Headers],0)),"")</f>
        <v>Vrac</v>
      </c>
      <c r="D54" s="23">
        <f ca="1">IF($B$10=TRUE,IF(C54&lt;&gt;"",COUNTIF(INDIRECT("$C$"&amp;ROW($C$13)&amp;":$C$"&amp;491-COUNTBLANK($C$13:$C$491)),"&lt;"&amp;C54)+COUNTIF(C$13:C54,C54),""),IF(C54&lt;&gt;"",COUNTIF(INDIRECT("$C$"&amp;ROW($C$13)&amp;":$C$"&amp;491-COUNTBLANK($C$13:$C$491)),"&gt;"&amp;C54)+COUNTIF(C$13:C54,C54),""))</f>
        <v>47</v>
      </c>
      <c r="E54" s="23">
        <f t="shared" ca="1" si="0"/>
        <v>45</v>
      </c>
      <c r="F54" s="142" cm="1">
        <f t="array" aca="1" ref="F54" ca="1">IF(A54&lt;&gt;"",INDEX(BDD_ISOLANTS_BIOSOURCES!A:CG,E54,MATCH($F$12,REFERENCEMENT_ISOLANT[#Headers],0)),"")</f>
        <v>0</v>
      </c>
    </row>
    <row r="55" spans="1:6" x14ac:dyDescent="0.3">
      <c r="A55" s="23">
        <f>IF(AND(A54&lt;COUNTIF(REFERENCEMENT_ISOLANT[DATE REFERENCEMENT],"&lt;&gt;"&amp;""),A54&gt;0),'PR-tampon'!A54+1,"")</f>
        <v>43</v>
      </c>
      <c r="B55" s="23">
        <f ca="1">IFERROR(IF(A55="","",VLOOKUP($A55,REFERENCEMENT_ISOLANT[[Ordre]:[Eligibilité procédé]],2,FALSE)),"")</f>
        <v>57</v>
      </c>
      <c r="C55" s="23" t="str" cm="1">
        <f t="array" aca="1" ref="C55" ca="1">IF(B55&lt;&gt;"",INDEX(BDD_ISOLANTS_BIOSOURCES!A:CC,B55,MATCH($C$12,REFERENCEMENT_ISOLANT[#Headers],0)),"")</f>
        <v>Panneaux ou rouleaux</v>
      </c>
      <c r="D55" s="23">
        <f ca="1">IF($B$10=TRUE,IF(C55&lt;&gt;"",COUNTIF(INDIRECT("$C$"&amp;ROW($C$13)&amp;":$C$"&amp;491-COUNTBLANK($C$13:$C$491)),"&lt;"&amp;C55)+COUNTIF(C$13:C55,C55),""),IF(C55&lt;&gt;"",COUNTIF(INDIRECT("$C$"&amp;ROW($C$13)&amp;":$C$"&amp;491-COUNTBLANK($C$13:$C$491)),"&gt;"&amp;C55)+COUNTIF(C$13:C55,C55),""))</f>
        <v>23</v>
      </c>
      <c r="E55" s="23">
        <f t="shared" ca="1" si="0"/>
        <v>49</v>
      </c>
      <c r="F55" s="142" cm="1">
        <f t="array" aca="1" ref="F55" ca="1">IF(A55&lt;&gt;"",INDEX(BDD_ISOLANTS_BIOSOURCES!A:CG,E55,MATCH($F$12,REFERENCEMENT_ISOLANT[#Headers],0)),"")</f>
        <v>0</v>
      </c>
    </row>
    <row r="56" spans="1:6" x14ac:dyDescent="0.3">
      <c r="A56" s="23">
        <f>IF(AND(A55&lt;COUNTIF(REFERENCEMENT_ISOLANT[DATE REFERENCEMENT],"&lt;&gt;"&amp;""),A55&gt;0),'PR-tampon'!A55+1,"")</f>
        <v>44</v>
      </c>
      <c r="B56" s="23">
        <f ca="1">IFERROR(IF(A56="","",VLOOKUP($A56,REFERENCEMENT_ISOLANT[[Ordre]:[Eligibilité procédé]],2,FALSE)),"")</f>
        <v>58</v>
      </c>
      <c r="C56" s="23" t="str" cm="1">
        <f t="array" aca="1" ref="C56" ca="1">IF(B56&lt;&gt;"",INDEX(BDD_ISOLANTS_BIOSOURCES!A:CC,B56,MATCH($C$12,REFERENCEMENT_ISOLANT[#Headers],0)),"")</f>
        <v>Panneaux ou rouleaux</v>
      </c>
      <c r="D56" s="23">
        <f ca="1">IF($B$10=TRUE,IF(C56&lt;&gt;"",COUNTIF(INDIRECT("$C$"&amp;ROW($C$13)&amp;":$C$"&amp;491-COUNTBLANK($C$13:$C$491)),"&lt;"&amp;C56)+COUNTIF(C$13:C56,C56),""),IF(C56&lt;&gt;"",COUNTIF(INDIRECT("$C$"&amp;ROW($C$13)&amp;":$C$"&amp;491-COUNTBLANK($C$13:$C$491)),"&gt;"&amp;C56)+COUNTIF(C$13:C56,C56),""))</f>
        <v>24</v>
      </c>
      <c r="E56" s="23">
        <f t="shared" ca="1" si="0"/>
        <v>50</v>
      </c>
      <c r="F56" s="142" cm="1">
        <f t="array" aca="1" ref="F56" ca="1">IF(A56&lt;&gt;"",INDEX(BDD_ISOLANTS_BIOSOURCES!A:CG,E56,MATCH($F$12,REFERENCEMENT_ISOLANT[#Headers],0)),"")</f>
        <v>0</v>
      </c>
    </row>
    <row r="57" spans="1:6" x14ac:dyDescent="0.3">
      <c r="A57" s="23">
        <f>IF(AND(A56&lt;COUNTIF(REFERENCEMENT_ISOLANT[DATE REFERENCEMENT],"&lt;&gt;"&amp;""),A56&gt;0),'PR-tampon'!A56+1,"")</f>
        <v>45</v>
      </c>
      <c r="B57" s="23">
        <f ca="1">IFERROR(IF(A57="","",VLOOKUP($A57,REFERENCEMENT_ISOLANT[[Ordre]:[Eligibilité procédé]],2,FALSE)),"")</f>
        <v>59</v>
      </c>
      <c r="C57" s="23" t="str" cm="1">
        <f t="array" aca="1" ref="C57" ca="1">IF(B57&lt;&gt;"",INDEX(BDD_ISOLANTS_BIOSOURCES!A:CC,B57,MATCH($C$12,REFERENCEMENT_ISOLANT[#Headers],0)),"")</f>
        <v>Vrac</v>
      </c>
      <c r="D57" s="23">
        <f ca="1">IF($B$10=TRUE,IF(C57&lt;&gt;"",COUNTIF(INDIRECT("$C$"&amp;ROW($C$13)&amp;":$C$"&amp;491-COUNTBLANK($C$13:$C$491)),"&lt;"&amp;C57)+COUNTIF(C$13:C57,C57),""),IF(C57&lt;&gt;"",COUNTIF(INDIRECT("$C$"&amp;ROW($C$13)&amp;":$C$"&amp;491-COUNTBLANK($C$13:$C$491)),"&gt;"&amp;C57)+COUNTIF(C$13:C57,C57),""))</f>
        <v>48</v>
      </c>
      <c r="E57" s="23">
        <f t="shared" ca="1" si="0"/>
        <v>51</v>
      </c>
      <c r="F57" s="142" cm="1">
        <f t="array" aca="1" ref="F57" ca="1">IF(A57&lt;&gt;"",INDEX(BDD_ISOLANTS_BIOSOURCES!A:CG,E57,MATCH($F$12,REFERENCEMENT_ISOLANT[#Headers],0)),"")</f>
        <v>0</v>
      </c>
    </row>
    <row r="58" spans="1:6" x14ac:dyDescent="0.3">
      <c r="A58" s="23">
        <f>IF(AND(A57&lt;COUNTIF(REFERENCEMENT_ISOLANT[DATE REFERENCEMENT],"&lt;&gt;"&amp;""),A57&gt;0),'PR-tampon'!A57+1,"")</f>
        <v>46</v>
      </c>
      <c r="B58" s="23">
        <f ca="1">IFERROR(IF(A58="","",VLOOKUP($A58,REFERENCEMENT_ISOLANT[[Ordre]:[Eligibilité procédé]],2,FALSE)),"")</f>
        <v>60</v>
      </c>
      <c r="C58" s="23" t="str" cm="1">
        <f t="array" aca="1" ref="C58" ca="1">IF(B58&lt;&gt;"",INDEX(BDD_ISOLANTS_BIOSOURCES!A:CC,B58,MATCH($C$12,REFERENCEMENT_ISOLANT[#Headers],0)),"")</f>
        <v>Vrac</v>
      </c>
      <c r="D58" s="23">
        <f ca="1">IF($B$10=TRUE,IF(C58&lt;&gt;"",COUNTIF(INDIRECT("$C$"&amp;ROW($C$13)&amp;":$C$"&amp;491-COUNTBLANK($C$13:$C$491)),"&lt;"&amp;C58)+COUNTIF(C$13:C58,C58),""),IF(C58&lt;&gt;"",COUNTIF(INDIRECT("$C$"&amp;ROW($C$13)&amp;":$C$"&amp;491-COUNTBLANK($C$13:$C$491)),"&gt;"&amp;C58)+COUNTIF(C$13:C58,C58),""))</f>
        <v>49</v>
      </c>
      <c r="E58" s="23">
        <f t="shared" ca="1" si="0"/>
        <v>52</v>
      </c>
      <c r="F58" s="142" cm="1">
        <f t="array" aca="1" ref="F58" ca="1">IF(A58&lt;&gt;"",INDEX(BDD_ISOLANTS_BIOSOURCES!A:CG,E58,MATCH($F$12,REFERENCEMENT_ISOLANT[#Headers],0)),"")</f>
        <v>0</v>
      </c>
    </row>
    <row r="59" spans="1:6" x14ac:dyDescent="0.3">
      <c r="A59" s="23">
        <f>IF(AND(A58&lt;COUNTIF(REFERENCEMENT_ISOLANT[DATE REFERENCEMENT],"&lt;&gt;"&amp;""),A58&gt;0),'PR-tampon'!A58+1,"")</f>
        <v>47</v>
      </c>
      <c r="B59" s="23">
        <f ca="1">IFERROR(IF(A59="","",VLOOKUP($A59,REFERENCEMENT_ISOLANT[[Ordre]:[Eligibilité procédé]],2,FALSE)),"")</f>
        <v>61</v>
      </c>
      <c r="C59" s="23" t="str" cm="1">
        <f t="array" aca="1" ref="C59" ca="1">IF(B59&lt;&gt;"",INDEX(BDD_ISOLANTS_BIOSOURCES!A:CC,B59,MATCH($C$12,REFERENCEMENT_ISOLANT[#Headers],0)),"")</f>
        <v>Vrac</v>
      </c>
      <c r="D59" s="23">
        <f ca="1">IF($B$10=TRUE,IF(C59&lt;&gt;"",COUNTIF(INDIRECT("$C$"&amp;ROW($C$13)&amp;":$C$"&amp;491-COUNTBLANK($C$13:$C$491)),"&lt;"&amp;C59)+COUNTIF(C$13:C59,C59),""),IF(C59&lt;&gt;"",COUNTIF(INDIRECT("$C$"&amp;ROW($C$13)&amp;":$C$"&amp;491-COUNTBLANK($C$13:$C$491)),"&gt;"&amp;C59)+COUNTIF(C$13:C59,C59),""))</f>
        <v>50</v>
      </c>
      <c r="E59" s="23">
        <f t="shared" ca="1" si="0"/>
        <v>56</v>
      </c>
      <c r="F59" s="142" cm="1">
        <f t="array" aca="1" ref="F59" ca="1">IF(A59&lt;&gt;"",INDEX(BDD_ISOLANTS_BIOSOURCES!A:CG,E59,MATCH($F$12,REFERENCEMENT_ISOLANT[#Headers],0)),"")</f>
        <v>0</v>
      </c>
    </row>
    <row r="60" spans="1:6" x14ac:dyDescent="0.3">
      <c r="A60" s="23">
        <f>IF(AND(A59&lt;COUNTIF(REFERENCEMENT_ISOLANT[DATE REFERENCEMENT],"&lt;&gt;"&amp;""),A59&gt;0),'PR-tampon'!A59+1,"")</f>
        <v>48</v>
      </c>
      <c r="B60" s="23">
        <f ca="1">IFERROR(IF(A60="","",VLOOKUP($A60,REFERENCEMENT_ISOLANT[[Ordre]:[Eligibilité procédé]],2,FALSE)),"")</f>
        <v>62</v>
      </c>
      <c r="C60" s="23" t="str" cm="1">
        <f t="array" aca="1" ref="C60" ca="1">IF(B60&lt;&gt;"",INDEX(BDD_ISOLANTS_BIOSOURCES!A:CC,B60,MATCH($C$12,REFERENCEMENT_ISOLANT[#Headers],0)),"")</f>
        <v>Béton végétal</v>
      </c>
      <c r="D60" s="23">
        <f ca="1">IF($B$10=TRUE,IF(C60&lt;&gt;"",COUNTIF(INDIRECT("$C$"&amp;ROW($C$13)&amp;":$C$"&amp;491-COUNTBLANK($C$13:$C$491)),"&lt;"&amp;C60)+COUNTIF(C$13:C60,C60),""),IF(C60&lt;&gt;"",COUNTIF(INDIRECT("$C$"&amp;ROW($C$13)&amp;":$C$"&amp;491-COUNTBLANK($C$13:$C$491)),"&gt;"&amp;C60)+COUNTIF(C$13:C60,C60),""))</f>
        <v>3</v>
      </c>
      <c r="E60" s="23">
        <f t="shared" ca="1" si="0"/>
        <v>59</v>
      </c>
      <c r="F60" s="142" cm="1">
        <f t="array" aca="1" ref="F60" ca="1">IF(A60&lt;&gt;"",INDEX(BDD_ISOLANTS_BIOSOURCES!A:CG,E60,MATCH($F$12,REFERENCEMENT_ISOLANT[#Headers],0)),"")</f>
        <v>0</v>
      </c>
    </row>
    <row r="61" spans="1:6" x14ac:dyDescent="0.3">
      <c r="A61" s="23">
        <f>IF(AND(A60&lt;COUNTIF(REFERENCEMENT_ISOLANT[DATE REFERENCEMENT],"&lt;&gt;"&amp;""),A60&gt;0),'PR-tampon'!A60+1,"")</f>
        <v>49</v>
      </c>
      <c r="B61" s="23">
        <f ca="1">IFERROR(IF(A61="","",VLOOKUP($A61,REFERENCEMENT_ISOLANT[[Ordre]:[Eligibilité procédé]],2,FALSE)),"")</f>
        <v>63</v>
      </c>
      <c r="C61" s="23" t="str" cm="1">
        <f t="array" aca="1" ref="C61" ca="1">IF(B61&lt;&gt;"",INDEX(BDD_ISOLANTS_BIOSOURCES!A:CC,B61,MATCH($C$12,REFERENCEMENT_ISOLANT[#Headers],0)),"")</f>
        <v>Botte</v>
      </c>
      <c r="D61" s="23">
        <f ca="1">IF($B$10=TRUE,IF(C61&lt;&gt;"",COUNTIF(INDIRECT("$C$"&amp;ROW($C$13)&amp;":$C$"&amp;491-COUNTBLANK($C$13:$C$491)),"&lt;"&amp;C61)+COUNTIF(C$13:C61,C61),""),IF(C61&lt;&gt;"",COUNTIF(INDIRECT("$C$"&amp;ROW($C$13)&amp;":$C$"&amp;491-COUNTBLANK($C$13:$C$491)),"&gt;"&amp;C61)+COUNTIF(C$13:C61,C61),""))</f>
        <v>4</v>
      </c>
      <c r="E61" s="23">
        <f t="shared" ca="1" si="0"/>
        <v>60</v>
      </c>
      <c r="F61" s="142" cm="1">
        <f t="array" aca="1" ref="F61" ca="1">IF(A61&lt;&gt;"",INDEX(BDD_ISOLANTS_BIOSOURCES!A:CG,E61,MATCH($F$12,REFERENCEMENT_ISOLANT[#Headers],0)),"")</f>
        <v>0</v>
      </c>
    </row>
    <row r="62" spans="1:6" x14ac:dyDescent="0.3">
      <c r="A62" s="23">
        <f>IF(AND(A61&lt;COUNTIF(REFERENCEMENT_ISOLANT[DATE REFERENCEMENT],"&lt;&gt;"&amp;""),A61&gt;0),'PR-tampon'!A61+1,"")</f>
        <v>50</v>
      </c>
      <c r="B62" s="23">
        <f ca="1">IFERROR(IF(A62="","",VLOOKUP($A62,REFERENCEMENT_ISOLANT[[Ordre]:[Eligibilité procédé]],2,FALSE)),"")</f>
        <v>64</v>
      </c>
      <c r="C62" s="23" t="str" cm="1">
        <f t="array" aca="1" ref="C62" ca="1">IF(B62&lt;&gt;"",INDEX(BDD_ISOLANTS_BIOSOURCES!A:CC,B62,MATCH($C$12,REFERENCEMENT_ISOLANT[#Headers],0)),"")</f>
        <v>Vrac</v>
      </c>
      <c r="D62" s="23">
        <f ca="1">IF($B$10=TRUE,IF(C62&lt;&gt;"",COUNTIF(INDIRECT("$C$"&amp;ROW($C$13)&amp;":$C$"&amp;491-COUNTBLANK($C$13:$C$491)),"&lt;"&amp;C62)+COUNTIF(C$13:C62,C62),""),IF(C62&lt;&gt;"",COUNTIF(INDIRECT("$C$"&amp;ROW($C$13)&amp;":$C$"&amp;491-COUNTBLANK($C$13:$C$491)),"&gt;"&amp;C62)+COUNTIF(C$13:C62,C62),""))</f>
        <v>51</v>
      </c>
      <c r="E62" s="23">
        <f t="shared" ca="1" si="0"/>
        <v>61</v>
      </c>
      <c r="F62" s="142" cm="1">
        <f t="array" aca="1" ref="F62" ca="1">IF(A62&lt;&gt;"",INDEX(BDD_ISOLANTS_BIOSOURCES!A:CG,E62,MATCH($F$12,REFERENCEMENT_ISOLANT[#Headers],0)),"")</f>
        <v>0</v>
      </c>
    </row>
    <row r="63" spans="1:6" x14ac:dyDescent="0.3">
      <c r="A63" s="23">
        <f>IF(AND(A62&lt;COUNTIF(REFERENCEMENT_ISOLANT[DATE REFERENCEMENT],"&lt;&gt;"&amp;""),A62&gt;0),'PR-tampon'!A62+1,"")</f>
        <v>51</v>
      </c>
      <c r="B63" s="23">
        <f ca="1">IFERROR(IF(A63="","",VLOOKUP($A63,REFERENCEMENT_ISOLANT[[Ordre]:[Eligibilité procédé]],2,FALSE)),"")</f>
        <v>65</v>
      </c>
      <c r="C63" s="23" t="str" cm="1">
        <f t="array" aca="1" ref="C63" ca="1">IF(B63&lt;&gt;"",INDEX(BDD_ISOLANTS_BIOSOURCES!A:CC,B63,MATCH($C$12,REFERENCEMENT_ISOLANT[#Headers],0)),"")</f>
        <v>Panneaux ou rouleaux</v>
      </c>
      <c r="D63" s="23">
        <f ca="1">IF($B$10=TRUE,IF(C63&lt;&gt;"",COUNTIF(INDIRECT("$C$"&amp;ROW($C$13)&amp;":$C$"&amp;491-COUNTBLANK($C$13:$C$491)),"&lt;"&amp;C63)+COUNTIF(C$13:C63,C63),""),IF(C63&lt;&gt;"",COUNTIF(INDIRECT("$C$"&amp;ROW($C$13)&amp;":$C$"&amp;491-COUNTBLANK($C$13:$C$491)),"&gt;"&amp;C63)+COUNTIF(C$13:C63,C63),""))</f>
        <v>25</v>
      </c>
      <c r="E63" s="23">
        <f t="shared" ca="1" si="0"/>
        <v>64</v>
      </c>
      <c r="F63" s="142" cm="1">
        <f t="array" aca="1" ref="F63" ca="1">IF(A63&lt;&gt;"",INDEX(BDD_ISOLANTS_BIOSOURCES!A:CG,E63,MATCH($F$12,REFERENCEMENT_ISOLANT[#Headers],0)),"")</f>
        <v>0</v>
      </c>
    </row>
    <row r="64" spans="1:6" x14ac:dyDescent="0.3">
      <c r="A64" s="23">
        <f>IF(AND(A63&lt;COUNTIF(REFERENCEMENT_ISOLANT[DATE REFERENCEMENT],"&lt;&gt;"&amp;""),A63&gt;0),'PR-tampon'!A63+1,"")</f>
        <v>52</v>
      </c>
      <c r="B64" s="23">
        <f ca="1">IFERROR(IF(A64="","",VLOOKUP($A64,REFERENCEMENT_ISOLANT[[Ordre]:[Eligibilité procédé]],2,FALSE)),"")</f>
        <v>66</v>
      </c>
      <c r="C64" s="23" t="str" cm="1">
        <f t="array" aca="1" ref="C64" ca="1">IF(B64&lt;&gt;"",INDEX(BDD_ISOLANTS_BIOSOURCES!A:CC,B64,MATCH($C$12,REFERENCEMENT_ISOLANT[#Headers],0)),"")</f>
        <v>Vrac</v>
      </c>
      <c r="D64" s="23">
        <f ca="1">IF($B$10=TRUE,IF(C64&lt;&gt;"",COUNTIF(INDIRECT("$C$"&amp;ROW($C$13)&amp;":$C$"&amp;491-COUNTBLANK($C$13:$C$491)),"&lt;"&amp;C64)+COUNTIF(C$13:C64,C64),""),IF(C64&lt;&gt;"",COUNTIF(INDIRECT("$C$"&amp;ROW($C$13)&amp;":$C$"&amp;491-COUNTBLANK($C$13:$C$491)),"&gt;"&amp;C64)+COUNTIF(C$13:C64,C64),""))</f>
        <v>52</v>
      </c>
      <c r="E64" s="23">
        <f t="shared" ca="1" si="0"/>
        <v>66</v>
      </c>
      <c r="F64" s="142" cm="1">
        <f t="array" aca="1" ref="F64" ca="1">IF(A64&lt;&gt;"",INDEX(BDD_ISOLANTS_BIOSOURCES!A:CG,E64,MATCH($F$12,REFERENCEMENT_ISOLANT[#Headers],0)),"")</f>
        <v>0</v>
      </c>
    </row>
    <row r="65" spans="1:6" x14ac:dyDescent="0.3">
      <c r="A65" s="23">
        <f>IF(AND(A64&lt;COUNTIF(REFERENCEMENT_ISOLANT[DATE REFERENCEMENT],"&lt;&gt;"&amp;""),A64&gt;0),'PR-tampon'!A64+1,"")</f>
        <v>53</v>
      </c>
      <c r="B65" s="23" t="str">
        <f ca="1">IFERROR(IF(A65="","",VLOOKUP($A65,REFERENCEMENT_ISOLANT[[Ordre]:[Eligibilité procédé]],2,FALSE)),"")</f>
        <v/>
      </c>
      <c r="C65" s="23" t="str" cm="1">
        <f t="array" aca="1" ref="C65" ca="1">IF(B65&lt;&gt;"",INDEX(BDD_ISOLANTS_BIOSOURCES!A:CC,B65,MATCH($C$12,REFERENCEMENT_ISOLANT[#Headers],0)),"")</f>
        <v/>
      </c>
      <c r="D65" s="23" t="str">
        <f ca="1">IF($B$10=TRUE,IF(C65&lt;&gt;"",COUNTIF(INDIRECT("$C$"&amp;ROW($C$13)&amp;":$C$"&amp;491-COUNTBLANK($C$13:$C$491)),"&lt;"&amp;C65)+COUNTIF(C$13:C65,C65),""),IF(C65&lt;&gt;"",COUNTIF(INDIRECT("$C$"&amp;ROW($C$13)&amp;":$C$"&amp;491-COUNTBLANK($C$13:$C$491)),"&gt;"&amp;C65)+COUNTIF(C$13:C65,C65),""))</f>
        <v/>
      </c>
      <c r="E65" s="23" t="str">
        <f t="shared" ca="1" si="0"/>
        <v/>
      </c>
      <c r="F65" s="142" t="e" cm="1">
        <f t="array" aca="1" ref="F65" ca="1">IF(A65&lt;&gt;"",INDEX(BDD_ISOLANTS_BIOSOURCES!A:CG,E65,MATCH($F$12,REFERENCEMENT_ISOLANT[#Headers],0)),"")</f>
        <v>#VALUE!</v>
      </c>
    </row>
    <row r="66" spans="1:6" x14ac:dyDescent="0.3">
      <c r="A66" s="23">
        <f>IF(AND(A65&lt;COUNTIF(REFERENCEMENT_ISOLANT[DATE REFERENCEMENT],"&lt;&gt;"&amp;""),A65&gt;0),'PR-tampon'!A65+1,"")</f>
        <v>54</v>
      </c>
      <c r="B66" s="23" t="str">
        <f ca="1">IFERROR(IF(A66="","",VLOOKUP($A66,REFERENCEMENT_ISOLANT[[Ordre]:[Eligibilité procédé]],2,FALSE)),"")</f>
        <v/>
      </c>
      <c r="C66" s="23" t="str" cm="1">
        <f t="array" aca="1" ref="C66" ca="1">IF(B66&lt;&gt;"",INDEX(BDD_ISOLANTS_BIOSOURCES!A:CC,B66,MATCH($C$12,REFERENCEMENT_ISOLANT[#Headers],0)),"")</f>
        <v/>
      </c>
      <c r="D66" s="23" t="str">
        <f ca="1">IF($B$10=TRUE,IF(C66&lt;&gt;"",COUNTIF(INDIRECT("$C$"&amp;ROW($C$13)&amp;":$C$"&amp;491-COUNTBLANK($C$13:$C$491)),"&lt;"&amp;C66)+COUNTIF(C$13:C66,C66),""),IF(C66&lt;&gt;"",COUNTIF(INDIRECT("$C$"&amp;ROW($C$13)&amp;":$C$"&amp;491-COUNTBLANK($C$13:$C$491)),"&gt;"&amp;C66)+COUNTIF(C$13:C66,C66),""))</f>
        <v/>
      </c>
      <c r="E66" s="23" t="str">
        <f t="shared" ca="1" si="0"/>
        <v/>
      </c>
      <c r="F66" s="142" t="e" cm="1">
        <f t="array" aca="1" ref="F66" ca="1">IF(A66&lt;&gt;"",INDEX(BDD_ISOLANTS_BIOSOURCES!A:CG,E66,MATCH($F$12,REFERENCEMENT_ISOLANT[#Headers],0)),"")</f>
        <v>#VALUE!</v>
      </c>
    </row>
    <row r="67" spans="1:6" x14ac:dyDescent="0.3">
      <c r="A67" s="23">
        <f>IF(AND(A66&lt;COUNTIF(REFERENCEMENT_ISOLANT[DATE REFERENCEMENT],"&lt;&gt;"&amp;""),A66&gt;0),'PR-tampon'!A66+1,"")</f>
        <v>55</v>
      </c>
      <c r="B67" s="23" t="str">
        <f ca="1">IFERROR(IF(A67="","",VLOOKUP($A67,REFERENCEMENT_ISOLANT[[Ordre]:[Eligibilité procédé]],2,FALSE)),"")</f>
        <v/>
      </c>
      <c r="C67" s="23" t="str" cm="1">
        <f t="array" aca="1" ref="C67" ca="1">IF(B67&lt;&gt;"",INDEX(BDD_ISOLANTS_BIOSOURCES!A:CC,B67,MATCH($C$12,REFERENCEMENT_ISOLANT[#Headers],0)),"")</f>
        <v/>
      </c>
      <c r="D67" s="23" t="str">
        <f ca="1">IF($B$10=TRUE,IF(C67&lt;&gt;"",COUNTIF(INDIRECT("$C$"&amp;ROW($C$13)&amp;":$C$"&amp;491-COUNTBLANK($C$13:$C$491)),"&lt;"&amp;C67)+COUNTIF(C$13:C67,C67),""),IF(C67&lt;&gt;"",COUNTIF(INDIRECT("$C$"&amp;ROW($C$13)&amp;":$C$"&amp;491-COUNTBLANK($C$13:$C$491)),"&gt;"&amp;C67)+COUNTIF(C$13:C67,C67),""))</f>
        <v/>
      </c>
      <c r="E67" s="23" t="str">
        <f t="shared" ca="1" si="0"/>
        <v/>
      </c>
      <c r="F67" s="142" t="e" cm="1">
        <f t="array" aca="1" ref="F67" ca="1">IF(A67&lt;&gt;"",INDEX(BDD_ISOLANTS_BIOSOURCES!A:CG,E67,MATCH($F$12,REFERENCEMENT_ISOLANT[#Headers],0)),"")</f>
        <v>#VALUE!</v>
      </c>
    </row>
    <row r="68" spans="1:6" x14ac:dyDescent="0.3">
      <c r="A68" s="23">
        <f>IF(AND(A67&lt;COUNTIF(REFERENCEMENT_ISOLANT[DATE REFERENCEMENT],"&lt;&gt;"&amp;""),A67&gt;0),'PR-tampon'!A67+1,"")</f>
        <v>56</v>
      </c>
      <c r="B68" s="23" t="str">
        <f ca="1">IFERROR(IF(A68="","",VLOOKUP($A68,REFERENCEMENT_ISOLANT[[Ordre]:[Eligibilité procédé]],2,FALSE)),"")</f>
        <v/>
      </c>
      <c r="C68" s="23" t="str" cm="1">
        <f t="array" aca="1" ref="C68" ca="1">IF(B68&lt;&gt;"",INDEX(BDD_ISOLANTS_BIOSOURCES!A:CC,B68,MATCH($C$12,REFERENCEMENT_ISOLANT[#Headers],0)),"")</f>
        <v/>
      </c>
      <c r="D68" s="23" t="str">
        <f ca="1">IF($B$10=TRUE,IF(C68&lt;&gt;"",COUNTIF(INDIRECT("$C$"&amp;ROW($C$13)&amp;":$C$"&amp;491-COUNTBLANK($C$13:$C$491)),"&lt;"&amp;C68)+COUNTIF(C$13:C68,C68),""),IF(C68&lt;&gt;"",COUNTIF(INDIRECT("$C$"&amp;ROW($C$13)&amp;":$C$"&amp;491-COUNTBLANK($C$13:$C$491)),"&gt;"&amp;C68)+COUNTIF(C$13:C68,C68),""))</f>
        <v/>
      </c>
      <c r="E68" s="23" t="str">
        <f t="shared" ca="1" si="0"/>
        <v/>
      </c>
      <c r="F68" s="142" t="e" cm="1">
        <f t="array" aca="1" ref="F68" ca="1">IF(A68&lt;&gt;"",INDEX(BDD_ISOLANTS_BIOSOURCES!A:CG,E68,MATCH($F$12,REFERENCEMENT_ISOLANT[#Headers],0)),"")</f>
        <v>#VALUE!</v>
      </c>
    </row>
    <row r="69" spans="1:6" x14ac:dyDescent="0.3">
      <c r="A69" s="23">
        <f>IF(AND(A68&lt;COUNTIF(REFERENCEMENT_ISOLANT[DATE REFERENCEMENT],"&lt;&gt;"&amp;""),A68&gt;0),'PR-tampon'!A68+1,"")</f>
        <v>57</v>
      </c>
      <c r="B69" s="23" t="str">
        <f ca="1">IFERROR(IF(A69="","",VLOOKUP($A69,REFERENCEMENT_ISOLANT[[Ordre]:[Eligibilité procédé]],2,FALSE)),"")</f>
        <v/>
      </c>
      <c r="C69" s="23" t="str" cm="1">
        <f t="array" aca="1" ref="C69" ca="1">IF(B69&lt;&gt;"",INDEX(BDD_ISOLANTS_BIOSOURCES!A:CC,B69,MATCH($C$12,REFERENCEMENT_ISOLANT[#Headers],0)),"")</f>
        <v/>
      </c>
      <c r="D69" s="23" t="str">
        <f ca="1">IF($B$10=TRUE,IF(C69&lt;&gt;"",COUNTIF(INDIRECT("$C$"&amp;ROW($C$13)&amp;":$C$"&amp;491-COUNTBLANK($C$13:$C$491)),"&lt;"&amp;C69)+COUNTIF(C$13:C69,C69),""),IF(C69&lt;&gt;"",COUNTIF(INDIRECT("$C$"&amp;ROW($C$13)&amp;":$C$"&amp;491-COUNTBLANK($C$13:$C$491)),"&gt;"&amp;C69)+COUNTIF(C$13:C69,C69),""))</f>
        <v/>
      </c>
      <c r="E69" s="23" t="str">
        <f t="shared" ca="1" si="0"/>
        <v/>
      </c>
      <c r="F69" s="142" t="e" cm="1">
        <f t="array" aca="1" ref="F69" ca="1">IF(A69&lt;&gt;"",INDEX(BDD_ISOLANTS_BIOSOURCES!A:CG,E69,MATCH($F$12,REFERENCEMENT_ISOLANT[#Headers],0)),"")</f>
        <v>#VALUE!</v>
      </c>
    </row>
    <row r="70" spans="1:6" x14ac:dyDescent="0.3">
      <c r="A70" s="23">
        <f>IF(AND(A69&lt;COUNTIF(REFERENCEMENT_ISOLANT[DATE REFERENCEMENT],"&lt;&gt;"&amp;""),A69&gt;0),'PR-tampon'!A69+1,"")</f>
        <v>58</v>
      </c>
      <c r="B70" s="23" t="str">
        <f ca="1">IFERROR(IF(A70="","",VLOOKUP($A70,REFERENCEMENT_ISOLANT[[Ordre]:[Eligibilité procédé]],2,FALSE)),"")</f>
        <v/>
      </c>
      <c r="C70" s="23" t="str" cm="1">
        <f t="array" aca="1" ref="C70" ca="1">IF(B70&lt;&gt;"",INDEX(BDD_ISOLANTS_BIOSOURCES!A:CC,B70,MATCH($C$12,REFERENCEMENT_ISOLANT[#Headers],0)),"")</f>
        <v/>
      </c>
      <c r="D70" s="23" t="str">
        <f ca="1">IF($B$10=TRUE,IF(C70&lt;&gt;"",COUNTIF(INDIRECT("$C$"&amp;ROW($C$13)&amp;":$C$"&amp;491-COUNTBLANK($C$13:$C$491)),"&lt;"&amp;C70)+COUNTIF(C$13:C70,C70),""),IF(C70&lt;&gt;"",COUNTIF(INDIRECT("$C$"&amp;ROW($C$13)&amp;":$C$"&amp;491-COUNTBLANK($C$13:$C$491)),"&gt;"&amp;C70)+COUNTIF(C$13:C70,C70),""))</f>
        <v/>
      </c>
      <c r="E70" s="23" t="str">
        <f t="shared" ca="1" si="0"/>
        <v/>
      </c>
      <c r="F70" s="142" t="e" cm="1">
        <f t="array" aca="1" ref="F70" ca="1">IF(A70&lt;&gt;"",INDEX(BDD_ISOLANTS_BIOSOURCES!A:CG,E70,MATCH($F$12,REFERENCEMENT_ISOLANT[#Headers],0)),"")</f>
        <v>#VALUE!</v>
      </c>
    </row>
    <row r="71" spans="1:6" x14ac:dyDescent="0.3">
      <c r="A71" s="23">
        <f>IF(AND(A70&lt;COUNTIF(REFERENCEMENT_ISOLANT[DATE REFERENCEMENT],"&lt;&gt;"&amp;""),A70&gt;0),'PR-tampon'!A70+1,"")</f>
        <v>59</v>
      </c>
      <c r="B71" s="23" t="str">
        <f ca="1">IFERROR(IF(A71="","",VLOOKUP($A71,REFERENCEMENT_ISOLANT[[Ordre]:[Eligibilité procédé]],2,FALSE)),"")</f>
        <v/>
      </c>
      <c r="C71" s="23" t="str" cm="1">
        <f t="array" aca="1" ref="C71" ca="1">IF(B71&lt;&gt;"",INDEX(BDD_ISOLANTS_BIOSOURCES!A:CC,B71,MATCH($C$12,REFERENCEMENT_ISOLANT[#Headers],0)),"")</f>
        <v/>
      </c>
      <c r="D71" s="23" t="str">
        <f ca="1">IF($B$10=TRUE,IF(C71&lt;&gt;"",COUNTIF(INDIRECT("$C$"&amp;ROW($C$13)&amp;":$C$"&amp;491-COUNTBLANK($C$13:$C$491)),"&lt;"&amp;C71)+COUNTIF(C$13:C71,C71),""),IF(C71&lt;&gt;"",COUNTIF(INDIRECT("$C$"&amp;ROW($C$13)&amp;":$C$"&amp;491-COUNTBLANK($C$13:$C$491)),"&gt;"&amp;C71)+COUNTIF(C$13:C71,C71),""))</f>
        <v/>
      </c>
      <c r="E71" s="23" t="str">
        <f t="shared" ca="1" si="0"/>
        <v/>
      </c>
      <c r="F71" s="142" t="e" cm="1">
        <f t="array" aca="1" ref="F71" ca="1">IF(A71&lt;&gt;"",INDEX(BDD_ISOLANTS_BIOSOURCES!A:CG,E71,MATCH($F$12,REFERENCEMENT_ISOLANT[#Headers],0)),"")</f>
        <v>#VALUE!</v>
      </c>
    </row>
    <row r="72" spans="1:6" x14ac:dyDescent="0.3">
      <c r="A72" s="23">
        <f>IF(AND(A71&lt;COUNTIF(REFERENCEMENT_ISOLANT[DATE REFERENCEMENT],"&lt;&gt;"&amp;""),A71&gt;0),'PR-tampon'!A71+1,"")</f>
        <v>60</v>
      </c>
      <c r="B72" s="23" t="str">
        <f ca="1">IFERROR(IF(A72="","",VLOOKUP($A72,REFERENCEMENT_ISOLANT[[Ordre]:[Eligibilité procédé]],2,FALSE)),"")</f>
        <v/>
      </c>
      <c r="C72" s="23" t="str" cm="1">
        <f t="array" aca="1" ref="C72" ca="1">IF(B72&lt;&gt;"",INDEX(BDD_ISOLANTS_BIOSOURCES!A:CC,B72,MATCH($C$12,REFERENCEMENT_ISOLANT[#Headers],0)),"")</f>
        <v/>
      </c>
      <c r="D72" s="23" t="str">
        <f ca="1">IF($B$10=TRUE,IF(C72&lt;&gt;"",COUNTIF(INDIRECT("$C$"&amp;ROW($C$13)&amp;":$C$"&amp;491-COUNTBLANK($C$13:$C$491)),"&lt;"&amp;C72)+COUNTIF(C$13:C72,C72),""),IF(C72&lt;&gt;"",COUNTIF(INDIRECT("$C$"&amp;ROW($C$13)&amp;":$C$"&amp;491-COUNTBLANK($C$13:$C$491)),"&gt;"&amp;C72)+COUNTIF(C$13:C72,C72),""))</f>
        <v/>
      </c>
      <c r="E72" s="23" t="str">
        <f t="shared" ca="1" si="0"/>
        <v/>
      </c>
      <c r="F72" s="142" t="e" cm="1">
        <f t="array" aca="1" ref="F72" ca="1">IF(A72&lt;&gt;"",INDEX(BDD_ISOLANTS_BIOSOURCES!A:CG,E72,MATCH($F$12,REFERENCEMENT_ISOLANT[#Headers],0)),"")</f>
        <v>#VALUE!</v>
      </c>
    </row>
    <row r="73" spans="1:6" x14ac:dyDescent="0.3">
      <c r="A73" s="23">
        <f>IF(AND(A72&lt;COUNTIF(REFERENCEMENT_ISOLANT[DATE REFERENCEMENT],"&lt;&gt;"&amp;""),A72&gt;0),'PR-tampon'!A72+1,"")</f>
        <v>61</v>
      </c>
      <c r="B73" s="23" t="str">
        <f ca="1">IFERROR(IF(A73="","",VLOOKUP($A73,REFERENCEMENT_ISOLANT[[Ordre]:[Eligibilité procédé]],2,FALSE)),"")</f>
        <v/>
      </c>
      <c r="C73" s="23" t="str" cm="1">
        <f t="array" aca="1" ref="C73" ca="1">IF(B73&lt;&gt;"",INDEX(BDD_ISOLANTS_BIOSOURCES!A:CC,B73,MATCH($C$12,REFERENCEMENT_ISOLANT[#Headers],0)),"")</f>
        <v/>
      </c>
      <c r="D73" s="23" t="str">
        <f ca="1">IF($B$10=TRUE,IF(C73&lt;&gt;"",COUNTIF(INDIRECT("$C$"&amp;ROW($C$13)&amp;":$C$"&amp;491-COUNTBLANK($C$13:$C$491)),"&lt;"&amp;C73)+COUNTIF(C$13:C73,C73),""),IF(C73&lt;&gt;"",COUNTIF(INDIRECT("$C$"&amp;ROW($C$13)&amp;":$C$"&amp;491-COUNTBLANK($C$13:$C$491)),"&gt;"&amp;C73)+COUNTIF(C$13:C73,C73),""))</f>
        <v/>
      </c>
      <c r="E73" s="23" t="str">
        <f t="shared" ca="1" si="0"/>
        <v/>
      </c>
      <c r="F73" s="142" t="e" cm="1">
        <f t="array" aca="1" ref="F73" ca="1">IF(A73&lt;&gt;"",INDEX(BDD_ISOLANTS_BIOSOURCES!A:CG,E73,MATCH($F$12,REFERENCEMENT_ISOLANT[#Headers],0)),"")</f>
        <v>#VALUE!</v>
      </c>
    </row>
    <row r="74" spans="1:6" x14ac:dyDescent="0.3">
      <c r="A74" s="23" t="str">
        <f>IF(AND(A73&lt;COUNTIF(REFERENCEMENT_ISOLANT[DATE REFERENCEMENT],"&lt;&gt;"&amp;""),A73&gt;0),'PR-tampon'!A73+1,"")</f>
        <v/>
      </c>
      <c r="B74" s="23" t="str">
        <f>IFERROR(IF(A74="","",VLOOKUP($A74,REFERENCEMENT_ISOLANT[[Ordre]:[Eligibilité procédé]],2,FALSE)),"")</f>
        <v/>
      </c>
      <c r="C74" s="23" t="str" cm="1">
        <f t="array" ref="C74">IF(B74&lt;&gt;"",INDEX(BDD_ISOLANTS_BIOSOURCES!A:CC,B74,MATCH($C$12,REFERENCEMENT_ISOLANT[#Headers],0)),"")</f>
        <v/>
      </c>
      <c r="D74" s="23" t="str">
        <f ca="1">IF($B$10=TRUE,IF(C74&lt;&gt;"",COUNTIF(INDIRECT("$C$"&amp;ROW($C$13)&amp;":$C$"&amp;491-COUNTBLANK($C$13:$C$491)),"&lt;"&amp;C74)+COUNTIF(C$13:C74,C74),""),IF(C74&lt;&gt;"",COUNTIF(INDIRECT("$C$"&amp;ROW($C$13)&amp;":$C$"&amp;491-COUNTBLANK($C$13:$C$491)),"&gt;"&amp;C74)+COUNTIF(C$13:C74,C74),""))</f>
        <v/>
      </c>
      <c r="E74" s="23" t="str">
        <f t="shared" ca="1" si="0"/>
        <v/>
      </c>
      <c r="F74" s="142" t="str" cm="1">
        <f t="array" ref="F74">IF(A74&lt;&gt;"",INDEX(BDD_ISOLANTS_BIOSOURCES!A:CG,E74,MATCH($F$12,REFERENCEMENT_ISOLANT[#Headers],0)),"")</f>
        <v/>
      </c>
    </row>
    <row r="75" spans="1:6" x14ac:dyDescent="0.3">
      <c r="A75" s="23" t="str">
        <f>IF(AND(A74&lt;COUNTIF(REFERENCEMENT_ISOLANT[DATE REFERENCEMENT],"&lt;&gt;"&amp;""),A74&gt;0),'PR-tampon'!A74+1,"")</f>
        <v/>
      </c>
      <c r="B75" s="23" t="str">
        <f>IFERROR(IF(A75="","",VLOOKUP($A75,REFERENCEMENT_ISOLANT[[Ordre]:[Eligibilité procédé]],2,FALSE)),"")</f>
        <v/>
      </c>
      <c r="C75" s="23" t="str" cm="1">
        <f t="array" ref="C75">IF(B75&lt;&gt;"",INDEX(BDD_ISOLANTS_BIOSOURCES!A:CC,B75,MATCH($C$12,REFERENCEMENT_ISOLANT[#Headers],0)),"")</f>
        <v/>
      </c>
      <c r="D75" s="23" t="str">
        <f ca="1">IF($B$10=TRUE,IF(C75&lt;&gt;"",COUNTIF(INDIRECT("$C$"&amp;ROW($C$13)&amp;":$C$"&amp;491-COUNTBLANK($C$13:$C$491)),"&lt;"&amp;C75)+COUNTIF(C$13:C75,C75),""),IF(C75&lt;&gt;"",COUNTIF(INDIRECT("$C$"&amp;ROW($C$13)&amp;":$C$"&amp;491-COUNTBLANK($C$13:$C$491)),"&gt;"&amp;C75)+COUNTIF(C$13:C75,C75),""))</f>
        <v/>
      </c>
      <c r="E75" s="23" t="str">
        <f t="shared" ca="1" si="0"/>
        <v/>
      </c>
      <c r="F75" s="142" t="str" cm="1">
        <f t="array" ref="F75">IF(A75&lt;&gt;"",INDEX(BDD_ISOLANTS_BIOSOURCES!A:CG,E75,MATCH($F$12,REFERENCEMENT_ISOLANT[#Headers],0)),"")</f>
        <v/>
      </c>
    </row>
    <row r="76" spans="1:6" x14ac:dyDescent="0.3">
      <c r="A76" s="23" t="str">
        <f>IF(AND(A75&lt;COUNTIF(REFERENCEMENT_ISOLANT[DATE REFERENCEMENT],"&lt;&gt;"&amp;""),A75&gt;0),'PR-tampon'!A75+1,"")</f>
        <v/>
      </c>
      <c r="B76" s="23" t="str">
        <f>IFERROR(IF(A76="","",VLOOKUP($A76,REFERENCEMENT_ISOLANT[[Ordre]:[Eligibilité procédé]],2,FALSE)),"")</f>
        <v/>
      </c>
      <c r="C76" s="23" t="str" cm="1">
        <f t="array" ref="C76">IF(B76&lt;&gt;"",INDEX(BDD_ISOLANTS_BIOSOURCES!A:CC,B76,MATCH($C$12,REFERENCEMENT_ISOLANT[#Headers],0)),"")</f>
        <v/>
      </c>
      <c r="D76" s="23" t="str">
        <f ca="1">IF($B$10=TRUE,IF(C76&lt;&gt;"",COUNTIF(INDIRECT("$C$"&amp;ROW($C$13)&amp;":$C$"&amp;491-COUNTBLANK($C$13:$C$491)),"&lt;"&amp;C76)+COUNTIF(C$13:C76,C76),""),IF(C76&lt;&gt;"",COUNTIF(INDIRECT("$C$"&amp;ROW($C$13)&amp;":$C$"&amp;491-COUNTBLANK($C$13:$C$491)),"&gt;"&amp;C76)+COUNTIF(C$13:C76,C76),""))</f>
        <v/>
      </c>
      <c r="E76" s="23" t="str">
        <f t="shared" ca="1" si="0"/>
        <v/>
      </c>
      <c r="F76" s="142" t="str" cm="1">
        <f t="array" ref="F76">IF(A76&lt;&gt;"",INDEX(BDD_ISOLANTS_BIOSOURCES!A:CG,E76,MATCH($F$12,REFERENCEMENT_ISOLANT[#Headers],0)),"")</f>
        <v/>
      </c>
    </row>
    <row r="77" spans="1:6" x14ac:dyDescent="0.3">
      <c r="A77" s="23" t="str">
        <f>IF(AND(A76&lt;COUNTIF(REFERENCEMENT_ISOLANT[DATE REFERENCEMENT],"&lt;&gt;"&amp;""),A76&gt;0),'PR-tampon'!A76+1,"")</f>
        <v/>
      </c>
      <c r="B77" s="23" t="str">
        <f>IFERROR(IF(A77="","",VLOOKUP($A77,REFERENCEMENT_ISOLANT[[Ordre]:[Eligibilité procédé]],2,FALSE)),"")</f>
        <v/>
      </c>
      <c r="C77" s="23" t="str" cm="1">
        <f t="array" ref="C77">IF(B77&lt;&gt;"",INDEX(BDD_ISOLANTS_BIOSOURCES!A:CC,B77,MATCH($C$12,REFERENCEMENT_ISOLANT[#Headers],0)),"")</f>
        <v/>
      </c>
      <c r="D77" s="23" t="str">
        <f ca="1">IF($B$10=TRUE,IF(C77&lt;&gt;"",COUNTIF(INDIRECT("$C$"&amp;ROW($C$13)&amp;":$C$"&amp;491-COUNTBLANK($C$13:$C$491)),"&lt;"&amp;C77)+COUNTIF(C$13:C77,C77),""),IF(C77&lt;&gt;"",COUNTIF(INDIRECT("$C$"&amp;ROW($C$13)&amp;":$C$"&amp;491-COUNTBLANK($C$13:$C$491)),"&gt;"&amp;C77)+COUNTIF(C$13:C77,C77),""))</f>
        <v/>
      </c>
      <c r="E77" s="23" t="str">
        <f t="shared" ca="1" si="0"/>
        <v/>
      </c>
      <c r="F77" s="142" t="str" cm="1">
        <f t="array" ref="F77">IF(A77&lt;&gt;"",INDEX(BDD_ISOLANTS_BIOSOURCES!A:CG,E77,MATCH($F$12,REFERENCEMENT_ISOLANT[#Headers],0)),"")</f>
        <v/>
      </c>
    </row>
    <row r="78" spans="1:6" x14ac:dyDescent="0.3">
      <c r="A78" s="23" t="str">
        <f>IF(AND(A77&lt;COUNTIF(REFERENCEMENT_ISOLANT[DATE REFERENCEMENT],"&lt;&gt;"&amp;""),A77&gt;0),'PR-tampon'!A77+1,"")</f>
        <v/>
      </c>
      <c r="B78" s="23" t="str">
        <f>IFERROR(IF(A78="","",VLOOKUP($A78,REFERENCEMENT_ISOLANT[[Ordre]:[Eligibilité procédé]],2,FALSE)),"")</f>
        <v/>
      </c>
      <c r="C78" s="23" t="str" cm="1">
        <f t="array" ref="C78">IF(B78&lt;&gt;"",INDEX(BDD_ISOLANTS_BIOSOURCES!A:CC,B78,MATCH($C$12,REFERENCEMENT_ISOLANT[#Headers],0)),"")</f>
        <v/>
      </c>
      <c r="D78" s="23" t="str">
        <f ca="1">IF($B$10=TRUE,IF(C78&lt;&gt;"",COUNTIF(INDIRECT("$C$"&amp;ROW($C$13)&amp;":$C$"&amp;491-COUNTBLANK($C$13:$C$491)),"&lt;"&amp;C78)+COUNTIF(C$13:C78,C78),""),IF(C78&lt;&gt;"",COUNTIF(INDIRECT("$C$"&amp;ROW($C$13)&amp;":$C$"&amp;491-COUNTBLANK($C$13:$C$491)),"&gt;"&amp;C78)+COUNTIF(C$13:C78,C78),""))</f>
        <v/>
      </c>
      <c r="E78" s="23" t="str">
        <f t="shared" ref="E78:E141" ca="1" si="1">IFERROR(INDEX($A$13:$D$490,MATCH(ROW(D78)-ROW($B$12),$D$13:$D$490,0),2),"")</f>
        <v/>
      </c>
      <c r="F78" s="142" t="str" cm="1">
        <f t="array" ref="F78">IF(A78&lt;&gt;"",INDEX(BDD_ISOLANTS_BIOSOURCES!A:CG,E78,MATCH($F$12,REFERENCEMENT_ISOLANT[#Headers],0)),"")</f>
        <v/>
      </c>
    </row>
    <row r="79" spans="1:6" x14ac:dyDescent="0.3">
      <c r="A79" s="23" t="str">
        <f>IF(AND(A78&lt;COUNTIF(REFERENCEMENT_ISOLANT[DATE REFERENCEMENT],"&lt;&gt;"&amp;""),A78&gt;0),'PR-tampon'!A78+1,"")</f>
        <v/>
      </c>
      <c r="B79" s="23" t="str">
        <f>IFERROR(IF(A79="","",VLOOKUP($A79,REFERENCEMENT_ISOLANT[[Ordre]:[Eligibilité procédé]],2,FALSE)),"")</f>
        <v/>
      </c>
      <c r="C79" s="23" t="str" cm="1">
        <f t="array" ref="C79">IF(B79&lt;&gt;"",INDEX(BDD_ISOLANTS_BIOSOURCES!A:CC,B79,MATCH($C$12,REFERENCEMENT_ISOLANT[#Headers],0)),"")</f>
        <v/>
      </c>
      <c r="D79" s="23" t="str">
        <f ca="1">IF($B$10=TRUE,IF(C79&lt;&gt;"",COUNTIF(INDIRECT("$C$"&amp;ROW($C$13)&amp;":$C$"&amp;491-COUNTBLANK($C$13:$C$491)),"&lt;"&amp;C79)+COUNTIF(C$13:C79,C79),""),IF(C79&lt;&gt;"",COUNTIF(INDIRECT("$C$"&amp;ROW($C$13)&amp;":$C$"&amp;491-COUNTBLANK($C$13:$C$491)),"&gt;"&amp;C79)+COUNTIF(C$13:C79,C79),""))</f>
        <v/>
      </c>
      <c r="E79" s="23" t="str">
        <f t="shared" ca="1" si="1"/>
        <v/>
      </c>
      <c r="F79" s="142" t="str" cm="1">
        <f t="array" ref="F79">IF(A79&lt;&gt;"",INDEX(BDD_ISOLANTS_BIOSOURCES!A:CG,E79,MATCH($F$12,REFERENCEMENT_ISOLANT[#Headers],0)),"")</f>
        <v/>
      </c>
    </row>
    <row r="80" spans="1:6" x14ac:dyDescent="0.3">
      <c r="A80" s="23" t="str">
        <f>IF(AND(A79&lt;COUNTIF(REFERENCEMENT_ISOLANT[DATE REFERENCEMENT],"&lt;&gt;"&amp;""),A79&gt;0),'PR-tampon'!A79+1,"")</f>
        <v/>
      </c>
      <c r="B80" s="23" t="str">
        <f>IFERROR(IF(A80="","",VLOOKUP($A80,REFERENCEMENT_ISOLANT[[Ordre]:[Eligibilité procédé]],2,FALSE)),"")</f>
        <v/>
      </c>
      <c r="C80" s="23" t="str" cm="1">
        <f t="array" ref="C80">IF(B80&lt;&gt;"",INDEX(BDD_ISOLANTS_BIOSOURCES!A:CC,B80,MATCH($C$12,REFERENCEMENT_ISOLANT[#Headers],0)),"")</f>
        <v/>
      </c>
      <c r="D80" s="23" t="str">
        <f ca="1">IF($B$10=TRUE,IF(C80&lt;&gt;"",COUNTIF(INDIRECT("$C$"&amp;ROW($C$13)&amp;":$C$"&amp;491-COUNTBLANK($C$13:$C$491)),"&lt;"&amp;C80)+COUNTIF(C$13:C80,C80),""),IF(C80&lt;&gt;"",COUNTIF(INDIRECT("$C$"&amp;ROW($C$13)&amp;":$C$"&amp;491-COUNTBLANK($C$13:$C$491)),"&gt;"&amp;C80)+COUNTIF(C$13:C80,C80),""))</f>
        <v/>
      </c>
      <c r="E80" s="23" t="str">
        <f t="shared" ca="1" si="1"/>
        <v/>
      </c>
      <c r="F80" s="142" t="str" cm="1">
        <f t="array" ref="F80">IF(A80&lt;&gt;"",INDEX(BDD_ISOLANTS_BIOSOURCES!A:CG,E80,MATCH($F$12,REFERENCEMENT_ISOLANT[#Headers],0)),"")</f>
        <v/>
      </c>
    </row>
    <row r="81" spans="1:6" x14ac:dyDescent="0.3">
      <c r="A81" s="23" t="str">
        <f>IF(AND(A80&lt;COUNTIF(REFERENCEMENT_ISOLANT[DATE REFERENCEMENT],"&lt;&gt;"&amp;""),A80&gt;0),'PR-tampon'!A80+1,"")</f>
        <v/>
      </c>
      <c r="B81" s="23" t="str">
        <f>IFERROR(IF(A81="","",VLOOKUP($A81,REFERENCEMENT_ISOLANT[[Ordre]:[Eligibilité procédé]],2,FALSE)),"")</f>
        <v/>
      </c>
      <c r="C81" s="23" t="str" cm="1">
        <f t="array" ref="C81">IF(B81&lt;&gt;"",INDEX(BDD_ISOLANTS_BIOSOURCES!A:CC,B81,MATCH($C$12,REFERENCEMENT_ISOLANT[#Headers],0)),"")</f>
        <v/>
      </c>
      <c r="D81" s="23" t="str">
        <f ca="1">IF($B$10=TRUE,IF(C81&lt;&gt;"",COUNTIF(INDIRECT("$C$"&amp;ROW($C$13)&amp;":$C$"&amp;491-COUNTBLANK($C$13:$C$491)),"&lt;"&amp;C81)+COUNTIF(C$13:C81,C81),""),IF(C81&lt;&gt;"",COUNTIF(INDIRECT("$C$"&amp;ROW($C$13)&amp;":$C$"&amp;491-COUNTBLANK($C$13:$C$491)),"&gt;"&amp;C81)+COUNTIF(C$13:C81,C81),""))</f>
        <v/>
      </c>
      <c r="E81" s="23" t="str">
        <f t="shared" ca="1" si="1"/>
        <v/>
      </c>
      <c r="F81" s="142" t="str" cm="1">
        <f t="array" ref="F81">IF(A81&lt;&gt;"",INDEX(BDD_ISOLANTS_BIOSOURCES!A:CG,E81,MATCH($F$12,REFERENCEMENT_ISOLANT[#Headers],0)),"")</f>
        <v/>
      </c>
    </row>
    <row r="82" spans="1:6" x14ac:dyDescent="0.3">
      <c r="A82" s="23" t="str">
        <f>IF(AND(A81&lt;COUNTIF(REFERENCEMENT_ISOLANT[DATE REFERENCEMENT],"&lt;&gt;"&amp;""),A81&gt;0),'PR-tampon'!A81+1,"")</f>
        <v/>
      </c>
      <c r="B82" s="23" t="str">
        <f>IFERROR(IF(A82="","",VLOOKUP($A82,REFERENCEMENT_ISOLANT[[Ordre]:[Eligibilité procédé]],2,FALSE)),"")</f>
        <v/>
      </c>
      <c r="C82" s="23" t="str" cm="1">
        <f t="array" ref="C82">IF(B82&lt;&gt;"",INDEX(BDD_ISOLANTS_BIOSOURCES!A:CC,B82,MATCH($C$12,REFERENCEMENT_ISOLANT[#Headers],0)),"")</f>
        <v/>
      </c>
      <c r="D82" s="23" t="str">
        <f ca="1">IF($B$10=TRUE,IF(C82&lt;&gt;"",COUNTIF(INDIRECT("$C$"&amp;ROW($C$13)&amp;":$C$"&amp;491-COUNTBLANK($C$13:$C$491)),"&lt;"&amp;C82)+COUNTIF(C$13:C82,C82),""),IF(C82&lt;&gt;"",COUNTIF(INDIRECT("$C$"&amp;ROW($C$13)&amp;":$C$"&amp;491-COUNTBLANK($C$13:$C$491)),"&gt;"&amp;C82)+COUNTIF(C$13:C82,C82),""))</f>
        <v/>
      </c>
      <c r="E82" s="23" t="str">
        <f t="shared" ca="1" si="1"/>
        <v/>
      </c>
      <c r="F82" s="142" t="str" cm="1">
        <f t="array" ref="F82">IF(A82&lt;&gt;"",INDEX(BDD_ISOLANTS_BIOSOURCES!A:CG,E82,MATCH($F$12,REFERENCEMENT_ISOLANT[#Headers],0)),"")</f>
        <v/>
      </c>
    </row>
    <row r="83" spans="1:6" x14ac:dyDescent="0.3">
      <c r="A83" s="23" t="str">
        <f>IF(AND(A82&lt;COUNTIF(REFERENCEMENT_ISOLANT[DATE REFERENCEMENT],"&lt;&gt;"&amp;""),A82&gt;0),'PR-tampon'!A82+1,"")</f>
        <v/>
      </c>
      <c r="B83" s="23" t="str">
        <f>IFERROR(IF(A83="","",VLOOKUP($A83,REFERENCEMENT_ISOLANT[[Ordre]:[Eligibilité procédé]],2,FALSE)),"")</f>
        <v/>
      </c>
      <c r="C83" s="23" t="str" cm="1">
        <f t="array" ref="C83">IF(B83&lt;&gt;"",INDEX(BDD_ISOLANTS_BIOSOURCES!A:CC,B83,MATCH($C$12,REFERENCEMENT_ISOLANT[#Headers],0)),"")</f>
        <v/>
      </c>
      <c r="D83" s="23" t="str">
        <f ca="1">IF($B$10=TRUE,IF(C83&lt;&gt;"",COUNTIF(INDIRECT("$C$"&amp;ROW($C$13)&amp;":$C$"&amp;491-COUNTBLANK($C$13:$C$491)),"&lt;"&amp;C83)+COUNTIF(C$13:C83,C83),""),IF(C83&lt;&gt;"",COUNTIF(INDIRECT("$C$"&amp;ROW($C$13)&amp;":$C$"&amp;491-COUNTBLANK($C$13:$C$491)),"&gt;"&amp;C83)+COUNTIF(C$13:C83,C83),""))</f>
        <v/>
      </c>
      <c r="E83" s="23" t="str">
        <f t="shared" ca="1" si="1"/>
        <v/>
      </c>
      <c r="F83" s="142" t="str" cm="1">
        <f t="array" ref="F83">IF(A83&lt;&gt;"",INDEX(BDD_ISOLANTS_BIOSOURCES!A:CG,E83,MATCH($F$12,REFERENCEMENT_ISOLANT[#Headers],0)),"")</f>
        <v/>
      </c>
    </row>
    <row r="84" spans="1:6" x14ac:dyDescent="0.3">
      <c r="A84" s="23" t="str">
        <f>IF(AND(A83&lt;COUNTIF(REFERENCEMENT_ISOLANT[DATE REFERENCEMENT],"&lt;&gt;"&amp;""),A83&gt;0),'PR-tampon'!A83+1,"")</f>
        <v/>
      </c>
      <c r="B84" s="23" t="str">
        <f>IFERROR(IF(A84="","",VLOOKUP($A84,REFERENCEMENT_ISOLANT[[Ordre]:[Eligibilité procédé]],2,FALSE)),"")</f>
        <v/>
      </c>
      <c r="C84" s="23" t="str" cm="1">
        <f t="array" ref="C84">IF(B84&lt;&gt;"",INDEX(BDD_ISOLANTS_BIOSOURCES!A:CC,B84,MATCH($C$12,REFERENCEMENT_ISOLANT[#Headers],0)),"")</f>
        <v/>
      </c>
      <c r="D84" s="23" t="str">
        <f ca="1">IF($B$10=TRUE,IF(C84&lt;&gt;"",COUNTIF(INDIRECT("$C$"&amp;ROW($C$13)&amp;":$C$"&amp;491-COUNTBLANK($C$13:$C$491)),"&lt;"&amp;C84)+COUNTIF(C$13:C84,C84),""),IF(C84&lt;&gt;"",COUNTIF(INDIRECT("$C$"&amp;ROW($C$13)&amp;":$C$"&amp;491-COUNTBLANK($C$13:$C$491)),"&gt;"&amp;C84)+COUNTIF(C$13:C84,C84),""))</f>
        <v/>
      </c>
      <c r="E84" s="23" t="str">
        <f t="shared" ca="1" si="1"/>
        <v/>
      </c>
      <c r="F84" s="142" t="str" cm="1">
        <f t="array" ref="F84">IF(A84&lt;&gt;"",INDEX(BDD_ISOLANTS_BIOSOURCES!A:CG,E84,MATCH($F$12,REFERENCEMENT_ISOLANT[#Headers],0)),"")</f>
        <v/>
      </c>
    </row>
    <row r="85" spans="1:6" x14ac:dyDescent="0.3">
      <c r="A85" s="23" t="str">
        <f>IF(AND(A84&lt;COUNTIF(REFERENCEMENT_ISOLANT[DATE REFERENCEMENT],"&lt;&gt;"&amp;""),A84&gt;0),'PR-tampon'!A84+1,"")</f>
        <v/>
      </c>
      <c r="B85" s="23" t="str">
        <f>IFERROR(IF(A85="","",VLOOKUP($A85,REFERENCEMENT_ISOLANT[[Ordre]:[Eligibilité procédé]],2,FALSE)),"")</f>
        <v/>
      </c>
      <c r="C85" s="23" t="str" cm="1">
        <f t="array" ref="C85">IF(B85&lt;&gt;"",INDEX(BDD_ISOLANTS_BIOSOURCES!A:CC,B85,MATCH($C$12,REFERENCEMENT_ISOLANT[#Headers],0)),"")</f>
        <v/>
      </c>
      <c r="D85" s="23" t="str">
        <f ca="1">IF($B$10=TRUE,IF(C85&lt;&gt;"",COUNTIF(INDIRECT("$C$"&amp;ROW($C$13)&amp;":$C$"&amp;491-COUNTBLANK($C$13:$C$491)),"&lt;"&amp;C85)+COUNTIF(C$13:C85,C85),""),IF(C85&lt;&gt;"",COUNTIF(INDIRECT("$C$"&amp;ROW($C$13)&amp;":$C$"&amp;491-COUNTBLANK($C$13:$C$491)),"&gt;"&amp;C85)+COUNTIF(C$13:C85,C85),""))</f>
        <v/>
      </c>
      <c r="E85" s="23" t="str">
        <f t="shared" ca="1" si="1"/>
        <v/>
      </c>
      <c r="F85" s="142" t="str" cm="1">
        <f t="array" ref="F85">IF(A85&lt;&gt;"",INDEX(BDD_ISOLANTS_BIOSOURCES!A:CG,E85,MATCH($F$12,REFERENCEMENT_ISOLANT[#Headers],0)),"")</f>
        <v/>
      </c>
    </row>
    <row r="86" spans="1:6" x14ac:dyDescent="0.3">
      <c r="A86" s="23" t="str">
        <f>IF(AND(A85&lt;COUNTIF(REFERENCEMENT_ISOLANT[DATE REFERENCEMENT],"&lt;&gt;"&amp;""),A85&gt;0),'PR-tampon'!A85+1,"")</f>
        <v/>
      </c>
      <c r="B86" s="23" t="str">
        <f>IFERROR(IF(A86="","",VLOOKUP($A86,REFERENCEMENT_ISOLANT[[Ordre]:[Eligibilité procédé]],2,FALSE)),"")</f>
        <v/>
      </c>
      <c r="C86" s="23" t="str" cm="1">
        <f t="array" ref="C86">IF(B86&lt;&gt;"",INDEX(BDD_ISOLANTS_BIOSOURCES!A:CC,B86,MATCH($C$12,REFERENCEMENT_ISOLANT[#Headers],0)),"")</f>
        <v/>
      </c>
      <c r="D86" s="23" t="str">
        <f ca="1">IF($B$10=TRUE,IF(C86&lt;&gt;"",COUNTIF(INDIRECT("$C$"&amp;ROW($C$13)&amp;":$C$"&amp;491-COUNTBLANK($C$13:$C$491)),"&lt;"&amp;C86)+COUNTIF(C$13:C86,C86),""),IF(C86&lt;&gt;"",COUNTIF(INDIRECT("$C$"&amp;ROW($C$13)&amp;":$C$"&amp;491-COUNTBLANK($C$13:$C$491)),"&gt;"&amp;C86)+COUNTIF(C$13:C86,C86),""))</f>
        <v/>
      </c>
      <c r="E86" s="23" t="str">
        <f t="shared" ca="1" si="1"/>
        <v/>
      </c>
      <c r="F86" s="142" t="str" cm="1">
        <f t="array" ref="F86">IF(A86&lt;&gt;"",INDEX(BDD_ISOLANTS_BIOSOURCES!A:CG,E86,MATCH($F$12,REFERENCEMENT_ISOLANT[#Headers],0)),"")</f>
        <v/>
      </c>
    </row>
    <row r="87" spans="1:6" x14ac:dyDescent="0.3">
      <c r="A87" s="23" t="str">
        <f>IF(AND(A86&lt;COUNTIF(REFERENCEMENT_ISOLANT[DATE REFERENCEMENT],"&lt;&gt;"&amp;""),A86&gt;0),'PR-tampon'!A86+1,"")</f>
        <v/>
      </c>
      <c r="B87" s="23" t="str">
        <f>IFERROR(IF(A87="","",VLOOKUP($A87,REFERENCEMENT_ISOLANT[[Ordre]:[Eligibilité procédé]],2,FALSE)),"")</f>
        <v/>
      </c>
      <c r="C87" s="23" t="str" cm="1">
        <f t="array" ref="C87">IF(B87&lt;&gt;"",INDEX(BDD_ISOLANTS_BIOSOURCES!A:CC,B87,MATCH($C$12,REFERENCEMENT_ISOLANT[#Headers],0)),"")</f>
        <v/>
      </c>
      <c r="D87" s="23" t="str">
        <f ca="1">IF($B$10=TRUE,IF(C87&lt;&gt;"",COUNTIF(INDIRECT("$C$"&amp;ROW($C$13)&amp;":$C$"&amp;491-COUNTBLANK($C$13:$C$491)),"&lt;"&amp;C87)+COUNTIF(C$13:C87,C87),""),IF(C87&lt;&gt;"",COUNTIF(INDIRECT("$C$"&amp;ROW($C$13)&amp;":$C$"&amp;491-COUNTBLANK($C$13:$C$491)),"&gt;"&amp;C87)+COUNTIF(C$13:C87,C87),""))</f>
        <v/>
      </c>
      <c r="E87" s="23" t="str">
        <f t="shared" ca="1" si="1"/>
        <v/>
      </c>
      <c r="F87" s="142" t="str" cm="1">
        <f t="array" ref="F87">IF(A87&lt;&gt;"",INDEX(BDD_ISOLANTS_BIOSOURCES!A:CG,E87,MATCH($F$12,REFERENCEMENT_ISOLANT[#Headers],0)),"")</f>
        <v/>
      </c>
    </row>
    <row r="88" spans="1:6" x14ac:dyDescent="0.3">
      <c r="A88" s="23" t="str">
        <f>IF(AND(A87&lt;COUNTIF(REFERENCEMENT_ISOLANT[DATE REFERENCEMENT],"&lt;&gt;"&amp;""),A87&gt;0),'PR-tampon'!A87+1,"")</f>
        <v/>
      </c>
      <c r="B88" s="23" t="str">
        <f>IFERROR(IF(A88="","",VLOOKUP($A88,REFERENCEMENT_ISOLANT[[Ordre]:[Eligibilité procédé]],2,FALSE)),"")</f>
        <v/>
      </c>
      <c r="C88" s="23" t="str" cm="1">
        <f t="array" ref="C88">IF(B88&lt;&gt;"",INDEX(BDD_ISOLANTS_BIOSOURCES!A:CC,B88,MATCH($C$12,REFERENCEMENT_ISOLANT[#Headers],0)),"")</f>
        <v/>
      </c>
      <c r="D88" s="23" t="str">
        <f ca="1">IF($B$10=TRUE,IF(C88&lt;&gt;"",COUNTIF(INDIRECT("$C$"&amp;ROW($C$13)&amp;":$C$"&amp;491-COUNTBLANK($C$13:$C$491)),"&lt;"&amp;C88)+COUNTIF(C$13:C88,C88),""),IF(C88&lt;&gt;"",COUNTIF(INDIRECT("$C$"&amp;ROW($C$13)&amp;":$C$"&amp;491-COUNTBLANK($C$13:$C$491)),"&gt;"&amp;C88)+COUNTIF(C$13:C88,C88),""))</f>
        <v/>
      </c>
      <c r="E88" s="23" t="str">
        <f t="shared" ca="1" si="1"/>
        <v/>
      </c>
      <c r="F88" s="142" t="str" cm="1">
        <f t="array" ref="F88">IF(A88&lt;&gt;"",INDEX(BDD_ISOLANTS_BIOSOURCES!A:CG,E88,MATCH($F$12,REFERENCEMENT_ISOLANT[#Headers],0)),"")</f>
        <v/>
      </c>
    </row>
    <row r="89" spans="1:6" x14ac:dyDescent="0.3">
      <c r="A89" s="23" t="str">
        <f>IF(AND(A88&lt;COUNTIF(REFERENCEMENT_ISOLANT[DATE REFERENCEMENT],"&lt;&gt;"&amp;""),A88&gt;0),'PR-tampon'!A88+1,"")</f>
        <v/>
      </c>
      <c r="B89" s="23" t="str">
        <f>IFERROR(IF(A89="","",VLOOKUP($A89,REFERENCEMENT_ISOLANT[[Ordre]:[Eligibilité procédé]],2,FALSE)),"")</f>
        <v/>
      </c>
      <c r="C89" s="23" t="str" cm="1">
        <f t="array" ref="C89">IF(B89&lt;&gt;"",INDEX(BDD_ISOLANTS_BIOSOURCES!A:CC,B89,MATCH($C$12,REFERENCEMENT_ISOLANT[#Headers],0)),"")</f>
        <v/>
      </c>
      <c r="D89" s="23" t="str">
        <f ca="1">IF($B$10=TRUE,IF(C89&lt;&gt;"",COUNTIF(INDIRECT("$C$"&amp;ROW($C$13)&amp;":$C$"&amp;491-COUNTBLANK($C$13:$C$491)),"&lt;"&amp;C89)+COUNTIF(C$13:C89,C89),""),IF(C89&lt;&gt;"",COUNTIF(INDIRECT("$C$"&amp;ROW($C$13)&amp;":$C$"&amp;491-COUNTBLANK($C$13:$C$491)),"&gt;"&amp;C89)+COUNTIF(C$13:C89,C89),""))</f>
        <v/>
      </c>
      <c r="E89" s="23" t="str">
        <f t="shared" ca="1" si="1"/>
        <v/>
      </c>
      <c r="F89" s="142" t="str" cm="1">
        <f t="array" ref="F89">IF(A89&lt;&gt;"",INDEX(BDD_ISOLANTS_BIOSOURCES!A:CG,E89,MATCH($F$12,REFERENCEMENT_ISOLANT[#Headers],0)),"")</f>
        <v/>
      </c>
    </row>
    <row r="90" spans="1:6" x14ac:dyDescent="0.3">
      <c r="A90" s="23" t="str">
        <f>IF(AND(A89&lt;COUNTIF(REFERENCEMENT_ISOLANT[DATE REFERENCEMENT],"&lt;&gt;"&amp;""),A89&gt;0),'PR-tampon'!A89+1,"")</f>
        <v/>
      </c>
      <c r="B90" s="23" t="str">
        <f>IFERROR(IF(A90="","",VLOOKUP($A90,REFERENCEMENT_ISOLANT[[Ordre]:[Eligibilité procédé]],2,FALSE)),"")</f>
        <v/>
      </c>
      <c r="C90" s="23" t="str" cm="1">
        <f t="array" ref="C90">IF(B90&lt;&gt;"",INDEX(BDD_ISOLANTS_BIOSOURCES!A:CC,B90,MATCH($C$12,REFERENCEMENT_ISOLANT[#Headers],0)),"")</f>
        <v/>
      </c>
      <c r="D90" s="23" t="str">
        <f ca="1">IF($B$10=TRUE,IF(C90&lt;&gt;"",COUNTIF(INDIRECT("$C$"&amp;ROW($C$13)&amp;":$C$"&amp;491-COUNTBLANK($C$13:$C$491)),"&lt;"&amp;C90)+COUNTIF(C$13:C90,C90),""),IF(C90&lt;&gt;"",COUNTIF(INDIRECT("$C$"&amp;ROW($C$13)&amp;":$C$"&amp;491-COUNTBLANK($C$13:$C$491)),"&gt;"&amp;C90)+COUNTIF(C$13:C90,C90),""))</f>
        <v/>
      </c>
      <c r="E90" s="23" t="str">
        <f t="shared" ca="1" si="1"/>
        <v/>
      </c>
      <c r="F90" s="142" t="str" cm="1">
        <f t="array" ref="F90">IF(A90&lt;&gt;"",INDEX(BDD_ISOLANTS_BIOSOURCES!A:CG,E90,MATCH($F$12,REFERENCEMENT_ISOLANT[#Headers],0)),"")</f>
        <v/>
      </c>
    </row>
    <row r="91" spans="1:6" x14ac:dyDescent="0.3">
      <c r="A91" s="23" t="str">
        <f>IF(AND(A90&lt;COUNTIF(REFERENCEMENT_ISOLANT[DATE REFERENCEMENT],"&lt;&gt;"&amp;""),A90&gt;0),'PR-tampon'!A90+1,"")</f>
        <v/>
      </c>
      <c r="B91" s="23" t="str">
        <f>IFERROR(IF(A91="","",VLOOKUP($A91,REFERENCEMENT_ISOLANT[[Ordre]:[Eligibilité procédé]],2,FALSE)),"")</f>
        <v/>
      </c>
      <c r="C91" s="23" t="str" cm="1">
        <f t="array" ref="C91">IF(B91&lt;&gt;"",INDEX(BDD_ISOLANTS_BIOSOURCES!A:CC,B91,MATCH($C$12,REFERENCEMENT_ISOLANT[#Headers],0)),"")</f>
        <v/>
      </c>
      <c r="D91" s="23" t="str">
        <f ca="1">IF($B$10=TRUE,IF(C91&lt;&gt;"",COUNTIF(INDIRECT("$C$"&amp;ROW($C$13)&amp;":$C$"&amp;491-COUNTBLANK($C$13:$C$491)),"&lt;"&amp;C91)+COUNTIF(C$13:C91,C91),""),IF(C91&lt;&gt;"",COUNTIF(INDIRECT("$C$"&amp;ROW($C$13)&amp;":$C$"&amp;491-COUNTBLANK($C$13:$C$491)),"&gt;"&amp;C91)+COUNTIF(C$13:C91,C91),""))</f>
        <v/>
      </c>
      <c r="E91" s="23" t="str">
        <f t="shared" ca="1" si="1"/>
        <v/>
      </c>
      <c r="F91" s="142" t="str" cm="1">
        <f t="array" ref="F91">IF(A91&lt;&gt;"",INDEX(BDD_ISOLANTS_BIOSOURCES!A:CG,E91,MATCH($F$12,REFERENCEMENT_ISOLANT[#Headers],0)),"")</f>
        <v/>
      </c>
    </row>
    <row r="92" spans="1:6" x14ac:dyDescent="0.3">
      <c r="A92" s="23" t="str">
        <f>IF(AND(A91&lt;COUNTIF(REFERENCEMENT_ISOLANT[DATE REFERENCEMENT],"&lt;&gt;"&amp;""),A91&gt;0),'PR-tampon'!A91+1,"")</f>
        <v/>
      </c>
      <c r="B92" s="23" t="str">
        <f>IFERROR(IF(A92="","",VLOOKUP($A92,REFERENCEMENT_ISOLANT[[Ordre]:[Eligibilité procédé]],2,FALSE)),"")</f>
        <v/>
      </c>
      <c r="C92" s="23" t="str" cm="1">
        <f t="array" ref="C92">IF(B92&lt;&gt;"",INDEX(BDD_ISOLANTS_BIOSOURCES!A:CC,B92,MATCH($C$12,REFERENCEMENT_ISOLANT[#Headers],0)),"")</f>
        <v/>
      </c>
      <c r="D92" s="23" t="str">
        <f ca="1">IF($B$10=TRUE,IF(C92&lt;&gt;"",COUNTIF(INDIRECT("$C$"&amp;ROW($C$13)&amp;":$C$"&amp;491-COUNTBLANK($C$13:$C$491)),"&lt;"&amp;C92)+COUNTIF(C$13:C92,C92),""),IF(C92&lt;&gt;"",COUNTIF(INDIRECT("$C$"&amp;ROW($C$13)&amp;":$C$"&amp;491-COUNTBLANK($C$13:$C$491)),"&gt;"&amp;C92)+COUNTIF(C$13:C92,C92),""))</f>
        <v/>
      </c>
      <c r="E92" s="23" t="str">
        <f t="shared" ca="1" si="1"/>
        <v/>
      </c>
      <c r="F92" s="142" t="str" cm="1">
        <f t="array" ref="F92">IF(A92&lt;&gt;"",INDEX(BDD_ISOLANTS_BIOSOURCES!A:CG,E92,MATCH($F$12,REFERENCEMENT_ISOLANT[#Headers],0)),"")</f>
        <v/>
      </c>
    </row>
    <row r="93" spans="1:6" x14ac:dyDescent="0.3">
      <c r="A93" s="23" t="str">
        <f>IF(AND(A92&lt;COUNTIF(REFERENCEMENT_ISOLANT[DATE REFERENCEMENT],"&lt;&gt;"&amp;""),A92&gt;0),'PR-tampon'!A92+1,"")</f>
        <v/>
      </c>
      <c r="B93" s="23" t="str">
        <f>IFERROR(IF(A93="","",VLOOKUP($A93,REFERENCEMENT_ISOLANT[[Ordre]:[Eligibilité procédé]],2,FALSE)),"")</f>
        <v/>
      </c>
      <c r="C93" s="23" t="str" cm="1">
        <f t="array" ref="C93">IF(B93&lt;&gt;"",INDEX(BDD_ISOLANTS_BIOSOURCES!A:CC,B93,MATCH($C$12,REFERENCEMENT_ISOLANT[#Headers],0)),"")</f>
        <v/>
      </c>
      <c r="D93" s="23" t="str">
        <f ca="1">IF($B$10=TRUE,IF(C93&lt;&gt;"",COUNTIF(INDIRECT("$C$"&amp;ROW($C$13)&amp;":$C$"&amp;491-COUNTBLANK($C$13:$C$491)),"&lt;"&amp;C93)+COUNTIF(C$13:C93,C93),""),IF(C93&lt;&gt;"",COUNTIF(INDIRECT("$C$"&amp;ROW($C$13)&amp;":$C$"&amp;491-COUNTBLANK($C$13:$C$491)),"&gt;"&amp;C93)+COUNTIF(C$13:C93,C93),""))</f>
        <v/>
      </c>
      <c r="E93" s="23" t="str">
        <f t="shared" ca="1" si="1"/>
        <v/>
      </c>
      <c r="F93" s="142" t="str" cm="1">
        <f t="array" ref="F93">IF(A93&lt;&gt;"",INDEX(BDD_ISOLANTS_BIOSOURCES!A:CG,E93,MATCH($F$12,REFERENCEMENT_ISOLANT[#Headers],0)),"")</f>
        <v/>
      </c>
    </row>
    <row r="94" spans="1:6" x14ac:dyDescent="0.3">
      <c r="A94" s="23" t="str">
        <f>IF(AND(A93&lt;COUNTIF(REFERENCEMENT_ISOLANT[DATE REFERENCEMENT],"&lt;&gt;"&amp;""),A93&gt;0),'PR-tampon'!A93+1,"")</f>
        <v/>
      </c>
      <c r="B94" s="23" t="str">
        <f>IFERROR(IF(A94="","",VLOOKUP($A94,REFERENCEMENT_ISOLANT[[Ordre]:[Eligibilité procédé]],2,FALSE)),"")</f>
        <v/>
      </c>
      <c r="C94" s="23" t="str" cm="1">
        <f t="array" ref="C94">IF(B94&lt;&gt;"",INDEX(BDD_ISOLANTS_BIOSOURCES!A:CC,B94,MATCH($C$12,REFERENCEMENT_ISOLANT[#Headers],0)),"")</f>
        <v/>
      </c>
      <c r="D94" s="23" t="str">
        <f ca="1">IF($B$10=TRUE,IF(C94&lt;&gt;"",COUNTIF(INDIRECT("$C$"&amp;ROW($C$13)&amp;":$C$"&amp;491-COUNTBLANK($C$13:$C$491)),"&lt;"&amp;C94)+COUNTIF(C$13:C94,C94),""),IF(C94&lt;&gt;"",COUNTIF(INDIRECT("$C$"&amp;ROW($C$13)&amp;":$C$"&amp;491-COUNTBLANK($C$13:$C$491)),"&gt;"&amp;C94)+COUNTIF(C$13:C94,C94),""))</f>
        <v/>
      </c>
      <c r="E94" s="23" t="str">
        <f t="shared" ca="1" si="1"/>
        <v/>
      </c>
      <c r="F94" s="142" t="str" cm="1">
        <f t="array" ref="F94">IF(A94&lt;&gt;"",INDEX(BDD_ISOLANTS_BIOSOURCES!A:CG,E94,MATCH($F$12,REFERENCEMENT_ISOLANT[#Headers],0)),"")</f>
        <v/>
      </c>
    </row>
    <row r="95" spans="1:6" x14ac:dyDescent="0.3">
      <c r="A95" s="23" t="str">
        <f>IF(AND(A94&lt;COUNTIF(REFERENCEMENT_ISOLANT[DATE REFERENCEMENT],"&lt;&gt;"&amp;""),A94&gt;0),'PR-tampon'!A94+1,"")</f>
        <v/>
      </c>
      <c r="B95" s="23" t="str">
        <f>IFERROR(IF(A95="","",VLOOKUP($A95,REFERENCEMENT_ISOLANT[[Ordre]:[Eligibilité procédé]],2,FALSE)),"")</f>
        <v/>
      </c>
      <c r="C95" s="23" t="str" cm="1">
        <f t="array" ref="C95">IF(B95&lt;&gt;"",INDEX(BDD_ISOLANTS_BIOSOURCES!A:CC,B95,MATCH($C$12,REFERENCEMENT_ISOLANT[#Headers],0)),"")</f>
        <v/>
      </c>
      <c r="D95" s="23" t="str">
        <f ca="1">IF($B$10=TRUE,IF(C95&lt;&gt;"",COUNTIF(INDIRECT("$C$"&amp;ROW($C$13)&amp;":$C$"&amp;491-COUNTBLANK($C$13:$C$491)),"&lt;"&amp;C95)+COUNTIF(C$13:C95,C95),""),IF(C95&lt;&gt;"",COUNTIF(INDIRECT("$C$"&amp;ROW($C$13)&amp;":$C$"&amp;491-COUNTBLANK($C$13:$C$491)),"&gt;"&amp;C95)+COUNTIF(C$13:C95,C95),""))</f>
        <v/>
      </c>
      <c r="E95" s="23" t="str">
        <f t="shared" ca="1" si="1"/>
        <v/>
      </c>
      <c r="F95" s="142" t="str" cm="1">
        <f t="array" ref="F95">IF(A95&lt;&gt;"",INDEX(BDD_ISOLANTS_BIOSOURCES!A:CG,E95,MATCH($F$12,REFERENCEMENT_ISOLANT[#Headers],0)),"")</f>
        <v/>
      </c>
    </row>
    <row r="96" spans="1:6" x14ac:dyDescent="0.3">
      <c r="A96" s="23" t="str">
        <f>IF(AND(A95&lt;COUNTIF(REFERENCEMENT_ISOLANT[DATE REFERENCEMENT],"&lt;&gt;"&amp;""),A95&gt;0),'PR-tampon'!A95+1,"")</f>
        <v/>
      </c>
      <c r="B96" s="23" t="str">
        <f>IFERROR(IF(A96="","",VLOOKUP($A96,REFERENCEMENT_ISOLANT[[Ordre]:[Eligibilité procédé]],2,FALSE)),"")</f>
        <v/>
      </c>
      <c r="C96" s="23" t="str" cm="1">
        <f t="array" ref="C96">IF(B96&lt;&gt;"",INDEX(BDD_ISOLANTS_BIOSOURCES!A:CC,B96,MATCH($C$12,REFERENCEMENT_ISOLANT[#Headers],0)),"")</f>
        <v/>
      </c>
      <c r="D96" s="23" t="str">
        <f ca="1">IF($B$10=TRUE,IF(C96&lt;&gt;"",COUNTIF(INDIRECT("$C$"&amp;ROW($C$13)&amp;":$C$"&amp;491-COUNTBLANK($C$13:$C$491)),"&lt;"&amp;C96)+COUNTIF(C$13:C96,C96),""),IF(C96&lt;&gt;"",COUNTIF(INDIRECT("$C$"&amp;ROW($C$13)&amp;":$C$"&amp;491-COUNTBLANK($C$13:$C$491)),"&gt;"&amp;C96)+COUNTIF(C$13:C96,C96),""))</f>
        <v/>
      </c>
      <c r="E96" s="23" t="str">
        <f t="shared" ca="1" si="1"/>
        <v/>
      </c>
      <c r="F96" s="142" t="str" cm="1">
        <f t="array" ref="F96">IF(A96&lt;&gt;"",INDEX(BDD_ISOLANTS_BIOSOURCES!A:CG,E96,MATCH($F$12,REFERENCEMENT_ISOLANT[#Headers],0)),"")</f>
        <v/>
      </c>
    </row>
    <row r="97" spans="1:6" x14ac:dyDescent="0.3">
      <c r="A97" s="23" t="str">
        <f>IF(AND(A96&lt;COUNTIF(REFERENCEMENT_ISOLANT[DATE REFERENCEMENT],"&lt;&gt;"&amp;""),A96&gt;0),'PR-tampon'!A96+1,"")</f>
        <v/>
      </c>
      <c r="B97" s="23" t="str">
        <f>IFERROR(IF(A97="","",VLOOKUP($A97,REFERENCEMENT_ISOLANT[[Ordre]:[Eligibilité procédé]],2,FALSE)),"")</f>
        <v/>
      </c>
      <c r="C97" s="23" t="str" cm="1">
        <f t="array" ref="C97">IF(B97&lt;&gt;"",INDEX(BDD_ISOLANTS_BIOSOURCES!A:CC,B97,MATCH($C$12,REFERENCEMENT_ISOLANT[#Headers],0)),"")</f>
        <v/>
      </c>
      <c r="D97" s="23" t="str">
        <f ca="1">IF($B$10=TRUE,IF(C97&lt;&gt;"",COUNTIF(INDIRECT("$C$"&amp;ROW($C$13)&amp;":$C$"&amp;491-COUNTBLANK($C$13:$C$491)),"&lt;"&amp;C97)+COUNTIF(C$13:C97,C97),""),IF(C97&lt;&gt;"",COUNTIF(INDIRECT("$C$"&amp;ROW($C$13)&amp;":$C$"&amp;491-COUNTBLANK($C$13:$C$491)),"&gt;"&amp;C97)+COUNTIF(C$13:C97,C97),""))</f>
        <v/>
      </c>
      <c r="E97" s="23" t="str">
        <f t="shared" ca="1" si="1"/>
        <v/>
      </c>
      <c r="F97" s="142" t="str" cm="1">
        <f t="array" ref="F97">IF(A97&lt;&gt;"",INDEX(BDD_ISOLANTS_BIOSOURCES!A:CG,E97,MATCH($F$12,REFERENCEMENT_ISOLANT[#Headers],0)),"")</f>
        <v/>
      </c>
    </row>
    <row r="98" spans="1:6" x14ac:dyDescent="0.3">
      <c r="A98" s="23" t="str">
        <f>IF(AND(A97&lt;COUNTIF(REFERENCEMENT_ISOLANT[DATE REFERENCEMENT],"&lt;&gt;"&amp;""),A97&gt;0),'PR-tampon'!A97+1,"")</f>
        <v/>
      </c>
      <c r="B98" s="23" t="str">
        <f>IFERROR(IF(A98="","",VLOOKUP($A98,REFERENCEMENT_ISOLANT[[Ordre]:[Eligibilité procédé]],2,FALSE)),"")</f>
        <v/>
      </c>
      <c r="C98" s="23" t="str" cm="1">
        <f t="array" ref="C98">IF(B98&lt;&gt;"",INDEX(BDD_ISOLANTS_BIOSOURCES!A:CC,B98,MATCH($C$12,REFERENCEMENT_ISOLANT[#Headers],0)),"")</f>
        <v/>
      </c>
      <c r="D98" s="23" t="str">
        <f ca="1">IF($B$10=TRUE,IF(C98&lt;&gt;"",COUNTIF(INDIRECT("$C$"&amp;ROW($C$13)&amp;":$C$"&amp;491-COUNTBLANK($C$13:$C$491)),"&lt;"&amp;C98)+COUNTIF(C$13:C98,C98),""),IF(C98&lt;&gt;"",COUNTIF(INDIRECT("$C$"&amp;ROW($C$13)&amp;":$C$"&amp;491-COUNTBLANK($C$13:$C$491)),"&gt;"&amp;C98)+COUNTIF(C$13:C98,C98),""))</f>
        <v/>
      </c>
      <c r="E98" s="23" t="str">
        <f t="shared" ca="1" si="1"/>
        <v/>
      </c>
      <c r="F98" s="142" t="str" cm="1">
        <f t="array" ref="F98">IF(A98&lt;&gt;"",INDEX(BDD_ISOLANTS_BIOSOURCES!A:CG,E98,MATCH($F$12,REFERENCEMENT_ISOLANT[#Headers],0)),"")</f>
        <v/>
      </c>
    </row>
    <row r="99" spans="1:6" x14ac:dyDescent="0.3">
      <c r="A99" s="23" t="str">
        <f>IF(AND(A98&lt;COUNTIF(REFERENCEMENT_ISOLANT[DATE REFERENCEMENT],"&lt;&gt;"&amp;""),A98&gt;0),'PR-tampon'!A98+1,"")</f>
        <v/>
      </c>
      <c r="B99" s="23" t="str">
        <f>IFERROR(IF(A99="","",VLOOKUP($A99,REFERENCEMENT_ISOLANT[[Ordre]:[Eligibilité procédé]],2,FALSE)),"")</f>
        <v/>
      </c>
      <c r="C99" s="23" t="str" cm="1">
        <f t="array" ref="C99">IF(B99&lt;&gt;"",INDEX(BDD_ISOLANTS_BIOSOURCES!A:CC,B99,MATCH($C$12,REFERENCEMENT_ISOLANT[#Headers],0)),"")</f>
        <v/>
      </c>
      <c r="D99" s="23" t="str">
        <f ca="1">IF($B$10=TRUE,IF(C99&lt;&gt;"",COUNTIF(INDIRECT("$C$"&amp;ROW($C$13)&amp;":$C$"&amp;491-COUNTBLANK($C$13:$C$491)),"&lt;"&amp;C99)+COUNTIF(C$13:C99,C99),""),IF(C99&lt;&gt;"",COUNTIF(INDIRECT("$C$"&amp;ROW($C$13)&amp;":$C$"&amp;491-COUNTBLANK($C$13:$C$491)),"&gt;"&amp;C99)+COUNTIF(C$13:C99,C99),""))</f>
        <v/>
      </c>
      <c r="E99" s="23" t="str">
        <f t="shared" ca="1" si="1"/>
        <v/>
      </c>
      <c r="F99" s="142" t="str" cm="1">
        <f t="array" ref="F99">IF(A99&lt;&gt;"",INDEX(BDD_ISOLANTS_BIOSOURCES!A:CG,E99,MATCH($F$12,REFERENCEMENT_ISOLANT[#Headers],0)),"")</f>
        <v/>
      </c>
    </row>
    <row r="100" spans="1:6" x14ac:dyDescent="0.3">
      <c r="A100" s="23" t="str">
        <f>IF(AND(A99&lt;COUNTIF(REFERENCEMENT_ISOLANT[DATE REFERENCEMENT],"&lt;&gt;"&amp;""),A99&gt;0),'PR-tampon'!A99+1,"")</f>
        <v/>
      </c>
      <c r="B100" s="23" t="str">
        <f>IFERROR(IF(A100="","",VLOOKUP($A100,REFERENCEMENT_ISOLANT[[Ordre]:[Eligibilité procédé]],2,FALSE)),"")</f>
        <v/>
      </c>
      <c r="C100" s="23" t="str" cm="1">
        <f t="array" ref="C100">IF(B100&lt;&gt;"",INDEX(BDD_ISOLANTS_BIOSOURCES!A:CC,B100,MATCH($C$12,REFERENCEMENT_ISOLANT[#Headers],0)),"")</f>
        <v/>
      </c>
      <c r="D100" s="23" t="str">
        <f ca="1">IF($B$10=TRUE,IF(C100&lt;&gt;"",COUNTIF(INDIRECT("$C$"&amp;ROW($C$13)&amp;":$C$"&amp;491-COUNTBLANK($C$13:$C$491)),"&lt;"&amp;C100)+COUNTIF(C$13:C100,C100),""),IF(C100&lt;&gt;"",COUNTIF(INDIRECT("$C$"&amp;ROW($C$13)&amp;":$C$"&amp;491-COUNTBLANK($C$13:$C$491)),"&gt;"&amp;C100)+COUNTIF(C$13:C100,C100),""))</f>
        <v/>
      </c>
      <c r="E100" s="23" t="str">
        <f t="shared" ca="1" si="1"/>
        <v/>
      </c>
      <c r="F100" s="142" t="str" cm="1">
        <f t="array" ref="F100">IF(A100&lt;&gt;"",INDEX(BDD_ISOLANTS_BIOSOURCES!A:CG,E100,MATCH($F$12,REFERENCEMENT_ISOLANT[#Headers],0)),"")</f>
        <v/>
      </c>
    </row>
    <row r="101" spans="1:6" x14ac:dyDescent="0.3">
      <c r="A101" s="23" t="str">
        <f>IF(AND(A100&lt;COUNTIF(REFERENCEMENT_ISOLANT[DATE REFERENCEMENT],"&lt;&gt;"&amp;""),A100&gt;0),'PR-tampon'!A100+1,"")</f>
        <v/>
      </c>
      <c r="B101" s="23" t="str">
        <f>IFERROR(IF(A101="","",VLOOKUP($A101,REFERENCEMENT_ISOLANT[[Ordre]:[Eligibilité procédé]],2,FALSE)),"")</f>
        <v/>
      </c>
      <c r="C101" s="23" t="str" cm="1">
        <f t="array" ref="C101">IF(B101&lt;&gt;"",INDEX(BDD_ISOLANTS_BIOSOURCES!A:CC,B101,MATCH($C$12,REFERENCEMENT_ISOLANT[#Headers],0)),"")</f>
        <v/>
      </c>
      <c r="D101" s="23" t="str">
        <f ca="1">IF($B$10=TRUE,IF(C101&lt;&gt;"",COUNTIF(INDIRECT("$C$"&amp;ROW($C$13)&amp;":$C$"&amp;491-COUNTBLANK($C$13:$C$491)),"&lt;"&amp;C101)+COUNTIF(C$13:C101,C101),""),IF(C101&lt;&gt;"",COUNTIF(INDIRECT("$C$"&amp;ROW($C$13)&amp;":$C$"&amp;491-COUNTBLANK($C$13:$C$491)),"&gt;"&amp;C101)+COUNTIF(C$13:C101,C101),""))</f>
        <v/>
      </c>
      <c r="E101" s="23" t="str">
        <f t="shared" ca="1" si="1"/>
        <v/>
      </c>
      <c r="F101" s="142" t="str" cm="1">
        <f t="array" ref="F101">IF(A101&lt;&gt;"",INDEX(BDD_ISOLANTS_BIOSOURCES!A:CG,E101,MATCH($F$12,REFERENCEMENT_ISOLANT[#Headers],0)),"")</f>
        <v/>
      </c>
    </row>
    <row r="102" spans="1:6" x14ac:dyDescent="0.3">
      <c r="A102" s="23" t="str">
        <f>IF(AND(A101&lt;COUNTIF(REFERENCEMENT_ISOLANT[DATE REFERENCEMENT],"&lt;&gt;"&amp;""),A101&gt;0),'PR-tampon'!A101+1,"")</f>
        <v/>
      </c>
      <c r="B102" s="23" t="str">
        <f>IFERROR(IF(A102="","",VLOOKUP($A102,REFERENCEMENT_ISOLANT[[Ordre]:[Eligibilité procédé]],2,FALSE)),"")</f>
        <v/>
      </c>
      <c r="C102" s="23" t="str" cm="1">
        <f t="array" ref="C102">IF(B102&lt;&gt;"",INDEX(BDD_ISOLANTS_BIOSOURCES!A:CC,B102,MATCH($C$12,REFERENCEMENT_ISOLANT[#Headers],0)),"")</f>
        <v/>
      </c>
      <c r="D102" s="23" t="str">
        <f ca="1">IF($B$10=TRUE,IF(C102&lt;&gt;"",COUNTIF(INDIRECT("$C$"&amp;ROW($C$13)&amp;":$C$"&amp;491-COUNTBLANK($C$13:$C$491)),"&lt;"&amp;C102)+COUNTIF(C$13:C102,C102),""),IF(C102&lt;&gt;"",COUNTIF(INDIRECT("$C$"&amp;ROW($C$13)&amp;":$C$"&amp;491-COUNTBLANK($C$13:$C$491)),"&gt;"&amp;C102)+COUNTIF(C$13:C102,C102),""))</f>
        <v/>
      </c>
      <c r="E102" s="23" t="str">
        <f t="shared" ca="1" si="1"/>
        <v/>
      </c>
      <c r="F102" s="142" t="str" cm="1">
        <f t="array" ref="F102">IF(A102&lt;&gt;"",INDEX(BDD_ISOLANTS_BIOSOURCES!A:CG,E102,MATCH($F$12,REFERENCEMENT_ISOLANT[#Headers],0)),"")</f>
        <v/>
      </c>
    </row>
    <row r="103" spans="1:6" x14ac:dyDescent="0.3">
      <c r="A103" s="23" t="str">
        <f>IF(AND(A102&lt;COUNTIF(REFERENCEMENT_ISOLANT[DATE REFERENCEMENT],"&lt;&gt;"&amp;""),A102&gt;0),'PR-tampon'!A102+1,"")</f>
        <v/>
      </c>
      <c r="B103" s="23" t="str">
        <f>IFERROR(IF(A103="","",VLOOKUP($A103,REFERENCEMENT_ISOLANT[[Ordre]:[Eligibilité procédé]],2,FALSE)),"")</f>
        <v/>
      </c>
      <c r="C103" s="23" t="str" cm="1">
        <f t="array" ref="C103">IF(B103&lt;&gt;"",INDEX(BDD_ISOLANTS_BIOSOURCES!A:CC,B103,MATCH($C$12,REFERENCEMENT_ISOLANT[#Headers],0)),"")</f>
        <v/>
      </c>
      <c r="D103" s="23" t="str">
        <f ca="1">IF($B$10=TRUE,IF(C103&lt;&gt;"",COUNTIF(INDIRECT("$C$"&amp;ROW($C$13)&amp;":$C$"&amp;491-COUNTBLANK($C$13:$C$491)),"&lt;"&amp;C103)+COUNTIF(C$13:C103,C103),""),IF(C103&lt;&gt;"",COUNTIF(INDIRECT("$C$"&amp;ROW($C$13)&amp;":$C$"&amp;491-COUNTBLANK($C$13:$C$491)),"&gt;"&amp;C103)+COUNTIF(C$13:C103,C103),""))</f>
        <v/>
      </c>
      <c r="E103" s="23" t="str">
        <f t="shared" ca="1" si="1"/>
        <v/>
      </c>
      <c r="F103" s="142" t="str" cm="1">
        <f t="array" ref="F103">IF(A103&lt;&gt;"",INDEX(BDD_ISOLANTS_BIOSOURCES!A:CG,E103,MATCH($F$12,REFERENCEMENT_ISOLANT[#Headers],0)),"")</f>
        <v/>
      </c>
    </row>
    <row r="104" spans="1:6" x14ac:dyDescent="0.3">
      <c r="A104" s="23" t="str">
        <f>IF(AND(A103&lt;COUNTIF(REFERENCEMENT_ISOLANT[DATE REFERENCEMENT],"&lt;&gt;"&amp;""),A103&gt;0),'PR-tampon'!A103+1,"")</f>
        <v/>
      </c>
      <c r="B104" s="23" t="str">
        <f>IFERROR(IF(A104="","",VLOOKUP($A104,REFERENCEMENT_ISOLANT[[Ordre]:[Eligibilité procédé]],2,FALSE)),"")</f>
        <v/>
      </c>
      <c r="C104" s="23" t="str" cm="1">
        <f t="array" ref="C104">IF(B104&lt;&gt;"",INDEX(BDD_ISOLANTS_BIOSOURCES!A:CC,B104,MATCH($C$12,REFERENCEMENT_ISOLANT[#Headers],0)),"")</f>
        <v/>
      </c>
      <c r="D104" s="23" t="str">
        <f ca="1">IF($B$10=TRUE,IF(C104&lt;&gt;"",COUNTIF(INDIRECT("$C$"&amp;ROW($C$13)&amp;":$C$"&amp;491-COUNTBLANK($C$13:$C$491)),"&lt;"&amp;C104)+COUNTIF(C$13:C104,C104),""),IF(C104&lt;&gt;"",COUNTIF(INDIRECT("$C$"&amp;ROW($C$13)&amp;":$C$"&amp;491-COUNTBLANK($C$13:$C$491)),"&gt;"&amp;C104)+COUNTIF(C$13:C104,C104),""))</f>
        <v/>
      </c>
      <c r="E104" s="23" t="str">
        <f t="shared" ca="1" si="1"/>
        <v/>
      </c>
      <c r="F104" s="142" t="str" cm="1">
        <f t="array" ref="F104">IF(A104&lt;&gt;"",INDEX(BDD_ISOLANTS_BIOSOURCES!A:CG,E104,MATCH($F$12,REFERENCEMENT_ISOLANT[#Headers],0)),"")</f>
        <v/>
      </c>
    </row>
    <row r="105" spans="1:6" x14ac:dyDescent="0.3">
      <c r="A105" s="23" t="str">
        <f>IF(AND(A104&lt;COUNTIF(REFERENCEMENT_ISOLANT[DATE REFERENCEMENT],"&lt;&gt;"&amp;""),A104&gt;0),'PR-tampon'!A104+1,"")</f>
        <v/>
      </c>
      <c r="B105" s="23" t="str">
        <f>IFERROR(IF(A105="","",VLOOKUP($A105,REFERENCEMENT_ISOLANT[[Ordre]:[Eligibilité procédé]],2,FALSE)),"")</f>
        <v/>
      </c>
      <c r="C105" s="23" t="str" cm="1">
        <f t="array" ref="C105">IF(B105&lt;&gt;"",INDEX(BDD_ISOLANTS_BIOSOURCES!A:CC,B105,MATCH($C$12,REFERENCEMENT_ISOLANT[#Headers],0)),"")</f>
        <v/>
      </c>
      <c r="D105" s="23" t="str">
        <f ca="1">IF($B$10=TRUE,IF(C105&lt;&gt;"",COUNTIF(INDIRECT("$C$"&amp;ROW($C$13)&amp;":$C$"&amp;491-COUNTBLANK($C$13:$C$491)),"&lt;"&amp;C105)+COUNTIF(C$13:C105,C105),""),IF(C105&lt;&gt;"",COUNTIF(INDIRECT("$C$"&amp;ROW($C$13)&amp;":$C$"&amp;491-COUNTBLANK($C$13:$C$491)),"&gt;"&amp;C105)+COUNTIF(C$13:C105,C105),""))</f>
        <v/>
      </c>
      <c r="E105" s="23" t="str">
        <f t="shared" ca="1" si="1"/>
        <v/>
      </c>
      <c r="F105" s="142" t="str" cm="1">
        <f t="array" ref="F105">IF(A105&lt;&gt;"",INDEX(BDD_ISOLANTS_BIOSOURCES!A:CG,E105,MATCH($F$12,REFERENCEMENT_ISOLANT[#Headers],0)),"")</f>
        <v/>
      </c>
    </row>
    <row r="106" spans="1:6" x14ac:dyDescent="0.3">
      <c r="A106" s="23" t="str">
        <f>IF(AND(A105&lt;COUNTIF(REFERENCEMENT_ISOLANT[DATE REFERENCEMENT],"&lt;&gt;"&amp;""),A105&gt;0),'PR-tampon'!A105+1,"")</f>
        <v/>
      </c>
      <c r="B106" s="23" t="str">
        <f>IFERROR(IF(A106="","",VLOOKUP($A106,REFERENCEMENT_ISOLANT[[Ordre]:[Eligibilité procédé]],2,FALSE)),"")</f>
        <v/>
      </c>
      <c r="C106" s="23" t="str" cm="1">
        <f t="array" ref="C106">IF(B106&lt;&gt;"",INDEX(BDD_ISOLANTS_BIOSOURCES!A:CC,B106,MATCH($C$12,REFERENCEMENT_ISOLANT[#Headers],0)),"")</f>
        <v/>
      </c>
      <c r="D106" s="23" t="str">
        <f ca="1">IF($B$10=TRUE,IF(C106&lt;&gt;"",COUNTIF(INDIRECT("$C$"&amp;ROW($C$13)&amp;":$C$"&amp;491-COUNTBLANK($C$13:$C$491)),"&lt;"&amp;C106)+COUNTIF(C$13:C106,C106),""),IF(C106&lt;&gt;"",COUNTIF(INDIRECT("$C$"&amp;ROW($C$13)&amp;":$C$"&amp;491-COUNTBLANK($C$13:$C$491)),"&gt;"&amp;C106)+COUNTIF(C$13:C106,C106),""))</f>
        <v/>
      </c>
      <c r="E106" s="23" t="str">
        <f t="shared" ca="1" si="1"/>
        <v/>
      </c>
      <c r="F106" s="142" t="str" cm="1">
        <f t="array" ref="F106">IF(A106&lt;&gt;"",INDEX(BDD_ISOLANTS_BIOSOURCES!A:CG,E106,MATCH($F$12,REFERENCEMENT_ISOLANT[#Headers],0)),"")</f>
        <v/>
      </c>
    </row>
    <row r="107" spans="1:6" x14ac:dyDescent="0.3">
      <c r="A107" s="23" t="str">
        <f>IF(AND(A106&lt;COUNTIF(REFERENCEMENT_ISOLANT[DATE REFERENCEMENT],"&lt;&gt;"&amp;""),A106&gt;0),'PR-tampon'!A106+1,"")</f>
        <v/>
      </c>
      <c r="B107" s="23" t="str">
        <f>IFERROR(IF(A107="","",VLOOKUP($A107,REFERENCEMENT_ISOLANT[[Ordre]:[Eligibilité procédé]],2,FALSE)),"")</f>
        <v/>
      </c>
      <c r="C107" s="23" t="str" cm="1">
        <f t="array" ref="C107">IF(B107&lt;&gt;"",INDEX(BDD_ISOLANTS_BIOSOURCES!A:CC,B107,MATCH($C$12,REFERENCEMENT_ISOLANT[#Headers],0)),"")</f>
        <v/>
      </c>
      <c r="D107" s="23" t="str">
        <f ca="1">IF($B$10=TRUE,IF(C107&lt;&gt;"",COUNTIF(INDIRECT("$C$"&amp;ROW($C$13)&amp;":$C$"&amp;491-COUNTBLANK($C$13:$C$491)),"&lt;"&amp;C107)+COUNTIF(C$13:C107,C107),""),IF(C107&lt;&gt;"",COUNTIF(INDIRECT("$C$"&amp;ROW($C$13)&amp;":$C$"&amp;491-COUNTBLANK($C$13:$C$491)),"&gt;"&amp;C107)+COUNTIF(C$13:C107,C107),""))</f>
        <v/>
      </c>
      <c r="E107" s="23" t="str">
        <f t="shared" ca="1" si="1"/>
        <v/>
      </c>
      <c r="F107" s="142" t="str" cm="1">
        <f t="array" ref="F107">IF(A107&lt;&gt;"",INDEX(BDD_ISOLANTS_BIOSOURCES!A:CG,E107,MATCH($F$12,REFERENCEMENT_ISOLANT[#Headers],0)),"")</f>
        <v/>
      </c>
    </row>
    <row r="108" spans="1:6" x14ac:dyDescent="0.3">
      <c r="A108" s="23" t="str">
        <f>IF(AND(A107&lt;COUNTIF(REFERENCEMENT_ISOLANT[DATE REFERENCEMENT],"&lt;&gt;"&amp;""),A107&gt;0),'PR-tampon'!A107+1,"")</f>
        <v/>
      </c>
      <c r="B108" s="23" t="str">
        <f>IFERROR(IF(A108="","",VLOOKUP($A108,REFERENCEMENT_ISOLANT[[Ordre]:[Eligibilité procédé]],2,FALSE)),"")</f>
        <v/>
      </c>
      <c r="C108" s="23" t="str" cm="1">
        <f t="array" ref="C108">IF(B108&lt;&gt;"",INDEX(BDD_ISOLANTS_BIOSOURCES!A:CC,B108,MATCH($C$12,REFERENCEMENT_ISOLANT[#Headers],0)),"")</f>
        <v/>
      </c>
      <c r="D108" s="23" t="str">
        <f ca="1">IF($B$10=TRUE,IF(C108&lt;&gt;"",COUNTIF(INDIRECT("$C$"&amp;ROW($C$13)&amp;":$C$"&amp;491-COUNTBLANK($C$13:$C$491)),"&lt;"&amp;C108)+COUNTIF(C$13:C108,C108),""),IF(C108&lt;&gt;"",COUNTIF(INDIRECT("$C$"&amp;ROW($C$13)&amp;":$C$"&amp;491-COUNTBLANK($C$13:$C$491)),"&gt;"&amp;C108)+COUNTIF(C$13:C108,C108),""))</f>
        <v/>
      </c>
      <c r="E108" s="23" t="str">
        <f t="shared" ca="1" si="1"/>
        <v/>
      </c>
      <c r="F108" s="142" t="str" cm="1">
        <f t="array" ref="F108">IF(A108&lt;&gt;"",INDEX(BDD_ISOLANTS_BIOSOURCES!A:CG,E108,MATCH($F$12,REFERENCEMENT_ISOLANT[#Headers],0)),"")</f>
        <v/>
      </c>
    </row>
    <row r="109" spans="1:6" x14ac:dyDescent="0.3">
      <c r="A109" s="23" t="str">
        <f>IF(AND(A108&lt;COUNTIF(REFERENCEMENT_ISOLANT[DATE REFERENCEMENT],"&lt;&gt;"&amp;""),A108&gt;0),'PR-tampon'!A108+1,"")</f>
        <v/>
      </c>
      <c r="B109" s="23" t="str">
        <f>IFERROR(IF(A109="","",VLOOKUP($A109,REFERENCEMENT_ISOLANT[[Ordre]:[Eligibilité procédé]],2,FALSE)),"")</f>
        <v/>
      </c>
      <c r="C109" s="23" t="str" cm="1">
        <f t="array" ref="C109">IF(B109&lt;&gt;"",INDEX(BDD_ISOLANTS_BIOSOURCES!A:CC,B109,MATCH($C$12,REFERENCEMENT_ISOLANT[#Headers],0)),"")</f>
        <v/>
      </c>
      <c r="D109" s="23" t="str">
        <f ca="1">IF($B$10=TRUE,IF(C109&lt;&gt;"",COUNTIF(INDIRECT("$C$"&amp;ROW($C$13)&amp;":$C$"&amp;491-COUNTBLANK($C$13:$C$491)),"&lt;"&amp;C109)+COUNTIF(C$13:C109,C109),""),IF(C109&lt;&gt;"",COUNTIF(INDIRECT("$C$"&amp;ROW($C$13)&amp;":$C$"&amp;491-COUNTBLANK($C$13:$C$491)),"&gt;"&amp;C109)+COUNTIF(C$13:C109,C109),""))</f>
        <v/>
      </c>
      <c r="E109" s="23" t="str">
        <f t="shared" ca="1" si="1"/>
        <v/>
      </c>
      <c r="F109" s="142" t="str" cm="1">
        <f t="array" ref="F109">IF(A109&lt;&gt;"",INDEX(BDD_ISOLANTS_BIOSOURCES!A:CG,E109,MATCH($F$12,REFERENCEMENT_ISOLANT[#Headers],0)),"")</f>
        <v/>
      </c>
    </row>
    <row r="110" spans="1:6" x14ac:dyDescent="0.3">
      <c r="A110" s="23" t="str">
        <f>IF(AND(A109&lt;COUNTIF(REFERENCEMENT_ISOLANT[DATE REFERENCEMENT],"&lt;&gt;"&amp;""),A109&gt;0),'PR-tampon'!A109+1,"")</f>
        <v/>
      </c>
      <c r="B110" s="23" t="str">
        <f>IFERROR(IF(A110="","",VLOOKUP($A110,REFERENCEMENT_ISOLANT[[Ordre]:[Eligibilité procédé]],2,FALSE)),"")</f>
        <v/>
      </c>
      <c r="C110" s="23" t="str" cm="1">
        <f t="array" ref="C110">IF(B110&lt;&gt;"",INDEX(BDD_ISOLANTS_BIOSOURCES!A:CC,B110,MATCH($C$12,REFERENCEMENT_ISOLANT[#Headers],0)),"")</f>
        <v/>
      </c>
      <c r="D110" s="23" t="str">
        <f ca="1">IF($B$10=TRUE,IF(C110&lt;&gt;"",COUNTIF(INDIRECT("$C$"&amp;ROW($C$13)&amp;":$C$"&amp;491-COUNTBLANK($C$13:$C$491)),"&lt;"&amp;C110)+COUNTIF(C$13:C110,C110),""),IF(C110&lt;&gt;"",COUNTIF(INDIRECT("$C$"&amp;ROW($C$13)&amp;":$C$"&amp;491-COUNTBLANK($C$13:$C$491)),"&gt;"&amp;C110)+COUNTIF(C$13:C110,C110),""))</f>
        <v/>
      </c>
      <c r="E110" s="23" t="str">
        <f t="shared" ca="1" si="1"/>
        <v/>
      </c>
      <c r="F110" s="142" t="str" cm="1">
        <f t="array" ref="F110">IF(A110&lt;&gt;"",INDEX(BDD_ISOLANTS_BIOSOURCES!A:CG,E110,MATCH($F$12,REFERENCEMENT_ISOLANT[#Headers],0)),"")</f>
        <v/>
      </c>
    </row>
    <row r="111" spans="1:6" x14ac:dyDescent="0.3">
      <c r="A111" s="23" t="str">
        <f>IF(AND(A110&lt;COUNTIF(REFERENCEMENT_ISOLANT[DATE REFERENCEMENT],"&lt;&gt;"&amp;""),A110&gt;0),'PR-tampon'!A110+1,"")</f>
        <v/>
      </c>
      <c r="B111" s="23" t="str">
        <f>IFERROR(IF(A111="","",VLOOKUP($A111,REFERENCEMENT_ISOLANT[[Ordre]:[Eligibilité procédé]],2,FALSE)),"")</f>
        <v/>
      </c>
      <c r="C111" s="23" t="str" cm="1">
        <f t="array" ref="C111">IF(B111&lt;&gt;"",INDEX(BDD_ISOLANTS_BIOSOURCES!A:CC,B111,MATCH($C$12,REFERENCEMENT_ISOLANT[#Headers],0)),"")</f>
        <v/>
      </c>
      <c r="D111" s="23" t="str">
        <f ca="1">IF($B$10=TRUE,IF(C111&lt;&gt;"",COUNTIF(INDIRECT("$C$"&amp;ROW($C$13)&amp;":$C$"&amp;491-COUNTBLANK($C$13:$C$491)),"&lt;"&amp;C111)+COUNTIF(C$13:C111,C111),""),IF(C111&lt;&gt;"",COUNTIF(INDIRECT("$C$"&amp;ROW($C$13)&amp;":$C$"&amp;491-COUNTBLANK($C$13:$C$491)),"&gt;"&amp;C111)+COUNTIF(C$13:C111,C111),""))</f>
        <v/>
      </c>
      <c r="E111" s="23" t="str">
        <f t="shared" ca="1" si="1"/>
        <v/>
      </c>
      <c r="F111" s="142" t="str" cm="1">
        <f t="array" ref="F111">IF(A111&lt;&gt;"",INDEX(BDD_ISOLANTS_BIOSOURCES!A:CG,E111,MATCH($F$12,REFERENCEMENT_ISOLANT[#Headers],0)),"")</f>
        <v/>
      </c>
    </row>
    <row r="112" spans="1:6" x14ac:dyDescent="0.3">
      <c r="A112" s="23" t="str">
        <f>IF(AND(A111&lt;COUNTIF(REFERENCEMENT_ISOLANT[DATE REFERENCEMENT],"&lt;&gt;"&amp;""),A111&gt;0),'PR-tampon'!A111+1,"")</f>
        <v/>
      </c>
      <c r="B112" s="23" t="str">
        <f>IFERROR(IF(A112="","",VLOOKUP($A112,REFERENCEMENT_ISOLANT[[Ordre]:[Eligibilité procédé]],2,FALSE)),"")</f>
        <v/>
      </c>
      <c r="C112" s="23" t="str" cm="1">
        <f t="array" ref="C112">IF(B112&lt;&gt;"",INDEX(BDD_ISOLANTS_BIOSOURCES!A:CC,B112,MATCH($C$12,REFERENCEMENT_ISOLANT[#Headers],0)),"")</f>
        <v/>
      </c>
      <c r="D112" s="23" t="str">
        <f ca="1">IF($B$10=TRUE,IF(C112&lt;&gt;"",COUNTIF(INDIRECT("$C$"&amp;ROW($C$13)&amp;":$C$"&amp;491-COUNTBLANK($C$13:$C$491)),"&lt;"&amp;C112)+COUNTIF(C$13:C112,C112),""),IF(C112&lt;&gt;"",COUNTIF(INDIRECT("$C$"&amp;ROW($C$13)&amp;":$C$"&amp;491-COUNTBLANK($C$13:$C$491)),"&gt;"&amp;C112)+COUNTIF(C$13:C112,C112),""))</f>
        <v/>
      </c>
      <c r="E112" s="23" t="str">
        <f t="shared" ca="1" si="1"/>
        <v/>
      </c>
      <c r="F112" s="142" t="str" cm="1">
        <f t="array" ref="F112">IF(A112&lt;&gt;"",INDEX(BDD_ISOLANTS_BIOSOURCES!A:CG,E112,MATCH($F$12,REFERENCEMENT_ISOLANT[#Headers],0)),"")</f>
        <v/>
      </c>
    </row>
    <row r="113" spans="1:6" x14ac:dyDescent="0.3">
      <c r="A113" s="23" t="str">
        <f>IF(AND(A112&lt;COUNTIF(REFERENCEMENT_ISOLANT[DATE REFERENCEMENT],"&lt;&gt;"&amp;""),A112&gt;0),'PR-tampon'!A112+1,"")</f>
        <v/>
      </c>
      <c r="B113" s="23" t="str">
        <f>IFERROR(IF(A113="","",VLOOKUP($A113,REFERENCEMENT_ISOLANT[[Ordre]:[Eligibilité procédé]],2,FALSE)),"")</f>
        <v/>
      </c>
      <c r="C113" s="23" t="str" cm="1">
        <f t="array" ref="C113">IF(B113&lt;&gt;"",INDEX(BDD_ISOLANTS_BIOSOURCES!A:CC,B113,MATCH($C$12,REFERENCEMENT_ISOLANT[#Headers],0)),"")</f>
        <v/>
      </c>
      <c r="D113" s="23" t="str">
        <f ca="1">IF($B$10=TRUE,IF(C113&lt;&gt;"",COUNTIF(INDIRECT("$C$"&amp;ROW($C$13)&amp;":$C$"&amp;491-COUNTBLANK($C$13:$C$491)),"&lt;"&amp;C113)+COUNTIF(C$13:C113,C113),""),IF(C113&lt;&gt;"",COUNTIF(INDIRECT("$C$"&amp;ROW($C$13)&amp;":$C$"&amp;491-COUNTBLANK($C$13:$C$491)),"&gt;"&amp;C113)+COUNTIF(C$13:C113,C113),""))</f>
        <v/>
      </c>
      <c r="E113" s="23" t="str">
        <f t="shared" ca="1" si="1"/>
        <v/>
      </c>
      <c r="F113" s="142" t="str" cm="1">
        <f t="array" ref="F113">IF(A113&lt;&gt;"",INDEX(BDD_ISOLANTS_BIOSOURCES!A:CG,E113,MATCH($F$12,REFERENCEMENT_ISOLANT[#Headers],0)),"")</f>
        <v/>
      </c>
    </row>
    <row r="114" spans="1:6" x14ac:dyDescent="0.3">
      <c r="A114" s="23" t="str">
        <f>IF(AND(A113&lt;COUNTIF(REFERENCEMENT_ISOLANT[DATE REFERENCEMENT],"&lt;&gt;"&amp;""),A113&gt;0),'PR-tampon'!A113+1,"")</f>
        <v/>
      </c>
      <c r="B114" s="23" t="str">
        <f>IFERROR(IF(A114="","",VLOOKUP($A114,REFERENCEMENT_ISOLANT[[Ordre]:[Eligibilité procédé]],2,FALSE)),"")</f>
        <v/>
      </c>
      <c r="C114" s="23" t="str" cm="1">
        <f t="array" ref="C114">IF(B114&lt;&gt;"",INDEX(BDD_ISOLANTS_BIOSOURCES!A:CC,B114,MATCH($C$12,REFERENCEMENT_ISOLANT[#Headers],0)),"")</f>
        <v/>
      </c>
      <c r="D114" s="23" t="str">
        <f ca="1">IF($B$10=TRUE,IF(C114&lt;&gt;"",COUNTIF(INDIRECT("$C$"&amp;ROW($C$13)&amp;":$C$"&amp;491-COUNTBLANK($C$13:$C$491)),"&lt;"&amp;C114)+COUNTIF(C$13:C114,C114),""),IF(C114&lt;&gt;"",COUNTIF(INDIRECT("$C$"&amp;ROW($C$13)&amp;":$C$"&amp;491-COUNTBLANK($C$13:$C$491)),"&gt;"&amp;C114)+COUNTIF(C$13:C114,C114),""))</f>
        <v/>
      </c>
      <c r="E114" s="23" t="str">
        <f t="shared" ca="1" si="1"/>
        <v/>
      </c>
      <c r="F114" s="142" t="str" cm="1">
        <f t="array" ref="F114">IF(A114&lt;&gt;"",INDEX(BDD_ISOLANTS_BIOSOURCES!A:CG,E114,MATCH($F$12,REFERENCEMENT_ISOLANT[#Headers],0)),"")</f>
        <v/>
      </c>
    </row>
    <row r="115" spans="1:6" x14ac:dyDescent="0.3">
      <c r="A115" s="23" t="str">
        <f>IF(AND(A114&lt;COUNTIF(REFERENCEMENT_ISOLANT[DATE REFERENCEMENT],"&lt;&gt;"&amp;""),A114&gt;0),'PR-tampon'!A114+1,"")</f>
        <v/>
      </c>
      <c r="B115" s="23" t="str">
        <f>IFERROR(IF(A115="","",VLOOKUP($A115,REFERENCEMENT_ISOLANT[[Ordre]:[Eligibilité procédé]],2,FALSE)),"")</f>
        <v/>
      </c>
      <c r="C115" s="23" t="str" cm="1">
        <f t="array" ref="C115">IF(B115&lt;&gt;"",INDEX(BDD_ISOLANTS_BIOSOURCES!A:CC,B115,MATCH($C$12,REFERENCEMENT_ISOLANT[#Headers],0)),"")</f>
        <v/>
      </c>
      <c r="D115" s="23" t="str">
        <f ca="1">IF($B$10=TRUE,IF(C115&lt;&gt;"",COUNTIF(INDIRECT("$C$"&amp;ROW($C$13)&amp;":$C$"&amp;491-COUNTBLANK($C$13:$C$491)),"&lt;"&amp;C115)+COUNTIF(C$13:C115,C115),""),IF(C115&lt;&gt;"",COUNTIF(INDIRECT("$C$"&amp;ROW($C$13)&amp;":$C$"&amp;491-COUNTBLANK($C$13:$C$491)),"&gt;"&amp;C115)+COUNTIF(C$13:C115,C115),""))</f>
        <v/>
      </c>
      <c r="E115" s="23" t="str">
        <f t="shared" ca="1" si="1"/>
        <v/>
      </c>
      <c r="F115" s="142" t="str" cm="1">
        <f t="array" ref="F115">IF(A115&lt;&gt;"",INDEX(BDD_ISOLANTS_BIOSOURCES!A:CG,E115,MATCH($F$12,REFERENCEMENT_ISOLANT[#Headers],0)),"")</f>
        <v/>
      </c>
    </row>
    <row r="116" spans="1:6" x14ac:dyDescent="0.3">
      <c r="A116" s="23" t="str">
        <f>IF(AND(A115&lt;COUNTIF(REFERENCEMENT_ISOLANT[DATE REFERENCEMENT],"&lt;&gt;"&amp;""),A115&gt;0),'PR-tampon'!A115+1,"")</f>
        <v/>
      </c>
      <c r="B116" s="23" t="str">
        <f>IFERROR(IF(A116="","",VLOOKUP($A116,REFERENCEMENT_ISOLANT[[Ordre]:[Eligibilité procédé]],2,FALSE)),"")</f>
        <v/>
      </c>
      <c r="C116" s="23" t="str" cm="1">
        <f t="array" ref="C116">IF(B116&lt;&gt;"",INDEX(BDD_ISOLANTS_BIOSOURCES!A:CC,B116,MATCH($C$12,REFERENCEMENT_ISOLANT[#Headers],0)),"")</f>
        <v/>
      </c>
      <c r="D116" s="23" t="str">
        <f ca="1">IF($B$10=TRUE,IF(C116&lt;&gt;"",COUNTIF(INDIRECT("$C$"&amp;ROW($C$13)&amp;":$C$"&amp;491-COUNTBLANK($C$13:$C$491)),"&lt;"&amp;C116)+COUNTIF(C$13:C116,C116),""),IF(C116&lt;&gt;"",COUNTIF(INDIRECT("$C$"&amp;ROW($C$13)&amp;":$C$"&amp;491-COUNTBLANK($C$13:$C$491)),"&gt;"&amp;C116)+COUNTIF(C$13:C116,C116),""))</f>
        <v/>
      </c>
      <c r="E116" s="23" t="str">
        <f t="shared" ca="1" si="1"/>
        <v/>
      </c>
      <c r="F116" s="142" t="str" cm="1">
        <f t="array" ref="F116">IF(A116&lt;&gt;"",INDEX(BDD_ISOLANTS_BIOSOURCES!A:CG,E116,MATCH($F$12,REFERENCEMENT_ISOLANT[#Headers],0)),"")</f>
        <v/>
      </c>
    </row>
    <row r="117" spans="1:6" x14ac:dyDescent="0.3">
      <c r="A117" s="23" t="str">
        <f>IF(AND(A116&lt;COUNTIF(REFERENCEMENT_ISOLANT[DATE REFERENCEMENT],"&lt;&gt;"&amp;""),A116&gt;0),'PR-tampon'!A116+1,"")</f>
        <v/>
      </c>
      <c r="B117" s="23" t="str">
        <f>IFERROR(IF(A117="","",VLOOKUP($A117,REFERENCEMENT_ISOLANT[[Ordre]:[Eligibilité procédé]],2,FALSE)),"")</f>
        <v/>
      </c>
      <c r="C117" s="23" t="str" cm="1">
        <f t="array" ref="C117">IF(B117&lt;&gt;"",INDEX(BDD_ISOLANTS_BIOSOURCES!A:CC,B117,MATCH($C$12,REFERENCEMENT_ISOLANT[#Headers],0)),"")</f>
        <v/>
      </c>
      <c r="D117" s="23" t="str">
        <f ca="1">IF($B$10=TRUE,IF(C117&lt;&gt;"",COUNTIF(INDIRECT("$C$"&amp;ROW($C$13)&amp;":$C$"&amp;491-COUNTBLANK($C$13:$C$491)),"&lt;"&amp;C117)+COUNTIF(C$13:C117,C117),""),IF(C117&lt;&gt;"",COUNTIF(INDIRECT("$C$"&amp;ROW($C$13)&amp;":$C$"&amp;491-COUNTBLANK($C$13:$C$491)),"&gt;"&amp;C117)+COUNTIF(C$13:C117,C117),""))</f>
        <v/>
      </c>
      <c r="E117" s="23" t="str">
        <f t="shared" ca="1" si="1"/>
        <v/>
      </c>
      <c r="F117" s="142" t="str" cm="1">
        <f t="array" ref="F117">IF(A117&lt;&gt;"",INDEX(BDD_ISOLANTS_BIOSOURCES!A:CG,E117,MATCH($F$12,REFERENCEMENT_ISOLANT[#Headers],0)),"")</f>
        <v/>
      </c>
    </row>
    <row r="118" spans="1:6" x14ac:dyDescent="0.3">
      <c r="A118" s="23" t="str">
        <f>IF(AND(A117&lt;COUNTIF(REFERENCEMENT_ISOLANT[DATE REFERENCEMENT],"&lt;&gt;"&amp;""),A117&gt;0),'PR-tampon'!A117+1,"")</f>
        <v/>
      </c>
      <c r="B118" s="23" t="str">
        <f>IFERROR(IF(A118="","",VLOOKUP($A118,REFERENCEMENT_ISOLANT[[Ordre]:[Eligibilité procédé]],2,FALSE)),"")</f>
        <v/>
      </c>
      <c r="C118" s="23" t="str" cm="1">
        <f t="array" ref="C118">IF(B118&lt;&gt;"",INDEX(BDD_ISOLANTS_BIOSOURCES!A:CC,B118,MATCH($C$12,REFERENCEMENT_ISOLANT[#Headers],0)),"")</f>
        <v/>
      </c>
      <c r="D118" s="23" t="str">
        <f ca="1">IF($B$10=TRUE,IF(C118&lt;&gt;"",COUNTIF(INDIRECT("$C$"&amp;ROW($C$13)&amp;":$C$"&amp;491-COUNTBLANK($C$13:$C$491)),"&lt;"&amp;C118)+COUNTIF(C$13:C118,C118),""),IF(C118&lt;&gt;"",COUNTIF(INDIRECT("$C$"&amp;ROW($C$13)&amp;":$C$"&amp;491-COUNTBLANK($C$13:$C$491)),"&gt;"&amp;C118)+COUNTIF(C$13:C118,C118),""))</f>
        <v/>
      </c>
      <c r="E118" s="23" t="str">
        <f t="shared" ca="1" si="1"/>
        <v/>
      </c>
      <c r="F118" s="142" t="str" cm="1">
        <f t="array" ref="F118">IF(A118&lt;&gt;"",INDEX(BDD_ISOLANTS_BIOSOURCES!A:CG,E118,MATCH($F$12,REFERENCEMENT_ISOLANT[#Headers],0)),"")</f>
        <v/>
      </c>
    </row>
    <row r="119" spans="1:6" x14ac:dyDescent="0.3">
      <c r="A119" s="23" t="str">
        <f>IF(AND(A118&lt;COUNTIF(REFERENCEMENT_ISOLANT[DATE REFERENCEMENT],"&lt;&gt;"&amp;""),A118&gt;0),'PR-tampon'!A118+1,"")</f>
        <v/>
      </c>
      <c r="B119" s="23" t="str">
        <f>IFERROR(IF(A119="","",VLOOKUP($A119,REFERENCEMENT_ISOLANT[[Ordre]:[Eligibilité procédé]],2,FALSE)),"")</f>
        <v/>
      </c>
      <c r="C119" s="23" t="str" cm="1">
        <f t="array" ref="C119">IF(B119&lt;&gt;"",INDEX(BDD_ISOLANTS_BIOSOURCES!A:CC,B119,MATCH($C$12,REFERENCEMENT_ISOLANT[#Headers],0)),"")</f>
        <v/>
      </c>
      <c r="D119" s="23" t="str">
        <f ca="1">IF($B$10=TRUE,IF(C119&lt;&gt;"",COUNTIF(INDIRECT("$C$"&amp;ROW($C$13)&amp;":$C$"&amp;491-COUNTBLANK($C$13:$C$491)),"&lt;"&amp;C119)+COUNTIF(C$13:C119,C119),""),IF(C119&lt;&gt;"",COUNTIF(INDIRECT("$C$"&amp;ROW($C$13)&amp;":$C$"&amp;491-COUNTBLANK($C$13:$C$491)),"&gt;"&amp;C119)+COUNTIF(C$13:C119,C119),""))</f>
        <v/>
      </c>
      <c r="E119" s="23" t="str">
        <f t="shared" ca="1" si="1"/>
        <v/>
      </c>
      <c r="F119" s="142" t="str" cm="1">
        <f t="array" ref="F119">IF(A119&lt;&gt;"",INDEX(BDD_ISOLANTS_BIOSOURCES!A:CG,E119,MATCH($F$12,REFERENCEMENT_ISOLANT[#Headers],0)),"")</f>
        <v/>
      </c>
    </row>
    <row r="120" spans="1:6" x14ac:dyDescent="0.3">
      <c r="A120" s="23" t="str">
        <f>IF(AND(A119&lt;COUNTIF(REFERENCEMENT_ISOLANT[DATE REFERENCEMENT],"&lt;&gt;"&amp;""),A119&gt;0),'PR-tampon'!A119+1,"")</f>
        <v/>
      </c>
      <c r="B120" s="23" t="str">
        <f>IFERROR(IF(A120="","",VLOOKUP($A120,REFERENCEMENT_ISOLANT[[Ordre]:[Eligibilité procédé]],2,FALSE)),"")</f>
        <v/>
      </c>
      <c r="C120" s="23" t="str" cm="1">
        <f t="array" ref="C120">IF(B120&lt;&gt;"",INDEX(BDD_ISOLANTS_BIOSOURCES!A:CC,B120,MATCH($C$12,REFERENCEMENT_ISOLANT[#Headers],0)),"")</f>
        <v/>
      </c>
      <c r="D120" s="23" t="str">
        <f ca="1">IF($B$10=TRUE,IF(C120&lt;&gt;"",COUNTIF(INDIRECT("$C$"&amp;ROW($C$13)&amp;":$C$"&amp;491-COUNTBLANK($C$13:$C$491)),"&lt;"&amp;C120)+COUNTIF(C$13:C120,C120),""),IF(C120&lt;&gt;"",COUNTIF(INDIRECT("$C$"&amp;ROW($C$13)&amp;":$C$"&amp;491-COUNTBLANK($C$13:$C$491)),"&gt;"&amp;C120)+COUNTIF(C$13:C120,C120),""))</f>
        <v/>
      </c>
      <c r="E120" s="23" t="str">
        <f t="shared" ca="1" si="1"/>
        <v/>
      </c>
      <c r="F120" s="142" t="str" cm="1">
        <f t="array" ref="F120">IF(A120&lt;&gt;"",INDEX(BDD_ISOLANTS_BIOSOURCES!A:CG,E120,MATCH($F$12,REFERENCEMENT_ISOLANT[#Headers],0)),"")</f>
        <v/>
      </c>
    </row>
    <row r="121" spans="1:6" x14ac:dyDescent="0.3">
      <c r="A121" s="23" t="str">
        <f>IF(AND(A120&lt;COUNTIF(REFERENCEMENT_ISOLANT[DATE REFERENCEMENT],"&lt;&gt;"&amp;""),A120&gt;0),'PR-tampon'!A120+1,"")</f>
        <v/>
      </c>
      <c r="B121" s="23" t="str">
        <f>IFERROR(IF(A121="","",VLOOKUP($A121,REFERENCEMENT_ISOLANT[[Ordre]:[Eligibilité procédé]],2,FALSE)),"")</f>
        <v/>
      </c>
      <c r="C121" s="23" t="str" cm="1">
        <f t="array" ref="C121">IF(B121&lt;&gt;"",INDEX(BDD_ISOLANTS_BIOSOURCES!A:CC,B121,MATCH($C$12,REFERENCEMENT_ISOLANT[#Headers],0)),"")</f>
        <v/>
      </c>
      <c r="D121" s="23" t="str">
        <f ca="1">IF($B$10=TRUE,IF(C121&lt;&gt;"",COUNTIF(INDIRECT("$C$"&amp;ROW($C$13)&amp;":$C$"&amp;491-COUNTBLANK($C$13:$C$491)),"&lt;"&amp;C121)+COUNTIF(C$13:C121,C121),""),IF(C121&lt;&gt;"",COUNTIF(INDIRECT("$C$"&amp;ROW($C$13)&amp;":$C$"&amp;491-COUNTBLANK($C$13:$C$491)),"&gt;"&amp;C121)+COUNTIF(C$13:C121,C121),""))</f>
        <v/>
      </c>
      <c r="E121" s="23" t="str">
        <f t="shared" ca="1" si="1"/>
        <v/>
      </c>
      <c r="F121" s="142" t="str" cm="1">
        <f t="array" ref="F121">IF(A121&lt;&gt;"",INDEX(BDD_ISOLANTS_BIOSOURCES!A:CG,E121,MATCH($F$12,REFERENCEMENT_ISOLANT[#Headers],0)),"")</f>
        <v/>
      </c>
    </row>
    <row r="122" spans="1:6" x14ac:dyDescent="0.3">
      <c r="A122" s="23" t="str">
        <f>IF(AND(A121&lt;COUNTIF(REFERENCEMENT_ISOLANT[DATE REFERENCEMENT],"&lt;&gt;"&amp;""),A121&gt;0),'PR-tampon'!A121+1,"")</f>
        <v/>
      </c>
      <c r="B122" s="23" t="str">
        <f>IFERROR(IF(A122="","",VLOOKUP($A122,REFERENCEMENT_ISOLANT[[Ordre]:[Eligibilité procédé]],2,FALSE)),"")</f>
        <v/>
      </c>
      <c r="C122" s="23" t="str" cm="1">
        <f t="array" ref="C122">IF(B122&lt;&gt;"",INDEX(BDD_ISOLANTS_BIOSOURCES!A:CC,B122,MATCH($C$12,REFERENCEMENT_ISOLANT[#Headers],0)),"")</f>
        <v/>
      </c>
      <c r="D122" s="23" t="str">
        <f ca="1">IF($B$10=TRUE,IF(C122&lt;&gt;"",COUNTIF(INDIRECT("$C$"&amp;ROW($C$13)&amp;":$C$"&amp;491-COUNTBLANK($C$13:$C$491)),"&lt;"&amp;C122)+COUNTIF(C$13:C122,C122),""),IF(C122&lt;&gt;"",COUNTIF(INDIRECT("$C$"&amp;ROW($C$13)&amp;":$C$"&amp;491-COUNTBLANK($C$13:$C$491)),"&gt;"&amp;C122)+COUNTIF(C$13:C122,C122),""))</f>
        <v/>
      </c>
      <c r="E122" s="23" t="str">
        <f t="shared" ca="1" si="1"/>
        <v/>
      </c>
      <c r="F122" s="142" t="str" cm="1">
        <f t="array" ref="F122">IF(A122&lt;&gt;"",INDEX(BDD_ISOLANTS_BIOSOURCES!A:CG,E122,MATCH($F$12,REFERENCEMENT_ISOLANT[#Headers],0)),"")</f>
        <v/>
      </c>
    </row>
    <row r="123" spans="1:6" x14ac:dyDescent="0.3">
      <c r="A123" s="23" t="str">
        <f>IF(AND(A122&lt;COUNTIF(REFERENCEMENT_ISOLANT[DATE REFERENCEMENT],"&lt;&gt;"&amp;""),A122&gt;0),'PR-tampon'!A122+1,"")</f>
        <v/>
      </c>
      <c r="B123" s="23" t="str">
        <f>IFERROR(IF(A123="","",VLOOKUP($A123,REFERENCEMENT_ISOLANT[[Ordre]:[Eligibilité procédé]],2,FALSE)),"")</f>
        <v/>
      </c>
      <c r="C123" s="23" t="str" cm="1">
        <f t="array" ref="C123">IF(B123&lt;&gt;"",INDEX(BDD_ISOLANTS_BIOSOURCES!A:CC,B123,MATCH($C$12,REFERENCEMENT_ISOLANT[#Headers],0)),"")</f>
        <v/>
      </c>
      <c r="D123" s="23" t="str">
        <f ca="1">IF($B$10=TRUE,IF(C123&lt;&gt;"",COUNTIF(INDIRECT("$C$"&amp;ROW($C$13)&amp;":$C$"&amp;491-COUNTBLANK($C$13:$C$491)),"&lt;"&amp;C123)+COUNTIF(C$13:C123,C123),""),IF(C123&lt;&gt;"",COUNTIF(INDIRECT("$C$"&amp;ROW($C$13)&amp;":$C$"&amp;491-COUNTBLANK($C$13:$C$491)),"&gt;"&amp;C123)+COUNTIF(C$13:C123,C123),""))</f>
        <v/>
      </c>
      <c r="E123" s="23" t="str">
        <f t="shared" ca="1" si="1"/>
        <v/>
      </c>
      <c r="F123" s="142" t="str" cm="1">
        <f t="array" ref="F123">IF(A123&lt;&gt;"",INDEX(BDD_ISOLANTS_BIOSOURCES!A:CG,E123,MATCH($F$12,REFERENCEMENT_ISOLANT[#Headers],0)),"")</f>
        <v/>
      </c>
    </row>
    <row r="124" spans="1:6" x14ac:dyDescent="0.3">
      <c r="A124" s="23" t="str">
        <f>IF(AND(A123&lt;COUNTIF(REFERENCEMENT_ISOLANT[DATE REFERENCEMENT],"&lt;&gt;"&amp;""),A123&gt;0),'PR-tampon'!A123+1,"")</f>
        <v/>
      </c>
      <c r="B124" s="23" t="str">
        <f>IFERROR(IF(A124="","",VLOOKUP($A124,REFERENCEMENT_ISOLANT[[Ordre]:[Eligibilité procédé]],2,FALSE)),"")</f>
        <v/>
      </c>
      <c r="C124" s="23" t="str" cm="1">
        <f t="array" ref="C124">IF(B124&lt;&gt;"",INDEX(BDD_ISOLANTS_BIOSOURCES!A:CC,B124,MATCH($C$12,REFERENCEMENT_ISOLANT[#Headers],0)),"")</f>
        <v/>
      </c>
      <c r="D124" s="23" t="str">
        <f ca="1">IF($B$10=TRUE,IF(C124&lt;&gt;"",COUNTIF(INDIRECT("$C$"&amp;ROW($C$13)&amp;":$C$"&amp;491-COUNTBLANK($C$13:$C$491)),"&lt;"&amp;C124)+COUNTIF(C$13:C124,C124),""),IF(C124&lt;&gt;"",COUNTIF(INDIRECT("$C$"&amp;ROW($C$13)&amp;":$C$"&amp;491-COUNTBLANK($C$13:$C$491)),"&gt;"&amp;C124)+COUNTIF(C$13:C124,C124),""))</f>
        <v/>
      </c>
      <c r="E124" s="23" t="str">
        <f t="shared" ca="1" si="1"/>
        <v/>
      </c>
      <c r="F124" s="142" t="str" cm="1">
        <f t="array" ref="F124">IF(A124&lt;&gt;"",INDEX(BDD_ISOLANTS_BIOSOURCES!A:CG,E124,MATCH($F$12,REFERENCEMENT_ISOLANT[#Headers],0)),"")</f>
        <v/>
      </c>
    </row>
    <row r="125" spans="1:6" x14ac:dyDescent="0.3">
      <c r="A125" s="23" t="str">
        <f>IF(AND(A124&lt;COUNTIF(REFERENCEMENT_ISOLANT[DATE REFERENCEMENT],"&lt;&gt;"&amp;""),A124&gt;0),'PR-tampon'!A124+1,"")</f>
        <v/>
      </c>
      <c r="B125" s="23" t="str">
        <f>IFERROR(IF(A125="","",VLOOKUP($A125,REFERENCEMENT_ISOLANT[[Ordre]:[Eligibilité procédé]],2,FALSE)),"")</f>
        <v/>
      </c>
      <c r="C125" s="23" t="str" cm="1">
        <f t="array" ref="C125">IF(B125&lt;&gt;"",INDEX(BDD_ISOLANTS_BIOSOURCES!A:CC,B125,MATCH($C$12,REFERENCEMENT_ISOLANT[#Headers],0)),"")</f>
        <v/>
      </c>
      <c r="D125" s="23" t="str">
        <f ca="1">IF($B$10=TRUE,IF(C125&lt;&gt;"",COUNTIF(INDIRECT("$C$"&amp;ROW($C$13)&amp;":$C$"&amp;491-COUNTBLANK($C$13:$C$491)),"&lt;"&amp;C125)+COUNTIF(C$13:C125,C125),""),IF(C125&lt;&gt;"",COUNTIF(INDIRECT("$C$"&amp;ROW($C$13)&amp;":$C$"&amp;491-COUNTBLANK($C$13:$C$491)),"&gt;"&amp;C125)+COUNTIF(C$13:C125,C125),""))</f>
        <v/>
      </c>
      <c r="E125" s="23" t="str">
        <f t="shared" ca="1" si="1"/>
        <v/>
      </c>
      <c r="F125" s="142" t="str" cm="1">
        <f t="array" ref="F125">IF(A125&lt;&gt;"",INDEX(BDD_ISOLANTS_BIOSOURCES!A:CG,E125,MATCH($F$12,REFERENCEMENT_ISOLANT[#Headers],0)),"")</f>
        <v/>
      </c>
    </row>
    <row r="126" spans="1:6" x14ac:dyDescent="0.3">
      <c r="A126" s="23" t="str">
        <f>IF(AND(A125&lt;COUNTIF(REFERENCEMENT_ISOLANT[DATE REFERENCEMENT],"&lt;&gt;"&amp;""),A125&gt;0),'PR-tampon'!A125+1,"")</f>
        <v/>
      </c>
      <c r="B126" s="23" t="str">
        <f>IFERROR(IF(A126="","",VLOOKUP($A126,REFERENCEMENT_ISOLANT[[Ordre]:[Eligibilité procédé]],2,FALSE)),"")</f>
        <v/>
      </c>
      <c r="C126" s="23" t="str" cm="1">
        <f t="array" ref="C126">IF(B126&lt;&gt;"",INDEX(BDD_ISOLANTS_BIOSOURCES!A:CC,B126,MATCH($C$12,REFERENCEMENT_ISOLANT[#Headers],0)),"")</f>
        <v/>
      </c>
      <c r="D126" s="23" t="str">
        <f ca="1">IF($B$10=TRUE,IF(C126&lt;&gt;"",COUNTIF(INDIRECT("$C$"&amp;ROW($C$13)&amp;":$C$"&amp;491-COUNTBLANK($C$13:$C$491)),"&lt;"&amp;C126)+COUNTIF(C$13:C126,C126),""),IF(C126&lt;&gt;"",COUNTIF(INDIRECT("$C$"&amp;ROW($C$13)&amp;":$C$"&amp;491-COUNTBLANK($C$13:$C$491)),"&gt;"&amp;C126)+COUNTIF(C$13:C126,C126),""))</f>
        <v/>
      </c>
      <c r="E126" s="23" t="str">
        <f t="shared" ca="1" si="1"/>
        <v/>
      </c>
      <c r="F126" s="142" t="str" cm="1">
        <f t="array" ref="F126">IF(A126&lt;&gt;"",INDEX(BDD_ISOLANTS_BIOSOURCES!A:CG,E126,MATCH($F$12,REFERENCEMENT_ISOLANT[#Headers],0)),"")</f>
        <v/>
      </c>
    </row>
    <row r="127" spans="1:6" x14ac:dyDescent="0.3">
      <c r="A127" s="23" t="str">
        <f>IF(AND(A126&lt;COUNTIF(REFERENCEMENT_ISOLANT[DATE REFERENCEMENT],"&lt;&gt;"&amp;""),A126&gt;0),'PR-tampon'!A126+1,"")</f>
        <v/>
      </c>
      <c r="B127" s="23" t="str">
        <f>IFERROR(IF(A127="","",VLOOKUP($A127,REFERENCEMENT_ISOLANT[[Ordre]:[Eligibilité procédé]],2,FALSE)),"")</f>
        <v/>
      </c>
      <c r="C127" s="23" t="str" cm="1">
        <f t="array" ref="C127">IF(B127&lt;&gt;"",INDEX(BDD_ISOLANTS_BIOSOURCES!A:CC,B127,MATCH($C$12,REFERENCEMENT_ISOLANT[#Headers],0)),"")</f>
        <v/>
      </c>
      <c r="D127" s="23" t="str">
        <f ca="1">IF($B$10=TRUE,IF(C127&lt;&gt;"",COUNTIF(INDIRECT("$C$"&amp;ROW($C$13)&amp;":$C$"&amp;491-COUNTBLANK($C$13:$C$491)),"&lt;"&amp;C127)+COUNTIF(C$13:C127,C127),""),IF(C127&lt;&gt;"",COUNTIF(INDIRECT("$C$"&amp;ROW($C$13)&amp;":$C$"&amp;491-COUNTBLANK($C$13:$C$491)),"&gt;"&amp;C127)+COUNTIF(C$13:C127,C127),""))</f>
        <v/>
      </c>
      <c r="E127" s="23" t="str">
        <f t="shared" ca="1" si="1"/>
        <v/>
      </c>
      <c r="F127" s="142" t="str" cm="1">
        <f t="array" ref="F127">IF(A127&lt;&gt;"",INDEX(BDD_ISOLANTS_BIOSOURCES!A:CG,E127,MATCH($F$12,REFERENCEMENT_ISOLANT[#Headers],0)),"")</f>
        <v/>
      </c>
    </row>
    <row r="128" spans="1:6" x14ac:dyDescent="0.3">
      <c r="A128" s="23" t="str">
        <f>IF(AND(A127&lt;COUNTIF(REFERENCEMENT_ISOLANT[DATE REFERENCEMENT],"&lt;&gt;"&amp;""),A127&gt;0),'PR-tampon'!A127+1,"")</f>
        <v/>
      </c>
      <c r="B128" s="23" t="str">
        <f>IFERROR(IF(A128="","",VLOOKUP($A128,REFERENCEMENT_ISOLANT[[Ordre]:[Eligibilité procédé]],2,FALSE)),"")</f>
        <v/>
      </c>
      <c r="C128" s="23" t="str" cm="1">
        <f t="array" ref="C128">IF(B128&lt;&gt;"",INDEX(BDD_ISOLANTS_BIOSOURCES!A:CC,B128,MATCH($C$12,REFERENCEMENT_ISOLANT[#Headers],0)),"")</f>
        <v/>
      </c>
      <c r="D128" s="23" t="str">
        <f ca="1">IF($B$10=TRUE,IF(C128&lt;&gt;"",COUNTIF(INDIRECT("$C$"&amp;ROW($C$13)&amp;":$C$"&amp;491-COUNTBLANK($C$13:$C$491)),"&lt;"&amp;C128)+COUNTIF(C$13:C128,C128),""),IF(C128&lt;&gt;"",COUNTIF(INDIRECT("$C$"&amp;ROW($C$13)&amp;":$C$"&amp;491-COUNTBLANK($C$13:$C$491)),"&gt;"&amp;C128)+COUNTIF(C$13:C128,C128),""))</f>
        <v/>
      </c>
      <c r="E128" s="23" t="str">
        <f t="shared" ca="1" si="1"/>
        <v/>
      </c>
      <c r="F128" s="142" t="str" cm="1">
        <f t="array" ref="F128">IF(A128&lt;&gt;"",INDEX(BDD_ISOLANTS_BIOSOURCES!A:CG,E128,MATCH($F$12,REFERENCEMENT_ISOLANT[#Headers],0)),"")</f>
        <v/>
      </c>
    </row>
    <row r="129" spans="1:6" x14ac:dyDescent="0.3">
      <c r="A129" s="23" t="str">
        <f>IF(AND(A128&lt;COUNTIF(REFERENCEMENT_ISOLANT[DATE REFERENCEMENT],"&lt;&gt;"&amp;""),A128&gt;0),'PR-tampon'!A128+1,"")</f>
        <v/>
      </c>
      <c r="B129" s="23" t="str">
        <f>IFERROR(IF(A129="","",VLOOKUP($A129,REFERENCEMENT_ISOLANT[[Ordre]:[Eligibilité procédé]],2,FALSE)),"")</f>
        <v/>
      </c>
      <c r="C129" s="23" t="str" cm="1">
        <f t="array" ref="C129">IF(B129&lt;&gt;"",INDEX(BDD_ISOLANTS_BIOSOURCES!A:CC,B129,MATCH($C$12,REFERENCEMENT_ISOLANT[#Headers],0)),"")</f>
        <v/>
      </c>
      <c r="D129" s="23" t="str">
        <f ca="1">IF($B$10=TRUE,IF(C129&lt;&gt;"",COUNTIF(INDIRECT("$C$"&amp;ROW($C$13)&amp;":$C$"&amp;491-COUNTBLANK($C$13:$C$491)),"&lt;"&amp;C129)+COUNTIF(C$13:C129,C129),""),IF(C129&lt;&gt;"",COUNTIF(INDIRECT("$C$"&amp;ROW($C$13)&amp;":$C$"&amp;491-COUNTBLANK($C$13:$C$491)),"&gt;"&amp;C129)+COUNTIF(C$13:C129,C129),""))</f>
        <v/>
      </c>
      <c r="E129" s="23" t="str">
        <f t="shared" ca="1" si="1"/>
        <v/>
      </c>
      <c r="F129" s="142" t="str" cm="1">
        <f t="array" ref="F129">IF(A129&lt;&gt;"",INDEX(BDD_ISOLANTS_BIOSOURCES!A:CG,E129,MATCH($F$12,REFERENCEMENT_ISOLANT[#Headers],0)),"")</f>
        <v/>
      </c>
    </row>
    <row r="130" spans="1:6" x14ac:dyDescent="0.3">
      <c r="A130" s="23" t="str">
        <f>IF(AND(A129&lt;COUNTIF(REFERENCEMENT_ISOLANT[DATE REFERENCEMENT],"&lt;&gt;"&amp;""),A129&gt;0),'PR-tampon'!A129+1,"")</f>
        <v/>
      </c>
      <c r="B130" s="23" t="str">
        <f>IFERROR(IF(A130="","",VLOOKUP($A130,REFERENCEMENT_ISOLANT[[Ordre]:[Eligibilité procédé]],2,FALSE)),"")</f>
        <v/>
      </c>
      <c r="C130" s="23" t="str" cm="1">
        <f t="array" ref="C130">IF(B130&lt;&gt;"",INDEX(BDD_ISOLANTS_BIOSOURCES!A:CC,B130,MATCH($C$12,REFERENCEMENT_ISOLANT[#Headers],0)),"")</f>
        <v/>
      </c>
      <c r="D130" s="23" t="str">
        <f ca="1">IF($B$10=TRUE,IF(C130&lt;&gt;"",COUNTIF(INDIRECT("$C$"&amp;ROW($C$13)&amp;":$C$"&amp;491-COUNTBLANK($C$13:$C$491)),"&lt;"&amp;C130)+COUNTIF(C$13:C130,C130),""),IF(C130&lt;&gt;"",COUNTIF(INDIRECT("$C$"&amp;ROW($C$13)&amp;":$C$"&amp;491-COUNTBLANK($C$13:$C$491)),"&gt;"&amp;C130)+COUNTIF(C$13:C130,C130),""))</f>
        <v/>
      </c>
      <c r="E130" s="23" t="str">
        <f t="shared" ca="1" si="1"/>
        <v/>
      </c>
      <c r="F130" s="142" t="str" cm="1">
        <f t="array" ref="F130">IF(A130&lt;&gt;"",INDEX(BDD_ISOLANTS_BIOSOURCES!A:CG,E130,MATCH($F$12,REFERENCEMENT_ISOLANT[#Headers],0)),"")</f>
        <v/>
      </c>
    </row>
    <row r="131" spans="1:6" x14ac:dyDescent="0.3">
      <c r="A131" s="23" t="str">
        <f>IF(AND(A130&lt;COUNTIF(REFERENCEMENT_ISOLANT[DATE REFERENCEMENT],"&lt;&gt;"&amp;""),A130&gt;0),'PR-tampon'!A130+1,"")</f>
        <v/>
      </c>
      <c r="B131" s="23" t="str">
        <f>IFERROR(IF(A131="","",VLOOKUP($A131,REFERENCEMENT_ISOLANT[[Ordre]:[Eligibilité procédé]],2,FALSE)),"")</f>
        <v/>
      </c>
      <c r="C131" s="23" t="str" cm="1">
        <f t="array" ref="C131">IF(B131&lt;&gt;"",INDEX(BDD_ISOLANTS_BIOSOURCES!A:CC,B131,MATCH($C$12,REFERENCEMENT_ISOLANT[#Headers],0)),"")</f>
        <v/>
      </c>
      <c r="D131" s="23" t="str">
        <f ca="1">IF($B$10=TRUE,IF(C131&lt;&gt;"",COUNTIF(INDIRECT("$C$"&amp;ROW($C$13)&amp;":$C$"&amp;491-COUNTBLANK($C$13:$C$491)),"&lt;"&amp;C131)+COUNTIF(C$13:C131,C131),""),IF(C131&lt;&gt;"",COUNTIF(INDIRECT("$C$"&amp;ROW($C$13)&amp;":$C$"&amp;491-COUNTBLANK($C$13:$C$491)),"&gt;"&amp;C131)+COUNTIF(C$13:C131,C131),""))</f>
        <v/>
      </c>
      <c r="E131" s="23" t="str">
        <f t="shared" ca="1" si="1"/>
        <v/>
      </c>
      <c r="F131" s="142" t="str" cm="1">
        <f t="array" ref="F131">IF(A131&lt;&gt;"",INDEX(BDD_ISOLANTS_BIOSOURCES!A:CG,E131,MATCH($F$12,REFERENCEMENT_ISOLANT[#Headers],0)),"")</f>
        <v/>
      </c>
    </row>
    <row r="132" spans="1:6" x14ac:dyDescent="0.3">
      <c r="A132" s="23" t="str">
        <f>IF(AND(A131&lt;COUNTIF(REFERENCEMENT_ISOLANT[DATE REFERENCEMENT],"&lt;&gt;"&amp;""),A131&gt;0),'PR-tampon'!A131+1,"")</f>
        <v/>
      </c>
      <c r="B132" s="23" t="str">
        <f>IFERROR(IF(A132="","",VLOOKUP($A132,REFERENCEMENT_ISOLANT[[Ordre]:[Eligibilité procédé]],2,FALSE)),"")</f>
        <v/>
      </c>
      <c r="C132" s="23" t="str" cm="1">
        <f t="array" ref="C132">IF(B132&lt;&gt;"",INDEX(BDD_ISOLANTS_BIOSOURCES!A:CC,B132,MATCH($C$12,REFERENCEMENT_ISOLANT[#Headers],0)),"")</f>
        <v/>
      </c>
      <c r="D132" s="23" t="str">
        <f ca="1">IF($B$10=TRUE,IF(C132&lt;&gt;"",COUNTIF(INDIRECT("$C$"&amp;ROW($C$13)&amp;":$C$"&amp;491-COUNTBLANK($C$13:$C$491)),"&lt;"&amp;C132)+COUNTIF(C$13:C132,C132),""),IF(C132&lt;&gt;"",COUNTIF(INDIRECT("$C$"&amp;ROW($C$13)&amp;":$C$"&amp;491-COUNTBLANK($C$13:$C$491)),"&gt;"&amp;C132)+COUNTIF(C$13:C132,C132),""))</f>
        <v/>
      </c>
      <c r="E132" s="23" t="str">
        <f t="shared" ca="1" si="1"/>
        <v/>
      </c>
      <c r="F132" s="142" t="str" cm="1">
        <f t="array" ref="F132">IF(A132&lt;&gt;"",INDEX(BDD_ISOLANTS_BIOSOURCES!A:CG,E132,MATCH($F$12,REFERENCEMENT_ISOLANT[#Headers],0)),"")</f>
        <v/>
      </c>
    </row>
    <row r="133" spans="1:6" x14ac:dyDescent="0.3">
      <c r="A133" s="23" t="str">
        <f>IF(AND(A132&lt;COUNTIF(REFERENCEMENT_ISOLANT[DATE REFERENCEMENT],"&lt;&gt;"&amp;""),A132&gt;0),'PR-tampon'!A132+1,"")</f>
        <v/>
      </c>
      <c r="B133" s="23" t="str">
        <f>IFERROR(IF(A133="","",VLOOKUP($A133,REFERENCEMENT_ISOLANT[[Ordre]:[Eligibilité procédé]],2,FALSE)),"")</f>
        <v/>
      </c>
      <c r="C133" s="23" t="str" cm="1">
        <f t="array" ref="C133">IF(B133&lt;&gt;"",INDEX(BDD_ISOLANTS_BIOSOURCES!A:CC,B133,MATCH($C$12,REFERENCEMENT_ISOLANT[#Headers],0)),"")</f>
        <v/>
      </c>
      <c r="D133" s="23" t="str">
        <f ca="1">IF($B$10=TRUE,IF(C133&lt;&gt;"",COUNTIF(INDIRECT("$C$"&amp;ROW($C$13)&amp;":$C$"&amp;491-COUNTBLANK($C$13:$C$491)),"&lt;"&amp;C133)+COUNTIF(C$13:C133,C133),""),IF(C133&lt;&gt;"",COUNTIF(INDIRECT("$C$"&amp;ROW($C$13)&amp;":$C$"&amp;491-COUNTBLANK($C$13:$C$491)),"&gt;"&amp;C133)+COUNTIF(C$13:C133,C133),""))</f>
        <v/>
      </c>
      <c r="E133" s="23" t="str">
        <f t="shared" ca="1" si="1"/>
        <v/>
      </c>
      <c r="F133" s="142" t="str" cm="1">
        <f t="array" ref="F133">IF(A133&lt;&gt;"",INDEX(BDD_ISOLANTS_BIOSOURCES!A:CG,E133,MATCH($F$12,REFERENCEMENT_ISOLANT[#Headers],0)),"")</f>
        <v/>
      </c>
    </row>
    <row r="134" spans="1:6" x14ac:dyDescent="0.3">
      <c r="A134" s="23" t="str">
        <f>IF(AND(A133&lt;COUNTIF(REFERENCEMENT_ISOLANT[DATE REFERENCEMENT],"&lt;&gt;"&amp;""),A133&gt;0),'PR-tampon'!A133+1,"")</f>
        <v/>
      </c>
      <c r="B134" s="23" t="str">
        <f>IFERROR(IF(A134="","",VLOOKUP($A134,REFERENCEMENT_ISOLANT[[Ordre]:[Eligibilité procédé]],2,FALSE)),"")</f>
        <v/>
      </c>
      <c r="C134" s="23" t="str" cm="1">
        <f t="array" ref="C134">IF(B134&lt;&gt;"",INDEX(BDD_ISOLANTS_BIOSOURCES!A:CC,B134,MATCH($C$12,REFERENCEMENT_ISOLANT[#Headers],0)),"")</f>
        <v/>
      </c>
      <c r="D134" s="23" t="str">
        <f ca="1">IF($B$10=TRUE,IF(C134&lt;&gt;"",COUNTIF(INDIRECT("$C$"&amp;ROW($C$13)&amp;":$C$"&amp;491-COUNTBLANK($C$13:$C$491)),"&lt;"&amp;C134)+COUNTIF(C$13:C134,C134),""),IF(C134&lt;&gt;"",COUNTIF(INDIRECT("$C$"&amp;ROW($C$13)&amp;":$C$"&amp;491-COUNTBLANK($C$13:$C$491)),"&gt;"&amp;C134)+COUNTIF(C$13:C134,C134),""))</f>
        <v/>
      </c>
      <c r="E134" s="23" t="str">
        <f t="shared" ca="1" si="1"/>
        <v/>
      </c>
      <c r="F134" s="142" t="str" cm="1">
        <f t="array" ref="F134">IF(A134&lt;&gt;"",INDEX(BDD_ISOLANTS_BIOSOURCES!A:CG,E134,MATCH($F$12,REFERENCEMENT_ISOLANT[#Headers],0)),"")</f>
        <v/>
      </c>
    </row>
    <row r="135" spans="1:6" x14ac:dyDescent="0.3">
      <c r="A135" s="23" t="str">
        <f>IF(AND(A134&lt;COUNTIF(REFERENCEMENT_ISOLANT[DATE REFERENCEMENT],"&lt;&gt;"&amp;""),A134&gt;0),'PR-tampon'!A134+1,"")</f>
        <v/>
      </c>
      <c r="B135" s="23" t="str">
        <f>IFERROR(IF(A135="","",VLOOKUP($A135,REFERENCEMENT_ISOLANT[[Ordre]:[Eligibilité procédé]],2,FALSE)),"")</f>
        <v/>
      </c>
      <c r="C135" s="23" t="str" cm="1">
        <f t="array" ref="C135">IF(B135&lt;&gt;"",INDEX(BDD_ISOLANTS_BIOSOURCES!A:CC,B135,MATCH($C$12,REFERENCEMENT_ISOLANT[#Headers],0)),"")</f>
        <v/>
      </c>
      <c r="D135" s="23" t="str">
        <f ca="1">IF($B$10=TRUE,IF(C135&lt;&gt;"",COUNTIF(INDIRECT("$C$"&amp;ROW($C$13)&amp;":$C$"&amp;491-COUNTBLANK($C$13:$C$491)),"&lt;"&amp;C135)+COUNTIF(C$13:C135,C135),""),IF(C135&lt;&gt;"",COUNTIF(INDIRECT("$C$"&amp;ROW($C$13)&amp;":$C$"&amp;491-COUNTBLANK($C$13:$C$491)),"&gt;"&amp;C135)+COUNTIF(C$13:C135,C135),""))</f>
        <v/>
      </c>
      <c r="E135" s="23" t="str">
        <f t="shared" ca="1" si="1"/>
        <v/>
      </c>
      <c r="F135" s="142" t="str" cm="1">
        <f t="array" ref="F135">IF(A135&lt;&gt;"",INDEX(BDD_ISOLANTS_BIOSOURCES!A:CG,E135,MATCH($F$12,REFERENCEMENT_ISOLANT[#Headers],0)),"")</f>
        <v/>
      </c>
    </row>
    <row r="136" spans="1:6" x14ac:dyDescent="0.3">
      <c r="A136" s="23" t="str">
        <f>IF(AND(A135&lt;COUNTIF(REFERENCEMENT_ISOLANT[DATE REFERENCEMENT],"&lt;&gt;"&amp;""),A135&gt;0),'PR-tampon'!A135+1,"")</f>
        <v/>
      </c>
      <c r="B136" s="23" t="str">
        <f>IFERROR(IF(A136="","",VLOOKUP($A136,REFERENCEMENT_ISOLANT[[Ordre]:[Eligibilité procédé]],2,FALSE)),"")</f>
        <v/>
      </c>
      <c r="C136" s="23" t="str" cm="1">
        <f t="array" ref="C136">IF(B136&lt;&gt;"",INDEX(BDD_ISOLANTS_BIOSOURCES!A:CC,B136,MATCH($C$12,REFERENCEMENT_ISOLANT[#Headers],0)),"")</f>
        <v/>
      </c>
      <c r="D136" s="23" t="str">
        <f ca="1">IF($B$10=TRUE,IF(C136&lt;&gt;"",COUNTIF(INDIRECT("$C$"&amp;ROW($C$13)&amp;":$C$"&amp;491-COUNTBLANK($C$13:$C$491)),"&lt;"&amp;C136)+COUNTIF(C$13:C136,C136),""),IF(C136&lt;&gt;"",COUNTIF(INDIRECT("$C$"&amp;ROW($C$13)&amp;":$C$"&amp;491-COUNTBLANK($C$13:$C$491)),"&gt;"&amp;C136)+COUNTIF(C$13:C136,C136),""))</f>
        <v/>
      </c>
      <c r="E136" s="23" t="str">
        <f t="shared" ca="1" si="1"/>
        <v/>
      </c>
      <c r="F136" s="142" t="str" cm="1">
        <f t="array" ref="F136">IF(A136&lt;&gt;"",INDEX(BDD_ISOLANTS_BIOSOURCES!A:CG,E136,MATCH($F$12,REFERENCEMENT_ISOLANT[#Headers],0)),"")</f>
        <v/>
      </c>
    </row>
    <row r="137" spans="1:6" x14ac:dyDescent="0.3">
      <c r="A137" s="23" t="str">
        <f>IF(AND(A136&lt;COUNTIF(REFERENCEMENT_ISOLANT[DATE REFERENCEMENT],"&lt;&gt;"&amp;""),A136&gt;0),'PR-tampon'!A136+1,"")</f>
        <v/>
      </c>
      <c r="B137" s="23" t="str">
        <f>IFERROR(IF(A137="","",VLOOKUP($A137,REFERENCEMENT_ISOLANT[[Ordre]:[Eligibilité procédé]],2,FALSE)),"")</f>
        <v/>
      </c>
      <c r="C137" s="23" t="str" cm="1">
        <f t="array" ref="C137">IF(B137&lt;&gt;"",INDEX(BDD_ISOLANTS_BIOSOURCES!A:CC,B137,MATCH($C$12,REFERENCEMENT_ISOLANT[#Headers],0)),"")</f>
        <v/>
      </c>
      <c r="D137" s="23" t="str">
        <f ca="1">IF($B$10=TRUE,IF(C137&lt;&gt;"",COUNTIF(INDIRECT("$C$"&amp;ROW($C$13)&amp;":$C$"&amp;491-COUNTBLANK($C$13:$C$491)),"&lt;"&amp;C137)+COUNTIF(C$13:C137,C137),""),IF(C137&lt;&gt;"",COUNTIF(INDIRECT("$C$"&amp;ROW($C$13)&amp;":$C$"&amp;491-COUNTBLANK($C$13:$C$491)),"&gt;"&amp;C137)+COUNTIF(C$13:C137,C137),""))</f>
        <v/>
      </c>
      <c r="E137" s="23" t="str">
        <f t="shared" ca="1" si="1"/>
        <v/>
      </c>
      <c r="F137" s="142" t="str" cm="1">
        <f t="array" ref="F137">IF(A137&lt;&gt;"",INDEX(BDD_ISOLANTS_BIOSOURCES!A:CG,E137,MATCH($F$12,REFERENCEMENT_ISOLANT[#Headers],0)),"")</f>
        <v/>
      </c>
    </row>
    <row r="138" spans="1:6" x14ac:dyDescent="0.3">
      <c r="A138" s="23" t="str">
        <f>IF(AND(A137&lt;COUNTIF(REFERENCEMENT_ISOLANT[DATE REFERENCEMENT],"&lt;&gt;"&amp;""),A137&gt;0),'PR-tampon'!A137+1,"")</f>
        <v/>
      </c>
      <c r="B138" s="23" t="str">
        <f>IFERROR(IF(A138="","",VLOOKUP($A138,REFERENCEMENT_ISOLANT[[Ordre]:[Eligibilité procédé]],2,FALSE)),"")</f>
        <v/>
      </c>
      <c r="C138" s="23" t="str" cm="1">
        <f t="array" ref="C138">IF(B138&lt;&gt;"",INDEX(BDD_ISOLANTS_BIOSOURCES!A:CC,B138,MATCH($C$12,REFERENCEMENT_ISOLANT[#Headers],0)),"")</f>
        <v/>
      </c>
      <c r="D138" s="23" t="str">
        <f ca="1">IF($B$10=TRUE,IF(C138&lt;&gt;"",COUNTIF(INDIRECT("$C$"&amp;ROW($C$13)&amp;":$C$"&amp;491-COUNTBLANK($C$13:$C$491)),"&lt;"&amp;C138)+COUNTIF(C$13:C138,C138),""),IF(C138&lt;&gt;"",COUNTIF(INDIRECT("$C$"&amp;ROW($C$13)&amp;":$C$"&amp;491-COUNTBLANK($C$13:$C$491)),"&gt;"&amp;C138)+COUNTIF(C$13:C138,C138),""))</f>
        <v/>
      </c>
      <c r="E138" s="23" t="str">
        <f t="shared" ca="1" si="1"/>
        <v/>
      </c>
      <c r="F138" s="142" t="str" cm="1">
        <f t="array" ref="F138">IF(A138&lt;&gt;"",INDEX(BDD_ISOLANTS_BIOSOURCES!A:CG,E138,MATCH($F$12,REFERENCEMENT_ISOLANT[#Headers],0)),"")</f>
        <v/>
      </c>
    </row>
    <row r="139" spans="1:6" x14ac:dyDescent="0.3">
      <c r="A139" s="23" t="str">
        <f>IF(AND(A138&lt;COUNTIF(REFERENCEMENT_ISOLANT[DATE REFERENCEMENT],"&lt;&gt;"&amp;""),A138&gt;0),'PR-tampon'!A138+1,"")</f>
        <v/>
      </c>
      <c r="B139" s="23" t="str">
        <f>IFERROR(IF(A139="","",VLOOKUP($A139,REFERENCEMENT_ISOLANT[[Ordre]:[Eligibilité procédé]],2,FALSE)),"")</f>
        <v/>
      </c>
      <c r="C139" s="23" t="str" cm="1">
        <f t="array" ref="C139">IF(B139&lt;&gt;"",INDEX(BDD_ISOLANTS_BIOSOURCES!A:CC,B139,MATCH($C$12,REFERENCEMENT_ISOLANT[#Headers],0)),"")</f>
        <v/>
      </c>
      <c r="D139" s="23" t="str">
        <f ca="1">IF($B$10=TRUE,IF(C139&lt;&gt;"",COUNTIF(INDIRECT("$C$"&amp;ROW($C$13)&amp;":$C$"&amp;491-COUNTBLANK($C$13:$C$491)),"&lt;"&amp;C139)+COUNTIF(C$13:C139,C139),""),IF(C139&lt;&gt;"",COUNTIF(INDIRECT("$C$"&amp;ROW($C$13)&amp;":$C$"&amp;491-COUNTBLANK($C$13:$C$491)),"&gt;"&amp;C139)+COUNTIF(C$13:C139,C139),""))</f>
        <v/>
      </c>
      <c r="E139" s="23" t="str">
        <f t="shared" ca="1" si="1"/>
        <v/>
      </c>
      <c r="F139" s="142" t="str" cm="1">
        <f t="array" ref="F139">IF(A139&lt;&gt;"",INDEX(BDD_ISOLANTS_BIOSOURCES!A:CG,E139,MATCH($F$12,REFERENCEMENT_ISOLANT[#Headers],0)),"")</f>
        <v/>
      </c>
    </row>
    <row r="140" spans="1:6" x14ac:dyDescent="0.3">
      <c r="A140" s="23" t="str">
        <f>IF(AND(A139&lt;COUNTIF(REFERENCEMENT_ISOLANT[DATE REFERENCEMENT],"&lt;&gt;"&amp;""),A139&gt;0),'PR-tampon'!A139+1,"")</f>
        <v/>
      </c>
      <c r="B140" s="23" t="str">
        <f>IFERROR(IF(A140="","",VLOOKUP($A140,REFERENCEMENT_ISOLANT[[Ordre]:[Eligibilité procédé]],2,FALSE)),"")</f>
        <v/>
      </c>
      <c r="C140" s="23" t="str" cm="1">
        <f t="array" ref="C140">IF(B140&lt;&gt;"",INDEX(BDD_ISOLANTS_BIOSOURCES!A:CC,B140,MATCH($C$12,REFERENCEMENT_ISOLANT[#Headers],0)),"")</f>
        <v/>
      </c>
      <c r="D140" s="23" t="str">
        <f ca="1">IF($B$10=TRUE,IF(C140&lt;&gt;"",COUNTIF(INDIRECT("$C$"&amp;ROW($C$13)&amp;":$C$"&amp;491-COUNTBLANK($C$13:$C$491)),"&lt;"&amp;C140)+COUNTIF(C$13:C140,C140),""),IF(C140&lt;&gt;"",COUNTIF(INDIRECT("$C$"&amp;ROW($C$13)&amp;":$C$"&amp;491-COUNTBLANK($C$13:$C$491)),"&gt;"&amp;C140)+COUNTIF(C$13:C140,C140),""))</f>
        <v/>
      </c>
      <c r="E140" s="23" t="str">
        <f t="shared" ca="1" si="1"/>
        <v/>
      </c>
      <c r="F140" s="142" t="str" cm="1">
        <f t="array" ref="F140">IF(A140&lt;&gt;"",INDEX(BDD_ISOLANTS_BIOSOURCES!A:CG,E140,MATCH($F$12,REFERENCEMENT_ISOLANT[#Headers],0)),"")</f>
        <v/>
      </c>
    </row>
    <row r="141" spans="1:6" x14ac:dyDescent="0.3">
      <c r="A141" s="23" t="str">
        <f>IF(AND(A140&lt;COUNTIF(REFERENCEMENT_ISOLANT[DATE REFERENCEMENT],"&lt;&gt;"&amp;""),A140&gt;0),'PR-tampon'!A140+1,"")</f>
        <v/>
      </c>
      <c r="B141" s="23" t="str">
        <f>IFERROR(IF(A141="","",VLOOKUP($A141,REFERENCEMENT_ISOLANT[[Ordre]:[Eligibilité procédé]],2,FALSE)),"")</f>
        <v/>
      </c>
      <c r="C141" s="23" t="str" cm="1">
        <f t="array" ref="C141">IF(B141&lt;&gt;"",INDEX(BDD_ISOLANTS_BIOSOURCES!A:CC,B141,MATCH($C$12,REFERENCEMENT_ISOLANT[#Headers],0)),"")</f>
        <v/>
      </c>
      <c r="D141" s="23" t="str">
        <f ca="1">IF($B$10=TRUE,IF(C141&lt;&gt;"",COUNTIF(INDIRECT("$C$"&amp;ROW($C$13)&amp;":$C$"&amp;491-COUNTBLANK($C$13:$C$491)),"&lt;"&amp;C141)+COUNTIF(C$13:C141,C141),""),IF(C141&lt;&gt;"",COUNTIF(INDIRECT("$C$"&amp;ROW($C$13)&amp;":$C$"&amp;491-COUNTBLANK($C$13:$C$491)),"&gt;"&amp;C141)+COUNTIF(C$13:C141,C141),""))</f>
        <v/>
      </c>
      <c r="E141" s="23" t="str">
        <f t="shared" ca="1" si="1"/>
        <v/>
      </c>
      <c r="F141" s="142" t="str" cm="1">
        <f t="array" ref="F141">IF(A141&lt;&gt;"",INDEX(BDD_ISOLANTS_BIOSOURCES!A:CG,E141,MATCH($F$12,REFERENCEMENT_ISOLANT[#Headers],0)),"")</f>
        <v/>
      </c>
    </row>
    <row r="142" spans="1:6" x14ac:dyDescent="0.3">
      <c r="A142" s="23" t="str">
        <f>IF(AND(A141&lt;COUNTIF(REFERENCEMENT_ISOLANT[DATE REFERENCEMENT],"&lt;&gt;"&amp;""),A141&gt;0),'PR-tampon'!A141+1,"")</f>
        <v/>
      </c>
      <c r="B142" s="23" t="str">
        <f>IFERROR(IF(A142="","",VLOOKUP($A142,REFERENCEMENT_ISOLANT[[Ordre]:[Eligibilité procédé]],2,FALSE)),"")</f>
        <v/>
      </c>
      <c r="C142" s="23" t="str" cm="1">
        <f t="array" ref="C142">IF(B142&lt;&gt;"",INDEX(BDD_ISOLANTS_BIOSOURCES!A:CC,B142,MATCH($C$12,REFERENCEMENT_ISOLANT[#Headers],0)),"")</f>
        <v/>
      </c>
      <c r="D142" s="23" t="str">
        <f ca="1">IF($B$10=TRUE,IF(C142&lt;&gt;"",COUNTIF(INDIRECT("$C$"&amp;ROW($C$13)&amp;":$C$"&amp;491-COUNTBLANK($C$13:$C$491)),"&lt;"&amp;C142)+COUNTIF(C$13:C142,C142),""),IF(C142&lt;&gt;"",COUNTIF(INDIRECT("$C$"&amp;ROW($C$13)&amp;":$C$"&amp;491-COUNTBLANK($C$13:$C$491)),"&gt;"&amp;C142)+COUNTIF(C$13:C142,C142),""))</f>
        <v/>
      </c>
      <c r="E142" s="23" t="str">
        <f t="shared" ref="E142:E205" ca="1" si="2">IFERROR(INDEX($A$13:$D$490,MATCH(ROW(D142)-ROW($B$12),$D$13:$D$490,0),2),"")</f>
        <v/>
      </c>
      <c r="F142" s="142" t="str" cm="1">
        <f t="array" ref="F142">IF(A142&lt;&gt;"",INDEX(BDD_ISOLANTS_BIOSOURCES!A:CG,E142,MATCH($F$12,REFERENCEMENT_ISOLANT[#Headers],0)),"")</f>
        <v/>
      </c>
    </row>
    <row r="143" spans="1:6" x14ac:dyDescent="0.3">
      <c r="A143" s="23" t="str">
        <f>IF(AND(A142&lt;COUNTIF(REFERENCEMENT_ISOLANT[DATE REFERENCEMENT],"&lt;&gt;"&amp;""),A142&gt;0),'PR-tampon'!A142+1,"")</f>
        <v/>
      </c>
      <c r="B143" s="23" t="str">
        <f>IFERROR(IF(A143="","",VLOOKUP($A143,REFERENCEMENT_ISOLANT[[Ordre]:[Eligibilité procédé]],2,FALSE)),"")</f>
        <v/>
      </c>
      <c r="C143" s="23" t="str" cm="1">
        <f t="array" ref="C143">IF(B143&lt;&gt;"",INDEX(BDD_ISOLANTS_BIOSOURCES!A:CC,B143,MATCH($C$12,REFERENCEMENT_ISOLANT[#Headers],0)),"")</f>
        <v/>
      </c>
      <c r="D143" s="23" t="str">
        <f ca="1">IF($B$10=TRUE,IF(C143&lt;&gt;"",COUNTIF(INDIRECT("$C$"&amp;ROW($C$13)&amp;":$C$"&amp;491-COUNTBLANK($C$13:$C$491)),"&lt;"&amp;C143)+COUNTIF(C$13:C143,C143),""),IF(C143&lt;&gt;"",COUNTIF(INDIRECT("$C$"&amp;ROW($C$13)&amp;":$C$"&amp;491-COUNTBLANK($C$13:$C$491)),"&gt;"&amp;C143)+COUNTIF(C$13:C143,C143),""))</f>
        <v/>
      </c>
      <c r="E143" s="23" t="str">
        <f t="shared" ca="1" si="2"/>
        <v/>
      </c>
      <c r="F143" s="142" t="str" cm="1">
        <f t="array" ref="F143">IF(A143&lt;&gt;"",INDEX(BDD_ISOLANTS_BIOSOURCES!A:CG,E143,MATCH($F$12,REFERENCEMENT_ISOLANT[#Headers],0)),"")</f>
        <v/>
      </c>
    </row>
    <row r="144" spans="1:6" x14ac:dyDescent="0.3">
      <c r="A144" s="23" t="str">
        <f>IF(AND(A143&lt;COUNTIF(REFERENCEMENT_ISOLANT[DATE REFERENCEMENT],"&lt;&gt;"&amp;""),A143&gt;0),'PR-tampon'!A143+1,"")</f>
        <v/>
      </c>
      <c r="B144" s="23" t="str">
        <f>IFERROR(IF(A144="","",VLOOKUP($A144,REFERENCEMENT_ISOLANT[[Ordre]:[Eligibilité procédé]],2,FALSE)),"")</f>
        <v/>
      </c>
      <c r="C144" s="23" t="str" cm="1">
        <f t="array" ref="C144">IF(B144&lt;&gt;"",INDEX(BDD_ISOLANTS_BIOSOURCES!A:CC,B144,MATCH($C$12,REFERENCEMENT_ISOLANT[#Headers],0)),"")</f>
        <v/>
      </c>
      <c r="D144" s="23" t="str">
        <f ca="1">IF($B$10=TRUE,IF(C144&lt;&gt;"",COUNTIF(INDIRECT("$C$"&amp;ROW($C$13)&amp;":$C$"&amp;491-COUNTBLANK($C$13:$C$491)),"&lt;"&amp;C144)+COUNTIF(C$13:C144,C144),""),IF(C144&lt;&gt;"",COUNTIF(INDIRECT("$C$"&amp;ROW($C$13)&amp;":$C$"&amp;491-COUNTBLANK($C$13:$C$491)),"&gt;"&amp;C144)+COUNTIF(C$13:C144,C144),""))</f>
        <v/>
      </c>
      <c r="E144" s="23" t="str">
        <f t="shared" ca="1" si="2"/>
        <v/>
      </c>
      <c r="F144" s="142" t="str" cm="1">
        <f t="array" ref="F144">IF(A144&lt;&gt;"",INDEX(BDD_ISOLANTS_BIOSOURCES!A:CG,E144,MATCH($F$12,REFERENCEMENT_ISOLANT[#Headers],0)),"")</f>
        <v/>
      </c>
    </row>
    <row r="145" spans="1:6" x14ac:dyDescent="0.3">
      <c r="A145" s="23" t="str">
        <f>IF(AND(A144&lt;COUNTIF(REFERENCEMENT_ISOLANT[DATE REFERENCEMENT],"&lt;&gt;"&amp;""),A144&gt;0),'PR-tampon'!A144+1,"")</f>
        <v/>
      </c>
      <c r="B145" s="23" t="str">
        <f>IFERROR(IF(A145="","",VLOOKUP($A145,REFERENCEMENT_ISOLANT[[Ordre]:[Eligibilité procédé]],2,FALSE)),"")</f>
        <v/>
      </c>
      <c r="C145" s="23" t="str" cm="1">
        <f t="array" ref="C145">IF(B145&lt;&gt;"",INDEX(BDD_ISOLANTS_BIOSOURCES!A:CC,B145,MATCH($C$12,REFERENCEMENT_ISOLANT[#Headers],0)),"")</f>
        <v/>
      </c>
      <c r="D145" s="23" t="str">
        <f ca="1">IF($B$10=TRUE,IF(C145&lt;&gt;"",COUNTIF(INDIRECT("$C$"&amp;ROW($C$13)&amp;":$C$"&amp;491-COUNTBLANK($C$13:$C$491)),"&lt;"&amp;C145)+COUNTIF(C$13:C145,C145),""),IF(C145&lt;&gt;"",COUNTIF(INDIRECT("$C$"&amp;ROW($C$13)&amp;":$C$"&amp;491-COUNTBLANK($C$13:$C$491)),"&gt;"&amp;C145)+COUNTIF(C$13:C145,C145),""))</f>
        <v/>
      </c>
      <c r="E145" s="23" t="str">
        <f t="shared" ca="1" si="2"/>
        <v/>
      </c>
      <c r="F145" s="142" t="str" cm="1">
        <f t="array" ref="F145">IF(A145&lt;&gt;"",INDEX(BDD_ISOLANTS_BIOSOURCES!A:CG,E145,MATCH($F$12,REFERENCEMENT_ISOLANT[#Headers],0)),"")</f>
        <v/>
      </c>
    </row>
    <row r="146" spans="1:6" x14ac:dyDescent="0.3">
      <c r="A146" s="23" t="str">
        <f>IF(AND(A145&lt;COUNTIF(REFERENCEMENT_ISOLANT[DATE REFERENCEMENT],"&lt;&gt;"&amp;""),A145&gt;0),'PR-tampon'!A145+1,"")</f>
        <v/>
      </c>
      <c r="B146" s="23" t="str">
        <f>IFERROR(IF(A146="","",VLOOKUP($A146,REFERENCEMENT_ISOLANT[[Ordre]:[Eligibilité procédé]],2,FALSE)),"")</f>
        <v/>
      </c>
      <c r="C146" s="23" t="str" cm="1">
        <f t="array" ref="C146">IF(B146&lt;&gt;"",INDEX(BDD_ISOLANTS_BIOSOURCES!A:CC,B146,MATCH($C$12,REFERENCEMENT_ISOLANT[#Headers],0)),"")</f>
        <v/>
      </c>
      <c r="D146" s="23" t="str">
        <f ca="1">IF($B$10=TRUE,IF(C146&lt;&gt;"",COUNTIF(INDIRECT("$C$"&amp;ROW($C$13)&amp;":$C$"&amp;491-COUNTBLANK($C$13:$C$491)),"&lt;"&amp;C146)+COUNTIF(C$13:C146,C146),""),IF(C146&lt;&gt;"",COUNTIF(INDIRECT("$C$"&amp;ROW($C$13)&amp;":$C$"&amp;491-COUNTBLANK($C$13:$C$491)),"&gt;"&amp;C146)+COUNTIF(C$13:C146,C146),""))</f>
        <v/>
      </c>
      <c r="E146" s="23" t="str">
        <f t="shared" ca="1" si="2"/>
        <v/>
      </c>
      <c r="F146" s="142" t="str" cm="1">
        <f t="array" ref="F146">IF(A146&lt;&gt;"",INDEX(BDD_ISOLANTS_BIOSOURCES!A:CG,E146,MATCH($F$12,REFERENCEMENT_ISOLANT[#Headers],0)),"")</f>
        <v/>
      </c>
    </row>
    <row r="147" spans="1:6" x14ac:dyDescent="0.3">
      <c r="A147" s="23" t="str">
        <f>IF(AND(A146&lt;COUNTIF(REFERENCEMENT_ISOLANT[DATE REFERENCEMENT],"&lt;&gt;"&amp;""),A146&gt;0),'PR-tampon'!A146+1,"")</f>
        <v/>
      </c>
      <c r="B147" s="23" t="str">
        <f>IFERROR(IF(A147="","",VLOOKUP($A147,REFERENCEMENT_ISOLANT[[Ordre]:[Eligibilité procédé]],2,FALSE)),"")</f>
        <v/>
      </c>
      <c r="C147" s="23" t="str" cm="1">
        <f t="array" ref="C147">IF(B147&lt;&gt;"",INDEX(BDD_ISOLANTS_BIOSOURCES!A:CC,B147,MATCH($C$12,REFERENCEMENT_ISOLANT[#Headers],0)),"")</f>
        <v/>
      </c>
      <c r="D147" s="23" t="str">
        <f ca="1">IF($B$10=TRUE,IF(C147&lt;&gt;"",COUNTIF(INDIRECT("$C$"&amp;ROW($C$13)&amp;":$C$"&amp;491-COUNTBLANK($C$13:$C$491)),"&lt;"&amp;C147)+COUNTIF(C$13:C147,C147),""),IF(C147&lt;&gt;"",COUNTIF(INDIRECT("$C$"&amp;ROW($C$13)&amp;":$C$"&amp;491-COUNTBLANK($C$13:$C$491)),"&gt;"&amp;C147)+COUNTIF(C$13:C147,C147),""))</f>
        <v/>
      </c>
      <c r="E147" s="23" t="str">
        <f t="shared" ca="1" si="2"/>
        <v/>
      </c>
      <c r="F147" s="142" t="str" cm="1">
        <f t="array" ref="F147">IF(A147&lt;&gt;"",INDEX(BDD_ISOLANTS_BIOSOURCES!A:CG,E147,MATCH($F$12,REFERENCEMENT_ISOLANT[#Headers],0)),"")</f>
        <v/>
      </c>
    </row>
    <row r="148" spans="1:6" x14ac:dyDescent="0.3">
      <c r="A148" s="23" t="str">
        <f>IF(AND(A147&lt;COUNTIF(REFERENCEMENT_ISOLANT[DATE REFERENCEMENT],"&lt;&gt;"&amp;""),A147&gt;0),'PR-tampon'!A147+1,"")</f>
        <v/>
      </c>
      <c r="B148" s="23" t="str">
        <f>IFERROR(IF(A148="","",VLOOKUP($A148,REFERENCEMENT_ISOLANT[[Ordre]:[Eligibilité procédé]],2,FALSE)),"")</f>
        <v/>
      </c>
      <c r="C148" s="23" t="str" cm="1">
        <f t="array" ref="C148">IF(B148&lt;&gt;"",INDEX(BDD_ISOLANTS_BIOSOURCES!A:CC,B148,MATCH($C$12,REFERENCEMENT_ISOLANT[#Headers],0)),"")</f>
        <v/>
      </c>
      <c r="D148" s="23" t="str">
        <f ca="1">IF($B$10=TRUE,IF(C148&lt;&gt;"",COUNTIF(INDIRECT("$C$"&amp;ROW($C$13)&amp;":$C$"&amp;491-COUNTBLANK($C$13:$C$491)),"&lt;"&amp;C148)+COUNTIF(C$13:C148,C148),""),IF(C148&lt;&gt;"",COUNTIF(INDIRECT("$C$"&amp;ROW($C$13)&amp;":$C$"&amp;491-COUNTBLANK($C$13:$C$491)),"&gt;"&amp;C148)+COUNTIF(C$13:C148,C148),""))</f>
        <v/>
      </c>
      <c r="E148" s="23" t="str">
        <f t="shared" ca="1" si="2"/>
        <v/>
      </c>
      <c r="F148" s="142" t="str" cm="1">
        <f t="array" ref="F148">IF(A148&lt;&gt;"",INDEX(BDD_ISOLANTS_BIOSOURCES!A:CG,E148,MATCH($F$12,REFERENCEMENT_ISOLANT[#Headers],0)),"")</f>
        <v/>
      </c>
    </row>
    <row r="149" spans="1:6" x14ac:dyDescent="0.3">
      <c r="A149" s="23" t="str">
        <f>IF(AND(A148&lt;COUNTIF(REFERENCEMENT_ISOLANT[DATE REFERENCEMENT],"&lt;&gt;"&amp;""),A148&gt;0),'PR-tampon'!A148+1,"")</f>
        <v/>
      </c>
      <c r="B149" s="23" t="str">
        <f>IFERROR(IF(A149="","",VLOOKUP($A149,REFERENCEMENT_ISOLANT[[Ordre]:[Eligibilité procédé]],2,FALSE)),"")</f>
        <v/>
      </c>
      <c r="C149" s="23" t="str" cm="1">
        <f t="array" ref="C149">IF(B149&lt;&gt;"",INDEX(BDD_ISOLANTS_BIOSOURCES!A:CC,B149,MATCH($C$12,REFERENCEMENT_ISOLANT[#Headers],0)),"")</f>
        <v/>
      </c>
      <c r="D149" s="23" t="str">
        <f ca="1">IF($B$10=TRUE,IF(C149&lt;&gt;"",COUNTIF(INDIRECT("$C$"&amp;ROW($C$13)&amp;":$C$"&amp;491-COUNTBLANK($C$13:$C$491)),"&lt;"&amp;C149)+COUNTIF(C$13:C149,C149),""),IF(C149&lt;&gt;"",COUNTIF(INDIRECT("$C$"&amp;ROW($C$13)&amp;":$C$"&amp;491-COUNTBLANK($C$13:$C$491)),"&gt;"&amp;C149)+COUNTIF(C$13:C149,C149),""))</f>
        <v/>
      </c>
      <c r="E149" s="23" t="str">
        <f t="shared" ca="1" si="2"/>
        <v/>
      </c>
      <c r="F149" s="142" t="str" cm="1">
        <f t="array" ref="F149">IF(A149&lt;&gt;"",INDEX(BDD_ISOLANTS_BIOSOURCES!A:CG,E149,MATCH($F$12,REFERENCEMENT_ISOLANT[#Headers],0)),"")</f>
        <v/>
      </c>
    </row>
    <row r="150" spans="1:6" x14ac:dyDescent="0.3">
      <c r="A150" s="23" t="str">
        <f>IF(AND(A149&lt;COUNTIF(REFERENCEMENT_ISOLANT[DATE REFERENCEMENT],"&lt;&gt;"&amp;""),A149&gt;0),'PR-tampon'!A149+1,"")</f>
        <v/>
      </c>
      <c r="B150" s="23" t="str">
        <f>IFERROR(IF(A150="","",VLOOKUP($A150,REFERENCEMENT_ISOLANT[[Ordre]:[Eligibilité procédé]],2,FALSE)),"")</f>
        <v/>
      </c>
      <c r="C150" s="23" t="str" cm="1">
        <f t="array" ref="C150">IF(B150&lt;&gt;"",INDEX(BDD_ISOLANTS_BIOSOURCES!A:CC,B150,MATCH($C$12,REFERENCEMENT_ISOLANT[#Headers],0)),"")</f>
        <v/>
      </c>
      <c r="D150" s="23" t="str">
        <f ca="1">IF($B$10=TRUE,IF(C150&lt;&gt;"",COUNTIF(INDIRECT("$C$"&amp;ROW($C$13)&amp;":$C$"&amp;491-COUNTBLANK($C$13:$C$491)),"&lt;"&amp;C150)+COUNTIF(C$13:C150,C150),""),IF(C150&lt;&gt;"",COUNTIF(INDIRECT("$C$"&amp;ROW($C$13)&amp;":$C$"&amp;491-COUNTBLANK($C$13:$C$491)),"&gt;"&amp;C150)+COUNTIF(C$13:C150,C150),""))</f>
        <v/>
      </c>
      <c r="E150" s="23" t="str">
        <f t="shared" ca="1" si="2"/>
        <v/>
      </c>
      <c r="F150" s="142" t="str" cm="1">
        <f t="array" ref="F150">IF(A150&lt;&gt;"",INDEX(BDD_ISOLANTS_BIOSOURCES!A:CG,E150,MATCH($F$12,REFERENCEMENT_ISOLANT[#Headers],0)),"")</f>
        <v/>
      </c>
    </row>
    <row r="151" spans="1:6" x14ac:dyDescent="0.3">
      <c r="A151" s="23" t="str">
        <f>IF(AND(A150&lt;COUNTIF(REFERENCEMENT_ISOLANT[DATE REFERENCEMENT],"&lt;&gt;"&amp;""),A150&gt;0),'PR-tampon'!A150+1,"")</f>
        <v/>
      </c>
      <c r="B151" s="23" t="str">
        <f>IFERROR(IF(A151="","",VLOOKUP($A151,REFERENCEMENT_ISOLANT[[Ordre]:[Eligibilité procédé]],2,FALSE)),"")</f>
        <v/>
      </c>
      <c r="C151" s="23" t="str" cm="1">
        <f t="array" ref="C151">IF(B151&lt;&gt;"",INDEX(BDD_ISOLANTS_BIOSOURCES!A:CC,B151,MATCH($C$12,REFERENCEMENT_ISOLANT[#Headers],0)),"")</f>
        <v/>
      </c>
      <c r="D151" s="23" t="str">
        <f ca="1">IF($B$10=TRUE,IF(C151&lt;&gt;"",COUNTIF(INDIRECT("$C$"&amp;ROW($C$13)&amp;":$C$"&amp;491-COUNTBLANK($C$13:$C$491)),"&lt;"&amp;C151)+COUNTIF(C$13:C151,C151),""),IF(C151&lt;&gt;"",COUNTIF(INDIRECT("$C$"&amp;ROW($C$13)&amp;":$C$"&amp;491-COUNTBLANK($C$13:$C$491)),"&gt;"&amp;C151)+COUNTIF(C$13:C151,C151),""))</f>
        <v/>
      </c>
      <c r="E151" s="23" t="str">
        <f t="shared" ca="1" si="2"/>
        <v/>
      </c>
      <c r="F151" s="142" t="str" cm="1">
        <f t="array" ref="F151">IF(A151&lt;&gt;"",INDEX(BDD_ISOLANTS_BIOSOURCES!A:CG,E151,MATCH($F$12,REFERENCEMENT_ISOLANT[#Headers],0)),"")</f>
        <v/>
      </c>
    </row>
    <row r="152" spans="1:6" x14ac:dyDescent="0.3">
      <c r="A152" s="23" t="str">
        <f>IF(AND(A151&lt;COUNTIF(REFERENCEMENT_ISOLANT[DATE REFERENCEMENT],"&lt;&gt;"&amp;""),A151&gt;0),'PR-tampon'!A151+1,"")</f>
        <v/>
      </c>
      <c r="B152" s="23" t="str">
        <f>IFERROR(IF(A152="","",VLOOKUP($A152,REFERENCEMENT_ISOLANT[[Ordre]:[Eligibilité procédé]],2,FALSE)),"")</f>
        <v/>
      </c>
      <c r="C152" s="23" t="str" cm="1">
        <f t="array" ref="C152">IF(B152&lt;&gt;"",INDEX(BDD_ISOLANTS_BIOSOURCES!A:CC,B152,MATCH($C$12,REFERENCEMENT_ISOLANT[#Headers],0)),"")</f>
        <v/>
      </c>
      <c r="D152" s="23" t="str">
        <f ca="1">IF($B$10=TRUE,IF(C152&lt;&gt;"",COUNTIF(INDIRECT("$C$"&amp;ROW($C$13)&amp;":$C$"&amp;491-COUNTBLANK($C$13:$C$491)),"&lt;"&amp;C152)+COUNTIF(C$13:C152,C152),""),IF(C152&lt;&gt;"",COUNTIF(INDIRECT("$C$"&amp;ROW($C$13)&amp;":$C$"&amp;491-COUNTBLANK($C$13:$C$491)),"&gt;"&amp;C152)+COUNTIF(C$13:C152,C152),""))</f>
        <v/>
      </c>
      <c r="E152" s="23" t="str">
        <f t="shared" ca="1" si="2"/>
        <v/>
      </c>
      <c r="F152" s="142" t="str" cm="1">
        <f t="array" ref="F152">IF(A152&lt;&gt;"",INDEX(BDD_ISOLANTS_BIOSOURCES!A:CG,E152,MATCH($F$12,REFERENCEMENT_ISOLANT[#Headers],0)),"")</f>
        <v/>
      </c>
    </row>
    <row r="153" spans="1:6" x14ac:dyDescent="0.3">
      <c r="A153" s="23" t="str">
        <f>IF(AND(A152&lt;COUNTIF(REFERENCEMENT_ISOLANT[DATE REFERENCEMENT],"&lt;&gt;"&amp;""),A152&gt;0),'PR-tampon'!A152+1,"")</f>
        <v/>
      </c>
      <c r="B153" s="23" t="str">
        <f>IFERROR(IF(A153="","",VLOOKUP($A153,REFERENCEMENT_ISOLANT[[Ordre]:[Eligibilité procédé]],2,FALSE)),"")</f>
        <v/>
      </c>
      <c r="C153" s="23" t="str" cm="1">
        <f t="array" ref="C153">IF(B153&lt;&gt;"",INDEX(BDD_ISOLANTS_BIOSOURCES!A:CC,B153,MATCH($C$12,REFERENCEMENT_ISOLANT[#Headers],0)),"")</f>
        <v/>
      </c>
      <c r="D153" s="23" t="str">
        <f ca="1">IF($B$10=TRUE,IF(C153&lt;&gt;"",COUNTIF(INDIRECT("$C$"&amp;ROW($C$13)&amp;":$C$"&amp;491-COUNTBLANK($C$13:$C$491)),"&lt;"&amp;C153)+COUNTIF(C$13:C153,C153),""),IF(C153&lt;&gt;"",COUNTIF(INDIRECT("$C$"&amp;ROW($C$13)&amp;":$C$"&amp;491-COUNTBLANK($C$13:$C$491)),"&gt;"&amp;C153)+COUNTIF(C$13:C153,C153),""))</f>
        <v/>
      </c>
      <c r="E153" s="23" t="str">
        <f t="shared" ca="1" si="2"/>
        <v/>
      </c>
      <c r="F153" s="142" t="str" cm="1">
        <f t="array" ref="F153">IF(A153&lt;&gt;"",INDEX(BDD_ISOLANTS_BIOSOURCES!A:CG,E153,MATCH($F$12,REFERENCEMENT_ISOLANT[#Headers],0)),"")</f>
        <v/>
      </c>
    </row>
    <row r="154" spans="1:6" x14ac:dyDescent="0.3">
      <c r="A154" s="23" t="str">
        <f>IF(AND(A153&lt;COUNTIF(REFERENCEMENT_ISOLANT[DATE REFERENCEMENT],"&lt;&gt;"&amp;""),A153&gt;0),'PR-tampon'!A153+1,"")</f>
        <v/>
      </c>
      <c r="B154" s="23" t="str">
        <f>IFERROR(IF(A154="","",VLOOKUP($A154,REFERENCEMENT_ISOLANT[[Ordre]:[Eligibilité procédé]],2,FALSE)),"")</f>
        <v/>
      </c>
      <c r="C154" s="23" t="str" cm="1">
        <f t="array" ref="C154">IF(B154&lt;&gt;"",INDEX(BDD_ISOLANTS_BIOSOURCES!A:CC,B154,MATCH($C$12,REFERENCEMENT_ISOLANT[#Headers],0)),"")</f>
        <v/>
      </c>
      <c r="D154" s="23" t="str">
        <f ca="1">IF($B$10=TRUE,IF(C154&lt;&gt;"",COUNTIF(INDIRECT("$C$"&amp;ROW($C$13)&amp;":$C$"&amp;491-COUNTBLANK($C$13:$C$491)),"&lt;"&amp;C154)+COUNTIF(C$13:C154,C154),""),IF(C154&lt;&gt;"",COUNTIF(INDIRECT("$C$"&amp;ROW($C$13)&amp;":$C$"&amp;491-COUNTBLANK($C$13:$C$491)),"&gt;"&amp;C154)+COUNTIF(C$13:C154,C154),""))</f>
        <v/>
      </c>
      <c r="E154" s="23" t="str">
        <f t="shared" ca="1" si="2"/>
        <v/>
      </c>
      <c r="F154" s="142" t="str" cm="1">
        <f t="array" ref="F154">IF(A154&lt;&gt;"",INDEX(BDD_ISOLANTS_BIOSOURCES!A:CG,E154,MATCH($F$12,REFERENCEMENT_ISOLANT[#Headers],0)),"")</f>
        <v/>
      </c>
    </row>
    <row r="155" spans="1:6" x14ac:dyDescent="0.3">
      <c r="A155" s="23" t="str">
        <f>IF(AND(A154&lt;COUNTIF(REFERENCEMENT_ISOLANT[DATE REFERENCEMENT],"&lt;&gt;"&amp;""),A154&gt;0),'PR-tampon'!A154+1,"")</f>
        <v/>
      </c>
      <c r="B155" s="23" t="str">
        <f>IFERROR(IF(A155="","",VLOOKUP($A155,REFERENCEMENT_ISOLANT[[Ordre]:[Eligibilité procédé]],2,FALSE)),"")</f>
        <v/>
      </c>
      <c r="C155" s="23" t="str" cm="1">
        <f t="array" ref="C155">IF(B155&lt;&gt;"",INDEX(BDD_ISOLANTS_BIOSOURCES!A:CC,B155,MATCH($C$12,REFERENCEMENT_ISOLANT[#Headers],0)),"")</f>
        <v/>
      </c>
      <c r="D155" s="23" t="str">
        <f ca="1">IF($B$10=TRUE,IF(C155&lt;&gt;"",COUNTIF(INDIRECT("$C$"&amp;ROW($C$13)&amp;":$C$"&amp;491-COUNTBLANK($C$13:$C$491)),"&lt;"&amp;C155)+COUNTIF(C$13:C155,C155),""),IF(C155&lt;&gt;"",COUNTIF(INDIRECT("$C$"&amp;ROW($C$13)&amp;":$C$"&amp;491-COUNTBLANK($C$13:$C$491)),"&gt;"&amp;C155)+COUNTIF(C$13:C155,C155),""))</f>
        <v/>
      </c>
      <c r="E155" s="23" t="str">
        <f t="shared" ca="1" si="2"/>
        <v/>
      </c>
      <c r="F155" s="142" t="str" cm="1">
        <f t="array" ref="F155">IF(A155&lt;&gt;"",INDEX(BDD_ISOLANTS_BIOSOURCES!A:CG,E155,MATCH($F$12,REFERENCEMENT_ISOLANT[#Headers],0)),"")</f>
        <v/>
      </c>
    </row>
    <row r="156" spans="1:6" x14ac:dyDescent="0.3">
      <c r="A156" s="23" t="str">
        <f>IF(AND(A155&lt;COUNTIF(REFERENCEMENT_ISOLANT[DATE REFERENCEMENT],"&lt;&gt;"&amp;""),A155&gt;0),'PR-tampon'!A155+1,"")</f>
        <v/>
      </c>
      <c r="B156" s="23" t="str">
        <f>IFERROR(IF(A156="","",VLOOKUP($A156,REFERENCEMENT_ISOLANT[[Ordre]:[Eligibilité procédé]],2,FALSE)),"")</f>
        <v/>
      </c>
      <c r="C156" s="23" t="str" cm="1">
        <f t="array" ref="C156">IF(B156&lt;&gt;"",INDEX(BDD_ISOLANTS_BIOSOURCES!A:CC,B156,MATCH($C$12,REFERENCEMENT_ISOLANT[#Headers],0)),"")</f>
        <v/>
      </c>
      <c r="D156" s="23" t="str">
        <f ca="1">IF($B$10=TRUE,IF(C156&lt;&gt;"",COUNTIF(INDIRECT("$C$"&amp;ROW($C$13)&amp;":$C$"&amp;491-COUNTBLANK($C$13:$C$491)),"&lt;"&amp;C156)+COUNTIF(C$13:C156,C156),""),IF(C156&lt;&gt;"",COUNTIF(INDIRECT("$C$"&amp;ROW($C$13)&amp;":$C$"&amp;491-COUNTBLANK($C$13:$C$491)),"&gt;"&amp;C156)+COUNTIF(C$13:C156,C156),""))</f>
        <v/>
      </c>
      <c r="E156" s="23" t="str">
        <f t="shared" ca="1" si="2"/>
        <v/>
      </c>
      <c r="F156" s="142" t="str" cm="1">
        <f t="array" ref="F156">IF(A156&lt;&gt;"",INDEX(BDD_ISOLANTS_BIOSOURCES!A:CG,E156,MATCH($F$12,REFERENCEMENT_ISOLANT[#Headers],0)),"")</f>
        <v/>
      </c>
    </row>
    <row r="157" spans="1:6" x14ac:dyDescent="0.3">
      <c r="A157" s="23" t="str">
        <f>IF(AND(A156&lt;COUNTIF(REFERENCEMENT_ISOLANT[DATE REFERENCEMENT],"&lt;&gt;"&amp;""),A156&gt;0),'PR-tampon'!A156+1,"")</f>
        <v/>
      </c>
      <c r="B157" s="23" t="str">
        <f>IFERROR(IF(A157="","",VLOOKUP($A157,REFERENCEMENT_ISOLANT[[Ordre]:[Eligibilité procédé]],2,FALSE)),"")</f>
        <v/>
      </c>
      <c r="C157" s="23" t="str" cm="1">
        <f t="array" ref="C157">IF(B157&lt;&gt;"",INDEX(BDD_ISOLANTS_BIOSOURCES!A:CC,B157,MATCH($C$12,REFERENCEMENT_ISOLANT[#Headers],0)),"")</f>
        <v/>
      </c>
      <c r="D157" s="23" t="str">
        <f ca="1">IF($B$10=TRUE,IF(C157&lt;&gt;"",COUNTIF(INDIRECT("$C$"&amp;ROW($C$13)&amp;":$C$"&amp;491-COUNTBLANK($C$13:$C$491)),"&lt;"&amp;C157)+COUNTIF(C$13:C157,C157),""),IF(C157&lt;&gt;"",COUNTIF(INDIRECT("$C$"&amp;ROW($C$13)&amp;":$C$"&amp;491-COUNTBLANK($C$13:$C$491)),"&gt;"&amp;C157)+COUNTIF(C$13:C157,C157),""))</f>
        <v/>
      </c>
      <c r="E157" s="23" t="str">
        <f t="shared" ca="1" si="2"/>
        <v/>
      </c>
      <c r="F157" s="142" t="str" cm="1">
        <f t="array" ref="F157">IF(A157&lt;&gt;"",INDEX(BDD_ISOLANTS_BIOSOURCES!A:CG,E157,MATCH($F$12,REFERENCEMENT_ISOLANT[#Headers],0)),"")</f>
        <v/>
      </c>
    </row>
    <row r="158" spans="1:6" x14ac:dyDescent="0.3">
      <c r="A158" s="23" t="str">
        <f>IF(AND(A157&lt;COUNTIF(REFERENCEMENT_ISOLANT[DATE REFERENCEMENT],"&lt;&gt;"&amp;""),A157&gt;0),'PR-tampon'!A157+1,"")</f>
        <v/>
      </c>
      <c r="B158" s="23" t="str">
        <f>IFERROR(IF(A158="","",VLOOKUP($A158,REFERENCEMENT_ISOLANT[[Ordre]:[Eligibilité procédé]],2,FALSE)),"")</f>
        <v/>
      </c>
      <c r="C158" s="23" t="str" cm="1">
        <f t="array" ref="C158">IF(B158&lt;&gt;"",INDEX(BDD_ISOLANTS_BIOSOURCES!A:CC,B158,MATCH($C$12,REFERENCEMENT_ISOLANT[#Headers],0)),"")</f>
        <v/>
      </c>
      <c r="D158" s="23" t="str">
        <f ca="1">IF($B$10=TRUE,IF(C158&lt;&gt;"",COUNTIF(INDIRECT("$C$"&amp;ROW($C$13)&amp;":$C$"&amp;491-COUNTBLANK($C$13:$C$491)),"&lt;"&amp;C158)+COUNTIF(C$13:C158,C158),""),IF(C158&lt;&gt;"",COUNTIF(INDIRECT("$C$"&amp;ROW($C$13)&amp;":$C$"&amp;491-COUNTBLANK($C$13:$C$491)),"&gt;"&amp;C158)+COUNTIF(C$13:C158,C158),""))</f>
        <v/>
      </c>
      <c r="E158" s="23" t="str">
        <f t="shared" ca="1" si="2"/>
        <v/>
      </c>
      <c r="F158" s="142" t="str" cm="1">
        <f t="array" ref="F158">IF(A158&lt;&gt;"",INDEX(BDD_ISOLANTS_BIOSOURCES!A:CG,E158,MATCH($F$12,REFERENCEMENT_ISOLANT[#Headers],0)),"")</f>
        <v/>
      </c>
    </row>
    <row r="159" spans="1:6" x14ac:dyDescent="0.3">
      <c r="A159" s="23" t="str">
        <f>IF(AND(A158&lt;COUNTIF(REFERENCEMENT_ISOLANT[DATE REFERENCEMENT],"&lt;&gt;"&amp;""),A158&gt;0),'PR-tampon'!A158+1,"")</f>
        <v/>
      </c>
      <c r="B159" s="23" t="str">
        <f>IFERROR(IF(A159="","",VLOOKUP($A159,REFERENCEMENT_ISOLANT[[Ordre]:[Eligibilité procédé]],2,FALSE)),"")</f>
        <v/>
      </c>
      <c r="C159" s="23" t="str" cm="1">
        <f t="array" ref="C159">IF(B159&lt;&gt;"",INDEX(BDD_ISOLANTS_BIOSOURCES!A:CC,B159,MATCH($C$12,REFERENCEMENT_ISOLANT[#Headers],0)),"")</f>
        <v/>
      </c>
      <c r="D159" s="23" t="str">
        <f ca="1">IF($B$10=TRUE,IF(C159&lt;&gt;"",COUNTIF(INDIRECT("$C$"&amp;ROW($C$13)&amp;":$C$"&amp;491-COUNTBLANK($C$13:$C$491)),"&lt;"&amp;C159)+COUNTIF(C$13:C159,C159),""),IF(C159&lt;&gt;"",COUNTIF(INDIRECT("$C$"&amp;ROW($C$13)&amp;":$C$"&amp;491-COUNTBLANK($C$13:$C$491)),"&gt;"&amp;C159)+COUNTIF(C$13:C159,C159),""))</f>
        <v/>
      </c>
      <c r="E159" s="23" t="str">
        <f t="shared" ca="1" si="2"/>
        <v/>
      </c>
      <c r="F159" s="142" t="str" cm="1">
        <f t="array" ref="F159">IF(A159&lt;&gt;"",INDEX(BDD_ISOLANTS_BIOSOURCES!A:CG,E159,MATCH($F$12,REFERENCEMENT_ISOLANT[#Headers],0)),"")</f>
        <v/>
      </c>
    </row>
    <row r="160" spans="1:6" x14ac:dyDescent="0.3">
      <c r="A160" s="23" t="str">
        <f>IF(AND(A159&lt;COUNTIF(REFERENCEMENT_ISOLANT[DATE REFERENCEMENT],"&lt;&gt;"&amp;""),A159&gt;0),'PR-tampon'!A159+1,"")</f>
        <v/>
      </c>
      <c r="B160" s="23" t="str">
        <f>IFERROR(IF(A160="","",VLOOKUP($A160,REFERENCEMENT_ISOLANT[[Ordre]:[Eligibilité procédé]],2,FALSE)),"")</f>
        <v/>
      </c>
      <c r="C160" s="23" t="str" cm="1">
        <f t="array" ref="C160">IF(B160&lt;&gt;"",INDEX(BDD_ISOLANTS_BIOSOURCES!A:CC,B160,MATCH($C$12,REFERENCEMENT_ISOLANT[#Headers],0)),"")</f>
        <v/>
      </c>
      <c r="D160" s="23" t="str">
        <f ca="1">IF($B$10=TRUE,IF(C160&lt;&gt;"",COUNTIF(INDIRECT("$C$"&amp;ROW($C$13)&amp;":$C$"&amp;491-COUNTBLANK($C$13:$C$491)),"&lt;"&amp;C160)+COUNTIF(C$13:C160,C160),""),IF(C160&lt;&gt;"",COUNTIF(INDIRECT("$C$"&amp;ROW($C$13)&amp;":$C$"&amp;491-COUNTBLANK($C$13:$C$491)),"&gt;"&amp;C160)+COUNTIF(C$13:C160,C160),""))</f>
        <v/>
      </c>
      <c r="E160" s="23" t="str">
        <f t="shared" ca="1" si="2"/>
        <v/>
      </c>
      <c r="F160" s="142" t="str" cm="1">
        <f t="array" ref="F160">IF(A160&lt;&gt;"",INDEX(BDD_ISOLANTS_BIOSOURCES!A:CG,E160,MATCH($F$12,REFERENCEMENT_ISOLANT[#Headers],0)),"")</f>
        <v/>
      </c>
    </row>
    <row r="161" spans="1:6" x14ac:dyDescent="0.3">
      <c r="A161" s="23" t="str">
        <f>IF(AND(A160&lt;COUNTIF(REFERENCEMENT_ISOLANT[DATE REFERENCEMENT],"&lt;&gt;"&amp;""),A160&gt;0),'PR-tampon'!A160+1,"")</f>
        <v/>
      </c>
      <c r="B161" s="23" t="str">
        <f>IFERROR(IF(A161="","",VLOOKUP($A161,REFERENCEMENT_ISOLANT[[Ordre]:[Eligibilité procédé]],2,FALSE)),"")</f>
        <v/>
      </c>
      <c r="C161" s="23" t="str" cm="1">
        <f t="array" ref="C161">IF(B161&lt;&gt;"",INDEX(BDD_ISOLANTS_BIOSOURCES!A:CC,B161,MATCH($C$12,REFERENCEMENT_ISOLANT[#Headers],0)),"")</f>
        <v/>
      </c>
      <c r="D161" s="23" t="str">
        <f ca="1">IF($B$10=TRUE,IF(C161&lt;&gt;"",COUNTIF(INDIRECT("$C$"&amp;ROW($C$13)&amp;":$C$"&amp;491-COUNTBLANK($C$13:$C$491)),"&lt;"&amp;C161)+COUNTIF(C$13:C161,C161),""),IF(C161&lt;&gt;"",COUNTIF(INDIRECT("$C$"&amp;ROW($C$13)&amp;":$C$"&amp;491-COUNTBLANK($C$13:$C$491)),"&gt;"&amp;C161)+COUNTIF(C$13:C161,C161),""))</f>
        <v/>
      </c>
      <c r="E161" s="23" t="str">
        <f t="shared" ca="1" si="2"/>
        <v/>
      </c>
      <c r="F161" s="142" t="str" cm="1">
        <f t="array" ref="F161">IF(A161&lt;&gt;"",INDEX(BDD_ISOLANTS_BIOSOURCES!A:CG,E161,MATCH($F$12,REFERENCEMENT_ISOLANT[#Headers],0)),"")</f>
        <v/>
      </c>
    </row>
    <row r="162" spans="1:6" x14ac:dyDescent="0.3">
      <c r="A162" s="23" t="str">
        <f>IF(AND(A161&lt;COUNTIF(REFERENCEMENT_ISOLANT[DATE REFERENCEMENT],"&lt;&gt;"&amp;""),A161&gt;0),'PR-tampon'!A161+1,"")</f>
        <v/>
      </c>
      <c r="B162" s="23" t="str">
        <f>IFERROR(IF(A162="","",VLOOKUP($A162,REFERENCEMENT_ISOLANT[[Ordre]:[Eligibilité procédé]],2,FALSE)),"")</f>
        <v/>
      </c>
      <c r="C162" s="23" t="str" cm="1">
        <f t="array" ref="C162">IF(B162&lt;&gt;"",INDEX(BDD_ISOLANTS_BIOSOURCES!A:CC,B162,MATCH($C$12,REFERENCEMENT_ISOLANT[#Headers],0)),"")</f>
        <v/>
      </c>
      <c r="D162" s="23" t="str">
        <f ca="1">IF($B$10=TRUE,IF(C162&lt;&gt;"",COUNTIF(INDIRECT("$C$"&amp;ROW($C$13)&amp;":$C$"&amp;491-COUNTBLANK($C$13:$C$491)),"&lt;"&amp;C162)+COUNTIF(C$13:C162,C162),""),IF(C162&lt;&gt;"",COUNTIF(INDIRECT("$C$"&amp;ROW($C$13)&amp;":$C$"&amp;491-COUNTBLANK($C$13:$C$491)),"&gt;"&amp;C162)+COUNTIF(C$13:C162,C162),""))</f>
        <v/>
      </c>
      <c r="E162" s="23" t="str">
        <f t="shared" ca="1" si="2"/>
        <v/>
      </c>
      <c r="F162" s="142" t="str" cm="1">
        <f t="array" ref="F162">IF(A162&lt;&gt;"",INDEX(BDD_ISOLANTS_BIOSOURCES!A:CG,E162,MATCH($F$12,REFERENCEMENT_ISOLANT[#Headers],0)),"")</f>
        <v/>
      </c>
    </row>
    <row r="163" spans="1:6" x14ac:dyDescent="0.3">
      <c r="A163" s="23" t="str">
        <f>IF(AND(A162&lt;COUNTIF(REFERENCEMENT_ISOLANT[DATE REFERENCEMENT],"&lt;&gt;"&amp;""),A162&gt;0),'PR-tampon'!A162+1,"")</f>
        <v/>
      </c>
      <c r="B163" s="23" t="str">
        <f>IFERROR(IF(A163="","",VLOOKUP($A163,REFERENCEMENT_ISOLANT[[Ordre]:[Eligibilité procédé]],2,FALSE)),"")</f>
        <v/>
      </c>
      <c r="C163" s="23" t="str" cm="1">
        <f t="array" ref="C163">IF(B163&lt;&gt;"",INDEX(BDD_ISOLANTS_BIOSOURCES!A:CC,B163,MATCH($C$12,REFERENCEMENT_ISOLANT[#Headers],0)),"")</f>
        <v/>
      </c>
      <c r="D163" s="23" t="str">
        <f ca="1">IF($B$10=TRUE,IF(C163&lt;&gt;"",COUNTIF(INDIRECT("$C$"&amp;ROW($C$13)&amp;":$C$"&amp;491-COUNTBLANK($C$13:$C$491)),"&lt;"&amp;C163)+COUNTIF(C$13:C163,C163),""),IF(C163&lt;&gt;"",COUNTIF(INDIRECT("$C$"&amp;ROW($C$13)&amp;":$C$"&amp;491-COUNTBLANK($C$13:$C$491)),"&gt;"&amp;C163)+COUNTIF(C$13:C163,C163),""))</f>
        <v/>
      </c>
      <c r="E163" s="23" t="str">
        <f t="shared" ca="1" si="2"/>
        <v/>
      </c>
      <c r="F163" s="142" t="str" cm="1">
        <f t="array" ref="F163">IF(A163&lt;&gt;"",INDEX(BDD_ISOLANTS_BIOSOURCES!A:CG,E163,MATCH($F$12,REFERENCEMENT_ISOLANT[#Headers],0)),"")</f>
        <v/>
      </c>
    </row>
    <row r="164" spans="1:6" x14ac:dyDescent="0.3">
      <c r="A164" s="23" t="str">
        <f>IF(AND(A163&lt;COUNTIF(REFERENCEMENT_ISOLANT[DATE REFERENCEMENT],"&lt;&gt;"&amp;""),A163&gt;0),'PR-tampon'!A163+1,"")</f>
        <v/>
      </c>
      <c r="B164" s="23" t="str">
        <f>IFERROR(IF(A164="","",VLOOKUP($A164,REFERENCEMENT_ISOLANT[[Ordre]:[Eligibilité procédé]],2,FALSE)),"")</f>
        <v/>
      </c>
      <c r="C164" s="23" t="str" cm="1">
        <f t="array" ref="C164">IF(B164&lt;&gt;"",INDEX(BDD_ISOLANTS_BIOSOURCES!A:CC,B164,MATCH($C$12,REFERENCEMENT_ISOLANT[#Headers],0)),"")</f>
        <v/>
      </c>
      <c r="D164" s="23" t="str">
        <f ca="1">IF($B$10=TRUE,IF(C164&lt;&gt;"",COUNTIF(INDIRECT("$C$"&amp;ROW($C$13)&amp;":$C$"&amp;491-COUNTBLANK($C$13:$C$491)),"&lt;"&amp;C164)+COUNTIF(C$13:C164,C164),""),IF(C164&lt;&gt;"",COUNTIF(INDIRECT("$C$"&amp;ROW($C$13)&amp;":$C$"&amp;491-COUNTBLANK($C$13:$C$491)),"&gt;"&amp;C164)+COUNTIF(C$13:C164,C164),""))</f>
        <v/>
      </c>
      <c r="E164" s="23" t="str">
        <f t="shared" ca="1" si="2"/>
        <v/>
      </c>
      <c r="F164" s="142" t="str" cm="1">
        <f t="array" ref="F164">IF(A164&lt;&gt;"",INDEX(BDD_ISOLANTS_BIOSOURCES!A:CG,E164,MATCH($F$12,REFERENCEMENT_ISOLANT[#Headers],0)),"")</f>
        <v/>
      </c>
    </row>
    <row r="165" spans="1:6" x14ac:dyDescent="0.3">
      <c r="A165" s="23" t="str">
        <f>IF(AND(A164&lt;COUNTIF(REFERENCEMENT_ISOLANT[DATE REFERENCEMENT],"&lt;&gt;"&amp;""),A164&gt;0),'PR-tampon'!A164+1,"")</f>
        <v/>
      </c>
      <c r="B165" s="23" t="str">
        <f>IFERROR(IF(A165="","",VLOOKUP($A165,REFERENCEMENT_ISOLANT[[Ordre]:[Eligibilité procédé]],2,FALSE)),"")</f>
        <v/>
      </c>
      <c r="C165" s="23" t="str" cm="1">
        <f t="array" ref="C165">IF(B165&lt;&gt;"",INDEX(BDD_ISOLANTS_BIOSOURCES!A:CC,B165,MATCH($C$12,REFERENCEMENT_ISOLANT[#Headers],0)),"")</f>
        <v/>
      </c>
      <c r="D165" s="23" t="str">
        <f ca="1">IF($B$10=TRUE,IF(C165&lt;&gt;"",COUNTIF(INDIRECT("$C$"&amp;ROW($C$13)&amp;":$C$"&amp;491-COUNTBLANK($C$13:$C$491)),"&lt;"&amp;C165)+COUNTIF(C$13:C165,C165),""),IF(C165&lt;&gt;"",COUNTIF(INDIRECT("$C$"&amp;ROW($C$13)&amp;":$C$"&amp;491-COUNTBLANK($C$13:$C$491)),"&gt;"&amp;C165)+COUNTIF(C$13:C165,C165),""))</f>
        <v/>
      </c>
      <c r="E165" s="23" t="str">
        <f t="shared" ca="1" si="2"/>
        <v/>
      </c>
      <c r="F165" s="142" t="str" cm="1">
        <f t="array" ref="F165">IF(A165&lt;&gt;"",INDEX(BDD_ISOLANTS_BIOSOURCES!A:CG,E165,MATCH($F$12,REFERENCEMENT_ISOLANT[#Headers],0)),"")</f>
        <v/>
      </c>
    </row>
    <row r="166" spans="1:6" x14ac:dyDescent="0.3">
      <c r="A166" s="23" t="str">
        <f>IF(AND(A165&lt;COUNTIF(REFERENCEMENT_ISOLANT[DATE REFERENCEMENT],"&lt;&gt;"&amp;""),A165&gt;0),'PR-tampon'!A165+1,"")</f>
        <v/>
      </c>
      <c r="B166" s="23" t="str">
        <f>IFERROR(IF(A166="","",VLOOKUP($A166,REFERENCEMENT_ISOLANT[[Ordre]:[Eligibilité procédé]],2,FALSE)),"")</f>
        <v/>
      </c>
      <c r="C166" s="23" t="str" cm="1">
        <f t="array" ref="C166">IF(B166&lt;&gt;"",INDEX(BDD_ISOLANTS_BIOSOURCES!A:CC,B166,MATCH($C$12,REFERENCEMENT_ISOLANT[#Headers],0)),"")</f>
        <v/>
      </c>
      <c r="D166" s="23" t="str">
        <f ca="1">IF($B$10=TRUE,IF(C166&lt;&gt;"",COUNTIF(INDIRECT("$C$"&amp;ROW($C$13)&amp;":$C$"&amp;491-COUNTBLANK($C$13:$C$491)),"&lt;"&amp;C166)+COUNTIF(C$13:C166,C166),""),IF(C166&lt;&gt;"",COUNTIF(INDIRECT("$C$"&amp;ROW($C$13)&amp;":$C$"&amp;491-COUNTBLANK($C$13:$C$491)),"&gt;"&amp;C166)+COUNTIF(C$13:C166,C166),""))</f>
        <v/>
      </c>
      <c r="E166" s="23" t="str">
        <f t="shared" ca="1" si="2"/>
        <v/>
      </c>
      <c r="F166" s="142" t="str" cm="1">
        <f t="array" ref="F166">IF(A166&lt;&gt;"",INDEX(BDD_ISOLANTS_BIOSOURCES!A:CG,E166,MATCH($F$12,REFERENCEMENT_ISOLANT[#Headers],0)),"")</f>
        <v/>
      </c>
    </row>
    <row r="167" spans="1:6" x14ac:dyDescent="0.3">
      <c r="A167" s="23" t="str">
        <f>IF(AND(A166&lt;COUNTIF(REFERENCEMENT_ISOLANT[DATE REFERENCEMENT],"&lt;&gt;"&amp;""),A166&gt;0),'PR-tampon'!A166+1,"")</f>
        <v/>
      </c>
      <c r="B167" s="23" t="str">
        <f>IFERROR(IF(A167="","",VLOOKUP($A167,REFERENCEMENT_ISOLANT[[Ordre]:[Eligibilité procédé]],2,FALSE)),"")</f>
        <v/>
      </c>
      <c r="C167" s="23" t="str" cm="1">
        <f t="array" ref="C167">IF(B167&lt;&gt;"",INDEX(BDD_ISOLANTS_BIOSOURCES!A:CC,B167,MATCH($C$12,REFERENCEMENT_ISOLANT[#Headers],0)),"")</f>
        <v/>
      </c>
      <c r="D167" s="23" t="str">
        <f ca="1">IF($B$10=TRUE,IF(C167&lt;&gt;"",COUNTIF(INDIRECT("$C$"&amp;ROW($C$13)&amp;":$C$"&amp;491-COUNTBLANK($C$13:$C$491)),"&lt;"&amp;C167)+COUNTIF(C$13:C167,C167),""),IF(C167&lt;&gt;"",COUNTIF(INDIRECT("$C$"&amp;ROW($C$13)&amp;":$C$"&amp;491-COUNTBLANK($C$13:$C$491)),"&gt;"&amp;C167)+COUNTIF(C$13:C167,C167),""))</f>
        <v/>
      </c>
      <c r="E167" s="23" t="str">
        <f t="shared" ca="1" si="2"/>
        <v/>
      </c>
      <c r="F167" s="142" t="str" cm="1">
        <f t="array" ref="F167">IF(A167&lt;&gt;"",INDEX(BDD_ISOLANTS_BIOSOURCES!A:CG,E167,MATCH($F$12,REFERENCEMENT_ISOLANT[#Headers],0)),"")</f>
        <v/>
      </c>
    </row>
    <row r="168" spans="1:6" x14ac:dyDescent="0.3">
      <c r="A168" s="23" t="str">
        <f>IF(AND(A167&lt;COUNTIF(REFERENCEMENT_ISOLANT[DATE REFERENCEMENT],"&lt;&gt;"&amp;""),A167&gt;0),'PR-tampon'!A167+1,"")</f>
        <v/>
      </c>
      <c r="B168" s="23" t="str">
        <f>IFERROR(IF(A168="","",VLOOKUP($A168,REFERENCEMENT_ISOLANT[[Ordre]:[Eligibilité procédé]],2,FALSE)),"")</f>
        <v/>
      </c>
      <c r="C168" s="23" t="str" cm="1">
        <f t="array" ref="C168">IF(B168&lt;&gt;"",INDEX(BDD_ISOLANTS_BIOSOURCES!A:CC,B168,MATCH($C$12,REFERENCEMENT_ISOLANT[#Headers],0)),"")</f>
        <v/>
      </c>
      <c r="D168" s="23" t="str">
        <f ca="1">IF($B$10=TRUE,IF(C168&lt;&gt;"",COUNTIF(INDIRECT("$C$"&amp;ROW($C$13)&amp;":$C$"&amp;491-COUNTBLANK($C$13:$C$491)),"&lt;"&amp;C168)+COUNTIF(C$13:C168,C168),""),IF(C168&lt;&gt;"",COUNTIF(INDIRECT("$C$"&amp;ROW($C$13)&amp;":$C$"&amp;491-COUNTBLANK($C$13:$C$491)),"&gt;"&amp;C168)+COUNTIF(C$13:C168,C168),""))</f>
        <v/>
      </c>
      <c r="E168" s="23" t="str">
        <f t="shared" ca="1" si="2"/>
        <v/>
      </c>
      <c r="F168" s="142" t="str" cm="1">
        <f t="array" ref="F168">IF(A168&lt;&gt;"",INDEX(BDD_ISOLANTS_BIOSOURCES!A:CG,E168,MATCH($F$12,REFERENCEMENT_ISOLANT[#Headers],0)),"")</f>
        <v/>
      </c>
    </row>
    <row r="169" spans="1:6" x14ac:dyDescent="0.3">
      <c r="A169" s="23" t="str">
        <f>IF(AND(A168&lt;COUNTIF(REFERENCEMENT_ISOLANT[DATE REFERENCEMENT],"&lt;&gt;"&amp;""),A168&gt;0),'PR-tampon'!A168+1,"")</f>
        <v/>
      </c>
      <c r="B169" s="23" t="str">
        <f>IFERROR(IF(A169="","",VLOOKUP($A169,REFERENCEMENT_ISOLANT[[Ordre]:[Eligibilité procédé]],2,FALSE)),"")</f>
        <v/>
      </c>
      <c r="C169" s="23" t="str" cm="1">
        <f t="array" ref="C169">IF(B169&lt;&gt;"",INDEX(BDD_ISOLANTS_BIOSOURCES!A:CC,B169,MATCH($C$12,REFERENCEMENT_ISOLANT[#Headers],0)),"")</f>
        <v/>
      </c>
      <c r="D169" s="23" t="str">
        <f ca="1">IF($B$10=TRUE,IF(C169&lt;&gt;"",COUNTIF(INDIRECT("$C$"&amp;ROW($C$13)&amp;":$C$"&amp;491-COUNTBLANK($C$13:$C$491)),"&lt;"&amp;C169)+COUNTIF(C$13:C169,C169),""),IF(C169&lt;&gt;"",COUNTIF(INDIRECT("$C$"&amp;ROW($C$13)&amp;":$C$"&amp;491-COUNTBLANK($C$13:$C$491)),"&gt;"&amp;C169)+COUNTIF(C$13:C169,C169),""))</f>
        <v/>
      </c>
      <c r="E169" s="23" t="str">
        <f t="shared" ca="1" si="2"/>
        <v/>
      </c>
      <c r="F169" s="142" t="str" cm="1">
        <f t="array" ref="F169">IF(A169&lt;&gt;"",INDEX(BDD_ISOLANTS_BIOSOURCES!A:CG,E169,MATCH($F$12,REFERENCEMENT_ISOLANT[#Headers],0)),"")</f>
        <v/>
      </c>
    </row>
    <row r="170" spans="1:6" x14ac:dyDescent="0.3">
      <c r="A170" s="23" t="str">
        <f>IF(AND(A169&lt;COUNTIF(REFERENCEMENT_ISOLANT[DATE REFERENCEMENT],"&lt;&gt;"&amp;""),A169&gt;0),'PR-tampon'!A169+1,"")</f>
        <v/>
      </c>
      <c r="B170" s="23" t="str">
        <f>IFERROR(IF(A170="","",VLOOKUP($A170,REFERENCEMENT_ISOLANT[[Ordre]:[Eligibilité procédé]],2,FALSE)),"")</f>
        <v/>
      </c>
      <c r="C170" s="23" t="str" cm="1">
        <f t="array" ref="C170">IF(B170&lt;&gt;"",INDEX(BDD_ISOLANTS_BIOSOURCES!A:CC,B170,MATCH($C$12,REFERENCEMENT_ISOLANT[#Headers],0)),"")</f>
        <v/>
      </c>
      <c r="D170" s="23" t="str">
        <f ca="1">IF($B$10=TRUE,IF(C170&lt;&gt;"",COUNTIF(INDIRECT("$C$"&amp;ROW($C$13)&amp;":$C$"&amp;491-COUNTBLANK($C$13:$C$491)),"&lt;"&amp;C170)+COUNTIF(C$13:C170,C170),""),IF(C170&lt;&gt;"",COUNTIF(INDIRECT("$C$"&amp;ROW($C$13)&amp;":$C$"&amp;491-COUNTBLANK($C$13:$C$491)),"&gt;"&amp;C170)+COUNTIF(C$13:C170,C170),""))</f>
        <v/>
      </c>
      <c r="E170" s="23" t="str">
        <f t="shared" ca="1" si="2"/>
        <v/>
      </c>
      <c r="F170" s="142" t="str" cm="1">
        <f t="array" ref="F170">IF(A170&lt;&gt;"",INDEX(BDD_ISOLANTS_BIOSOURCES!A:CG,E170,MATCH($F$12,REFERENCEMENT_ISOLANT[#Headers],0)),"")</f>
        <v/>
      </c>
    </row>
    <row r="171" spans="1:6" x14ac:dyDescent="0.3">
      <c r="A171" s="23" t="str">
        <f>IF(AND(A170&lt;COUNTIF(REFERENCEMENT_ISOLANT[DATE REFERENCEMENT],"&lt;&gt;"&amp;""),A170&gt;0),'PR-tampon'!A170+1,"")</f>
        <v/>
      </c>
      <c r="B171" s="23" t="str">
        <f>IFERROR(IF(A171="","",VLOOKUP($A171,REFERENCEMENT_ISOLANT[[Ordre]:[Eligibilité procédé]],2,FALSE)),"")</f>
        <v/>
      </c>
      <c r="C171" s="23" t="str" cm="1">
        <f t="array" ref="C171">IF(B171&lt;&gt;"",INDEX(BDD_ISOLANTS_BIOSOURCES!A:CC,B171,MATCH($C$12,REFERENCEMENT_ISOLANT[#Headers],0)),"")</f>
        <v/>
      </c>
      <c r="D171" s="23" t="str">
        <f ca="1">IF($B$10=TRUE,IF(C171&lt;&gt;"",COUNTIF(INDIRECT("$C$"&amp;ROW($C$13)&amp;":$C$"&amp;491-COUNTBLANK($C$13:$C$491)),"&lt;"&amp;C171)+COUNTIF(C$13:C171,C171),""),IF(C171&lt;&gt;"",COUNTIF(INDIRECT("$C$"&amp;ROW($C$13)&amp;":$C$"&amp;491-COUNTBLANK($C$13:$C$491)),"&gt;"&amp;C171)+COUNTIF(C$13:C171,C171),""))</f>
        <v/>
      </c>
      <c r="E171" s="23" t="str">
        <f t="shared" ca="1" si="2"/>
        <v/>
      </c>
      <c r="F171" s="142" t="str" cm="1">
        <f t="array" ref="F171">IF(A171&lt;&gt;"",INDEX(BDD_ISOLANTS_BIOSOURCES!A:CG,E171,MATCH($F$12,REFERENCEMENT_ISOLANT[#Headers],0)),"")</f>
        <v/>
      </c>
    </row>
    <row r="172" spans="1:6" x14ac:dyDescent="0.3">
      <c r="A172" s="23" t="str">
        <f>IF(AND(A171&lt;COUNTIF(REFERENCEMENT_ISOLANT[DATE REFERENCEMENT],"&lt;&gt;"&amp;""),A171&gt;0),'PR-tampon'!A171+1,"")</f>
        <v/>
      </c>
      <c r="B172" s="23" t="str">
        <f>IFERROR(IF(A172="","",VLOOKUP($A172,REFERENCEMENT_ISOLANT[[Ordre]:[Eligibilité procédé]],2,FALSE)),"")</f>
        <v/>
      </c>
      <c r="C172" s="23" t="str" cm="1">
        <f t="array" ref="C172">IF(B172&lt;&gt;"",INDEX(BDD_ISOLANTS_BIOSOURCES!A:CC,B172,MATCH($C$12,REFERENCEMENT_ISOLANT[#Headers],0)),"")</f>
        <v/>
      </c>
      <c r="D172" s="23" t="str">
        <f ca="1">IF($B$10=TRUE,IF(C172&lt;&gt;"",COUNTIF(INDIRECT("$C$"&amp;ROW($C$13)&amp;":$C$"&amp;491-COUNTBLANK($C$13:$C$491)),"&lt;"&amp;C172)+COUNTIF(C$13:C172,C172),""),IF(C172&lt;&gt;"",COUNTIF(INDIRECT("$C$"&amp;ROW($C$13)&amp;":$C$"&amp;491-COUNTBLANK($C$13:$C$491)),"&gt;"&amp;C172)+COUNTIF(C$13:C172,C172),""))</f>
        <v/>
      </c>
      <c r="E172" s="23" t="str">
        <f t="shared" ca="1" si="2"/>
        <v/>
      </c>
      <c r="F172" s="142" t="str" cm="1">
        <f t="array" ref="F172">IF(A172&lt;&gt;"",INDEX(BDD_ISOLANTS_BIOSOURCES!A:CG,E172,MATCH($F$12,REFERENCEMENT_ISOLANT[#Headers],0)),"")</f>
        <v/>
      </c>
    </row>
    <row r="173" spans="1:6" x14ac:dyDescent="0.3">
      <c r="A173" s="23" t="str">
        <f>IF(AND(A172&lt;COUNTIF(REFERENCEMENT_ISOLANT[DATE REFERENCEMENT],"&lt;&gt;"&amp;""),A172&gt;0),'PR-tampon'!A172+1,"")</f>
        <v/>
      </c>
      <c r="B173" s="23" t="str">
        <f>IFERROR(IF(A173="","",VLOOKUP($A173,REFERENCEMENT_ISOLANT[[Ordre]:[Eligibilité procédé]],2,FALSE)),"")</f>
        <v/>
      </c>
      <c r="C173" s="23" t="str" cm="1">
        <f t="array" ref="C173">IF(B173&lt;&gt;"",INDEX(BDD_ISOLANTS_BIOSOURCES!A:CC,B173,MATCH($C$12,REFERENCEMENT_ISOLANT[#Headers],0)),"")</f>
        <v/>
      </c>
      <c r="D173" s="23" t="str">
        <f ca="1">IF($B$10=TRUE,IF(C173&lt;&gt;"",COUNTIF(INDIRECT("$C$"&amp;ROW($C$13)&amp;":$C$"&amp;491-COUNTBLANK($C$13:$C$491)),"&lt;"&amp;C173)+COUNTIF(C$13:C173,C173),""),IF(C173&lt;&gt;"",COUNTIF(INDIRECT("$C$"&amp;ROW($C$13)&amp;":$C$"&amp;491-COUNTBLANK($C$13:$C$491)),"&gt;"&amp;C173)+COUNTIF(C$13:C173,C173),""))</f>
        <v/>
      </c>
      <c r="E173" s="23" t="str">
        <f t="shared" ca="1" si="2"/>
        <v/>
      </c>
      <c r="F173" s="142" t="str" cm="1">
        <f t="array" ref="F173">IF(A173&lt;&gt;"",INDEX(BDD_ISOLANTS_BIOSOURCES!A:CG,E173,MATCH($F$12,REFERENCEMENT_ISOLANT[#Headers],0)),"")</f>
        <v/>
      </c>
    </row>
    <row r="174" spans="1:6" x14ac:dyDescent="0.3">
      <c r="A174" s="23" t="str">
        <f>IF(AND(A173&lt;COUNTIF(REFERENCEMENT_ISOLANT[DATE REFERENCEMENT],"&lt;&gt;"&amp;""),A173&gt;0),'PR-tampon'!A173+1,"")</f>
        <v/>
      </c>
      <c r="B174" s="23" t="str">
        <f>IFERROR(IF(A174="","",VLOOKUP($A174,REFERENCEMENT_ISOLANT[[Ordre]:[Eligibilité procédé]],2,FALSE)),"")</f>
        <v/>
      </c>
      <c r="C174" s="23" t="str" cm="1">
        <f t="array" ref="C174">IF(B174&lt;&gt;"",INDEX(BDD_ISOLANTS_BIOSOURCES!A:CC,B174,MATCH($C$12,REFERENCEMENT_ISOLANT[#Headers],0)),"")</f>
        <v/>
      </c>
      <c r="D174" s="23" t="str">
        <f ca="1">IF($B$10=TRUE,IF(C174&lt;&gt;"",COUNTIF(INDIRECT("$C$"&amp;ROW($C$13)&amp;":$C$"&amp;491-COUNTBLANK($C$13:$C$491)),"&lt;"&amp;C174)+COUNTIF(C$13:C174,C174),""),IF(C174&lt;&gt;"",COUNTIF(INDIRECT("$C$"&amp;ROW($C$13)&amp;":$C$"&amp;491-COUNTBLANK($C$13:$C$491)),"&gt;"&amp;C174)+COUNTIF(C$13:C174,C174),""))</f>
        <v/>
      </c>
      <c r="E174" s="23" t="str">
        <f t="shared" ca="1" si="2"/>
        <v/>
      </c>
      <c r="F174" s="142" t="str" cm="1">
        <f t="array" ref="F174">IF(A174&lt;&gt;"",INDEX(BDD_ISOLANTS_BIOSOURCES!A:CG,E174,MATCH($F$12,REFERENCEMENT_ISOLANT[#Headers],0)),"")</f>
        <v/>
      </c>
    </row>
    <row r="175" spans="1:6" x14ac:dyDescent="0.3">
      <c r="A175" s="23" t="str">
        <f>IF(AND(A174&lt;COUNTIF(REFERENCEMENT_ISOLANT[DATE REFERENCEMENT],"&lt;&gt;"&amp;""),A174&gt;0),'PR-tampon'!A174+1,"")</f>
        <v/>
      </c>
      <c r="B175" s="23" t="str">
        <f>IFERROR(IF(A175="","",VLOOKUP($A175,REFERENCEMENT_ISOLANT[[Ordre]:[Eligibilité procédé]],2,FALSE)),"")</f>
        <v/>
      </c>
      <c r="C175" s="23" t="str" cm="1">
        <f t="array" ref="C175">IF(B175&lt;&gt;"",INDEX(BDD_ISOLANTS_BIOSOURCES!A:CC,B175,MATCH($C$12,REFERENCEMENT_ISOLANT[#Headers],0)),"")</f>
        <v/>
      </c>
      <c r="D175" s="23" t="str">
        <f ca="1">IF($B$10=TRUE,IF(C175&lt;&gt;"",COUNTIF(INDIRECT("$C$"&amp;ROW($C$13)&amp;":$C$"&amp;491-COUNTBLANK($C$13:$C$491)),"&lt;"&amp;C175)+COUNTIF(C$13:C175,C175),""),IF(C175&lt;&gt;"",COUNTIF(INDIRECT("$C$"&amp;ROW($C$13)&amp;":$C$"&amp;491-COUNTBLANK($C$13:$C$491)),"&gt;"&amp;C175)+COUNTIF(C$13:C175,C175),""))</f>
        <v/>
      </c>
      <c r="E175" s="23" t="str">
        <f t="shared" ca="1" si="2"/>
        <v/>
      </c>
      <c r="F175" s="142" t="str" cm="1">
        <f t="array" ref="F175">IF(A175&lt;&gt;"",INDEX(BDD_ISOLANTS_BIOSOURCES!A:CG,E175,MATCH($F$12,REFERENCEMENT_ISOLANT[#Headers],0)),"")</f>
        <v/>
      </c>
    </row>
    <row r="176" spans="1:6" x14ac:dyDescent="0.3">
      <c r="A176" s="23" t="str">
        <f>IF(AND(A175&lt;COUNTIF(REFERENCEMENT_ISOLANT[DATE REFERENCEMENT],"&lt;&gt;"&amp;""),A175&gt;0),'PR-tampon'!A175+1,"")</f>
        <v/>
      </c>
      <c r="B176" s="23" t="str">
        <f>IFERROR(IF(A176="","",VLOOKUP($A176,REFERENCEMENT_ISOLANT[[Ordre]:[Eligibilité procédé]],2,FALSE)),"")</f>
        <v/>
      </c>
      <c r="C176" s="23" t="str" cm="1">
        <f t="array" ref="C176">IF(B176&lt;&gt;"",INDEX(BDD_ISOLANTS_BIOSOURCES!A:CC,B176,MATCH($C$12,REFERENCEMENT_ISOLANT[#Headers],0)),"")</f>
        <v/>
      </c>
      <c r="D176" s="23" t="str">
        <f ca="1">IF($B$10=TRUE,IF(C176&lt;&gt;"",COUNTIF(INDIRECT("$C$"&amp;ROW($C$13)&amp;":$C$"&amp;491-COUNTBLANK($C$13:$C$491)),"&lt;"&amp;C176)+COUNTIF(C$13:C176,C176),""),IF(C176&lt;&gt;"",COUNTIF(INDIRECT("$C$"&amp;ROW($C$13)&amp;":$C$"&amp;491-COUNTBLANK($C$13:$C$491)),"&gt;"&amp;C176)+COUNTIF(C$13:C176,C176),""))</f>
        <v/>
      </c>
      <c r="E176" s="23" t="str">
        <f t="shared" ca="1" si="2"/>
        <v/>
      </c>
      <c r="F176" s="142" t="str" cm="1">
        <f t="array" ref="F176">IF(A176&lt;&gt;"",INDEX(BDD_ISOLANTS_BIOSOURCES!A:CG,E176,MATCH($F$12,REFERENCEMENT_ISOLANT[#Headers],0)),"")</f>
        <v/>
      </c>
    </row>
    <row r="177" spans="1:6" x14ac:dyDescent="0.3">
      <c r="A177" s="23" t="str">
        <f>IF(AND(A176&lt;COUNTIF(REFERENCEMENT_ISOLANT[DATE REFERENCEMENT],"&lt;&gt;"&amp;""),A176&gt;0),'PR-tampon'!A176+1,"")</f>
        <v/>
      </c>
      <c r="B177" s="23" t="str">
        <f>IFERROR(IF(A177="","",VLOOKUP($A177,REFERENCEMENT_ISOLANT[[Ordre]:[Eligibilité procédé]],2,FALSE)),"")</f>
        <v/>
      </c>
      <c r="C177" s="23" t="str" cm="1">
        <f t="array" ref="C177">IF(B177&lt;&gt;"",INDEX(BDD_ISOLANTS_BIOSOURCES!A:CC,B177,MATCH($C$12,REFERENCEMENT_ISOLANT[#Headers],0)),"")</f>
        <v/>
      </c>
      <c r="D177" s="23" t="str">
        <f ca="1">IF($B$10=TRUE,IF(C177&lt;&gt;"",COUNTIF(INDIRECT("$C$"&amp;ROW($C$13)&amp;":$C$"&amp;491-COUNTBLANK($C$13:$C$491)),"&lt;"&amp;C177)+COUNTIF(C$13:C177,C177),""),IF(C177&lt;&gt;"",COUNTIF(INDIRECT("$C$"&amp;ROW($C$13)&amp;":$C$"&amp;491-COUNTBLANK($C$13:$C$491)),"&gt;"&amp;C177)+COUNTIF(C$13:C177,C177),""))</f>
        <v/>
      </c>
      <c r="E177" s="23" t="str">
        <f t="shared" ca="1" si="2"/>
        <v/>
      </c>
      <c r="F177" s="142" t="str" cm="1">
        <f t="array" ref="F177">IF(A177&lt;&gt;"",INDEX(BDD_ISOLANTS_BIOSOURCES!A:CG,E177,MATCH($F$12,REFERENCEMENT_ISOLANT[#Headers],0)),"")</f>
        <v/>
      </c>
    </row>
    <row r="178" spans="1:6" x14ac:dyDescent="0.3">
      <c r="A178" s="23" t="str">
        <f>IF(AND(A177&lt;COUNTIF(REFERENCEMENT_ISOLANT[DATE REFERENCEMENT],"&lt;&gt;"&amp;""),A177&gt;0),'PR-tampon'!A177+1,"")</f>
        <v/>
      </c>
      <c r="B178" s="23" t="str">
        <f>IFERROR(IF(A178="","",VLOOKUP($A178,REFERENCEMENT_ISOLANT[[Ordre]:[Eligibilité procédé]],2,FALSE)),"")</f>
        <v/>
      </c>
      <c r="C178" s="23" t="str" cm="1">
        <f t="array" ref="C178">IF(B178&lt;&gt;"",INDEX(BDD_ISOLANTS_BIOSOURCES!A:CC,B178,MATCH($C$12,REFERENCEMENT_ISOLANT[#Headers],0)),"")</f>
        <v/>
      </c>
      <c r="D178" s="23" t="str">
        <f ca="1">IF($B$10=TRUE,IF(C178&lt;&gt;"",COUNTIF(INDIRECT("$C$"&amp;ROW($C$13)&amp;":$C$"&amp;491-COUNTBLANK($C$13:$C$491)),"&lt;"&amp;C178)+COUNTIF(C$13:C178,C178),""),IF(C178&lt;&gt;"",COUNTIF(INDIRECT("$C$"&amp;ROW($C$13)&amp;":$C$"&amp;491-COUNTBLANK($C$13:$C$491)),"&gt;"&amp;C178)+COUNTIF(C$13:C178,C178),""))</f>
        <v/>
      </c>
      <c r="E178" s="23" t="str">
        <f t="shared" ca="1" si="2"/>
        <v/>
      </c>
      <c r="F178" s="142" t="str" cm="1">
        <f t="array" ref="F178">IF(A178&lt;&gt;"",INDEX(BDD_ISOLANTS_BIOSOURCES!A:CG,E178,MATCH($F$12,REFERENCEMENT_ISOLANT[#Headers],0)),"")</f>
        <v/>
      </c>
    </row>
    <row r="179" spans="1:6" x14ac:dyDescent="0.3">
      <c r="A179" s="23" t="str">
        <f>IF(AND(A178&lt;COUNTIF(REFERENCEMENT_ISOLANT[DATE REFERENCEMENT],"&lt;&gt;"&amp;""),A178&gt;0),'PR-tampon'!A178+1,"")</f>
        <v/>
      </c>
      <c r="B179" s="23" t="str">
        <f>IFERROR(IF(A179="","",VLOOKUP($A179,REFERENCEMENT_ISOLANT[[Ordre]:[Eligibilité procédé]],2,FALSE)),"")</f>
        <v/>
      </c>
      <c r="C179" s="23" t="str" cm="1">
        <f t="array" ref="C179">IF(B179&lt;&gt;"",INDEX(BDD_ISOLANTS_BIOSOURCES!A:CC,B179,MATCH($C$12,REFERENCEMENT_ISOLANT[#Headers],0)),"")</f>
        <v/>
      </c>
      <c r="D179" s="23" t="str">
        <f ca="1">IF($B$10=TRUE,IF(C179&lt;&gt;"",COUNTIF(INDIRECT("$C$"&amp;ROW($C$13)&amp;":$C$"&amp;491-COUNTBLANK($C$13:$C$491)),"&lt;"&amp;C179)+COUNTIF(C$13:C179,C179),""),IF(C179&lt;&gt;"",COUNTIF(INDIRECT("$C$"&amp;ROW($C$13)&amp;":$C$"&amp;491-COUNTBLANK($C$13:$C$491)),"&gt;"&amp;C179)+COUNTIF(C$13:C179,C179),""))</f>
        <v/>
      </c>
      <c r="E179" s="23" t="str">
        <f t="shared" ca="1" si="2"/>
        <v/>
      </c>
      <c r="F179" s="142" t="str" cm="1">
        <f t="array" ref="F179">IF(A179&lt;&gt;"",INDEX(BDD_ISOLANTS_BIOSOURCES!A:CG,E179,MATCH($F$12,REFERENCEMENT_ISOLANT[#Headers],0)),"")</f>
        <v/>
      </c>
    </row>
    <row r="180" spans="1:6" x14ac:dyDescent="0.3">
      <c r="A180" s="23" t="str">
        <f>IF(AND(A179&lt;COUNTIF(REFERENCEMENT_ISOLANT[DATE REFERENCEMENT],"&lt;&gt;"&amp;""),A179&gt;0),'PR-tampon'!A179+1,"")</f>
        <v/>
      </c>
      <c r="B180" s="23" t="str">
        <f>IFERROR(IF(A180="","",VLOOKUP($A180,REFERENCEMENT_ISOLANT[[Ordre]:[Eligibilité procédé]],2,FALSE)),"")</f>
        <v/>
      </c>
      <c r="C180" s="23" t="str" cm="1">
        <f t="array" ref="C180">IF(B180&lt;&gt;"",INDEX(BDD_ISOLANTS_BIOSOURCES!A:CC,B180,MATCH($C$12,REFERENCEMENT_ISOLANT[#Headers],0)),"")</f>
        <v/>
      </c>
      <c r="D180" s="23" t="str">
        <f ca="1">IF($B$10=TRUE,IF(C180&lt;&gt;"",COUNTIF(INDIRECT("$C$"&amp;ROW($C$13)&amp;":$C$"&amp;491-COUNTBLANK($C$13:$C$491)),"&lt;"&amp;C180)+COUNTIF(C$13:C180,C180),""),IF(C180&lt;&gt;"",COUNTIF(INDIRECT("$C$"&amp;ROW($C$13)&amp;":$C$"&amp;491-COUNTBLANK($C$13:$C$491)),"&gt;"&amp;C180)+COUNTIF(C$13:C180,C180),""))</f>
        <v/>
      </c>
      <c r="E180" s="23" t="str">
        <f t="shared" ca="1" si="2"/>
        <v/>
      </c>
      <c r="F180" s="142" t="str" cm="1">
        <f t="array" ref="F180">IF(A180&lt;&gt;"",INDEX(BDD_ISOLANTS_BIOSOURCES!A:CG,E180,MATCH($F$12,REFERENCEMENT_ISOLANT[#Headers],0)),"")</f>
        <v/>
      </c>
    </row>
    <row r="181" spans="1:6" x14ac:dyDescent="0.3">
      <c r="A181" s="23" t="str">
        <f>IF(AND(A180&lt;COUNTIF(REFERENCEMENT_ISOLANT[DATE REFERENCEMENT],"&lt;&gt;"&amp;""),A180&gt;0),'PR-tampon'!A180+1,"")</f>
        <v/>
      </c>
      <c r="B181" s="23" t="str">
        <f>IFERROR(IF(A181="","",VLOOKUP($A181,REFERENCEMENT_ISOLANT[[Ordre]:[Eligibilité procédé]],2,FALSE)),"")</f>
        <v/>
      </c>
      <c r="C181" s="23" t="str" cm="1">
        <f t="array" ref="C181">IF(B181&lt;&gt;"",INDEX(BDD_ISOLANTS_BIOSOURCES!A:CC,B181,MATCH($C$12,REFERENCEMENT_ISOLANT[#Headers],0)),"")</f>
        <v/>
      </c>
      <c r="D181" s="23" t="str">
        <f ca="1">IF($B$10=TRUE,IF(C181&lt;&gt;"",COUNTIF(INDIRECT("$C$"&amp;ROW($C$13)&amp;":$C$"&amp;491-COUNTBLANK($C$13:$C$491)),"&lt;"&amp;C181)+COUNTIF(C$13:C181,C181),""),IF(C181&lt;&gt;"",COUNTIF(INDIRECT("$C$"&amp;ROW($C$13)&amp;":$C$"&amp;491-COUNTBLANK($C$13:$C$491)),"&gt;"&amp;C181)+COUNTIF(C$13:C181,C181),""))</f>
        <v/>
      </c>
      <c r="E181" s="23" t="str">
        <f t="shared" ca="1" si="2"/>
        <v/>
      </c>
      <c r="F181" s="142" t="str" cm="1">
        <f t="array" ref="F181">IF(A181&lt;&gt;"",INDEX(BDD_ISOLANTS_BIOSOURCES!A:CG,E181,MATCH($F$12,REFERENCEMENT_ISOLANT[#Headers],0)),"")</f>
        <v/>
      </c>
    </row>
    <row r="182" spans="1:6" x14ac:dyDescent="0.3">
      <c r="A182" s="23" t="str">
        <f>IF(AND(A181&lt;COUNTIF(REFERENCEMENT_ISOLANT[DATE REFERENCEMENT],"&lt;&gt;"&amp;""),A181&gt;0),'PR-tampon'!A181+1,"")</f>
        <v/>
      </c>
      <c r="B182" s="23" t="str">
        <f>IFERROR(IF(A182="","",VLOOKUP($A182,REFERENCEMENT_ISOLANT[[Ordre]:[Eligibilité procédé]],2,FALSE)),"")</f>
        <v/>
      </c>
      <c r="C182" s="23" t="str" cm="1">
        <f t="array" ref="C182">IF(B182&lt;&gt;"",INDEX(BDD_ISOLANTS_BIOSOURCES!A:CC,B182,MATCH($C$12,REFERENCEMENT_ISOLANT[#Headers],0)),"")</f>
        <v/>
      </c>
      <c r="D182" s="23" t="str">
        <f ca="1">IF($B$10=TRUE,IF(C182&lt;&gt;"",COUNTIF(INDIRECT("$C$"&amp;ROW($C$13)&amp;":$C$"&amp;491-COUNTBLANK($C$13:$C$491)),"&lt;"&amp;C182)+COUNTIF(C$13:C182,C182),""),IF(C182&lt;&gt;"",COUNTIF(INDIRECT("$C$"&amp;ROW($C$13)&amp;":$C$"&amp;491-COUNTBLANK($C$13:$C$491)),"&gt;"&amp;C182)+COUNTIF(C$13:C182,C182),""))</f>
        <v/>
      </c>
      <c r="E182" s="23" t="str">
        <f t="shared" ca="1" si="2"/>
        <v/>
      </c>
      <c r="F182" s="142" t="str" cm="1">
        <f t="array" ref="F182">IF(A182&lt;&gt;"",INDEX(BDD_ISOLANTS_BIOSOURCES!A:CG,E182,MATCH($F$12,REFERENCEMENT_ISOLANT[#Headers],0)),"")</f>
        <v/>
      </c>
    </row>
    <row r="183" spans="1:6" x14ac:dyDescent="0.3">
      <c r="A183" s="23" t="str">
        <f>IF(AND(A182&lt;COUNTIF(REFERENCEMENT_ISOLANT[DATE REFERENCEMENT],"&lt;&gt;"&amp;""),A182&gt;0),'PR-tampon'!A182+1,"")</f>
        <v/>
      </c>
      <c r="B183" s="23" t="str">
        <f>IFERROR(IF(A183="","",VLOOKUP($A183,REFERENCEMENT_ISOLANT[[Ordre]:[Eligibilité procédé]],2,FALSE)),"")</f>
        <v/>
      </c>
      <c r="C183" s="23" t="str" cm="1">
        <f t="array" ref="C183">IF(B183&lt;&gt;"",INDEX(BDD_ISOLANTS_BIOSOURCES!A:CC,B183,MATCH($C$12,REFERENCEMENT_ISOLANT[#Headers],0)),"")</f>
        <v/>
      </c>
      <c r="D183" s="23" t="str">
        <f ca="1">IF($B$10=TRUE,IF(C183&lt;&gt;"",COUNTIF(INDIRECT("$C$"&amp;ROW($C$13)&amp;":$C$"&amp;491-COUNTBLANK($C$13:$C$491)),"&lt;"&amp;C183)+COUNTIF(C$13:C183,C183),""),IF(C183&lt;&gt;"",COUNTIF(INDIRECT("$C$"&amp;ROW($C$13)&amp;":$C$"&amp;491-COUNTBLANK($C$13:$C$491)),"&gt;"&amp;C183)+COUNTIF(C$13:C183,C183),""))</f>
        <v/>
      </c>
      <c r="E183" s="23" t="str">
        <f t="shared" ca="1" si="2"/>
        <v/>
      </c>
      <c r="F183" s="142" t="str" cm="1">
        <f t="array" ref="F183">IF(A183&lt;&gt;"",INDEX(BDD_ISOLANTS_BIOSOURCES!A:CG,E183,MATCH($F$12,REFERENCEMENT_ISOLANT[#Headers],0)),"")</f>
        <v/>
      </c>
    </row>
    <row r="184" spans="1:6" x14ac:dyDescent="0.3">
      <c r="A184" s="23" t="str">
        <f>IF(AND(A183&lt;COUNTIF(REFERENCEMENT_ISOLANT[DATE REFERENCEMENT],"&lt;&gt;"&amp;""),A183&gt;0),'PR-tampon'!A183+1,"")</f>
        <v/>
      </c>
      <c r="B184" s="23" t="str">
        <f>IFERROR(IF(A184="","",VLOOKUP($A184,REFERENCEMENT_ISOLANT[[Ordre]:[Eligibilité procédé]],2,FALSE)),"")</f>
        <v/>
      </c>
      <c r="C184" s="23" t="str" cm="1">
        <f t="array" ref="C184">IF(B184&lt;&gt;"",INDEX(BDD_ISOLANTS_BIOSOURCES!A:CC,B184,MATCH($C$12,REFERENCEMENT_ISOLANT[#Headers],0)),"")</f>
        <v/>
      </c>
      <c r="D184" s="23" t="str">
        <f ca="1">IF($B$10=TRUE,IF(C184&lt;&gt;"",COUNTIF(INDIRECT("$C$"&amp;ROW($C$13)&amp;":$C$"&amp;491-COUNTBLANK($C$13:$C$491)),"&lt;"&amp;C184)+COUNTIF(C$13:C184,C184),""),IF(C184&lt;&gt;"",COUNTIF(INDIRECT("$C$"&amp;ROW($C$13)&amp;":$C$"&amp;491-COUNTBLANK($C$13:$C$491)),"&gt;"&amp;C184)+COUNTIF(C$13:C184,C184),""))</f>
        <v/>
      </c>
      <c r="E184" s="23" t="str">
        <f t="shared" ca="1" si="2"/>
        <v/>
      </c>
      <c r="F184" s="142" t="str" cm="1">
        <f t="array" ref="F184">IF(A184&lt;&gt;"",INDEX(BDD_ISOLANTS_BIOSOURCES!A:CG,E184,MATCH($F$12,REFERENCEMENT_ISOLANT[#Headers],0)),"")</f>
        <v/>
      </c>
    </row>
    <row r="185" spans="1:6" x14ac:dyDescent="0.3">
      <c r="A185" s="23" t="str">
        <f>IF(AND(A184&lt;COUNTIF(REFERENCEMENT_ISOLANT[DATE REFERENCEMENT],"&lt;&gt;"&amp;""),A184&gt;0),'PR-tampon'!A184+1,"")</f>
        <v/>
      </c>
      <c r="B185" s="23" t="str">
        <f>IFERROR(IF(A185="","",VLOOKUP($A185,REFERENCEMENT_ISOLANT[[Ordre]:[Eligibilité procédé]],2,FALSE)),"")</f>
        <v/>
      </c>
      <c r="C185" s="23" t="str" cm="1">
        <f t="array" ref="C185">IF(B185&lt;&gt;"",INDEX(BDD_ISOLANTS_BIOSOURCES!A:CC,B185,MATCH($C$12,REFERENCEMENT_ISOLANT[#Headers],0)),"")</f>
        <v/>
      </c>
      <c r="D185" s="23" t="str">
        <f ca="1">IF($B$10=TRUE,IF(C185&lt;&gt;"",COUNTIF(INDIRECT("$C$"&amp;ROW($C$13)&amp;":$C$"&amp;491-COUNTBLANK($C$13:$C$491)),"&lt;"&amp;C185)+COUNTIF(C$13:C185,C185),""),IF(C185&lt;&gt;"",COUNTIF(INDIRECT("$C$"&amp;ROW($C$13)&amp;":$C$"&amp;491-COUNTBLANK($C$13:$C$491)),"&gt;"&amp;C185)+COUNTIF(C$13:C185,C185),""))</f>
        <v/>
      </c>
      <c r="E185" s="23" t="str">
        <f t="shared" ca="1" si="2"/>
        <v/>
      </c>
      <c r="F185" s="142" t="str" cm="1">
        <f t="array" ref="F185">IF(A185&lt;&gt;"",INDEX(BDD_ISOLANTS_BIOSOURCES!A:CG,E185,MATCH($F$12,REFERENCEMENT_ISOLANT[#Headers],0)),"")</f>
        <v/>
      </c>
    </row>
    <row r="186" spans="1:6" x14ac:dyDescent="0.3">
      <c r="A186" s="23" t="str">
        <f>IF(AND(A185&lt;COUNTIF(REFERENCEMENT_ISOLANT[DATE REFERENCEMENT],"&lt;&gt;"&amp;""),A185&gt;0),'PR-tampon'!A185+1,"")</f>
        <v/>
      </c>
      <c r="B186" s="23" t="str">
        <f>IFERROR(IF(A186="","",VLOOKUP($A186,REFERENCEMENT_ISOLANT[[Ordre]:[Eligibilité procédé]],2,FALSE)),"")</f>
        <v/>
      </c>
      <c r="C186" s="23" t="str" cm="1">
        <f t="array" ref="C186">IF(B186&lt;&gt;"",INDEX(BDD_ISOLANTS_BIOSOURCES!A:CC,B186,MATCH($C$12,REFERENCEMENT_ISOLANT[#Headers],0)),"")</f>
        <v/>
      </c>
      <c r="D186" s="23" t="str">
        <f ca="1">IF($B$10=TRUE,IF(C186&lt;&gt;"",COUNTIF(INDIRECT("$C$"&amp;ROW($C$13)&amp;":$C$"&amp;491-COUNTBLANK($C$13:$C$491)),"&lt;"&amp;C186)+COUNTIF(C$13:C186,C186),""),IF(C186&lt;&gt;"",COUNTIF(INDIRECT("$C$"&amp;ROW($C$13)&amp;":$C$"&amp;491-COUNTBLANK($C$13:$C$491)),"&gt;"&amp;C186)+COUNTIF(C$13:C186,C186),""))</f>
        <v/>
      </c>
      <c r="E186" s="23" t="str">
        <f t="shared" ca="1" si="2"/>
        <v/>
      </c>
      <c r="F186" s="142" t="str" cm="1">
        <f t="array" ref="F186">IF(A186&lt;&gt;"",INDEX(BDD_ISOLANTS_BIOSOURCES!A:CG,E186,MATCH($F$12,REFERENCEMENT_ISOLANT[#Headers],0)),"")</f>
        <v/>
      </c>
    </row>
    <row r="187" spans="1:6" x14ac:dyDescent="0.3">
      <c r="A187" s="23" t="str">
        <f>IF(AND(A186&lt;COUNTIF(REFERENCEMENT_ISOLANT[DATE REFERENCEMENT],"&lt;&gt;"&amp;""),A186&gt;0),'PR-tampon'!A186+1,"")</f>
        <v/>
      </c>
      <c r="B187" s="23" t="str">
        <f>IFERROR(IF(A187="","",VLOOKUP($A187,REFERENCEMENT_ISOLANT[[Ordre]:[Eligibilité procédé]],2,FALSE)),"")</f>
        <v/>
      </c>
      <c r="C187" s="23" t="str" cm="1">
        <f t="array" ref="C187">IF(B187&lt;&gt;"",INDEX(BDD_ISOLANTS_BIOSOURCES!A:CC,B187,MATCH($C$12,REFERENCEMENT_ISOLANT[#Headers],0)),"")</f>
        <v/>
      </c>
      <c r="D187" s="23" t="str">
        <f ca="1">IF($B$10=TRUE,IF(C187&lt;&gt;"",COUNTIF(INDIRECT("$C$"&amp;ROW($C$13)&amp;":$C$"&amp;491-COUNTBLANK($C$13:$C$491)),"&lt;"&amp;C187)+COUNTIF(C$13:C187,C187),""),IF(C187&lt;&gt;"",COUNTIF(INDIRECT("$C$"&amp;ROW($C$13)&amp;":$C$"&amp;491-COUNTBLANK($C$13:$C$491)),"&gt;"&amp;C187)+COUNTIF(C$13:C187,C187),""))</f>
        <v/>
      </c>
      <c r="E187" s="23" t="str">
        <f t="shared" ca="1" si="2"/>
        <v/>
      </c>
      <c r="F187" s="142" t="str" cm="1">
        <f t="array" ref="F187">IF(A187&lt;&gt;"",INDEX(BDD_ISOLANTS_BIOSOURCES!A:CG,E187,MATCH($F$12,REFERENCEMENT_ISOLANT[#Headers],0)),"")</f>
        <v/>
      </c>
    </row>
    <row r="188" spans="1:6" x14ac:dyDescent="0.3">
      <c r="A188" s="23" t="str">
        <f>IF(AND(A187&lt;COUNTIF(REFERENCEMENT_ISOLANT[DATE REFERENCEMENT],"&lt;&gt;"&amp;""),A187&gt;0),'PR-tampon'!A187+1,"")</f>
        <v/>
      </c>
      <c r="B188" s="23" t="str">
        <f>IFERROR(IF(A188="","",VLOOKUP($A188,REFERENCEMENT_ISOLANT[[Ordre]:[Eligibilité procédé]],2,FALSE)),"")</f>
        <v/>
      </c>
      <c r="C188" s="23" t="str" cm="1">
        <f t="array" ref="C188">IF(B188&lt;&gt;"",INDEX(BDD_ISOLANTS_BIOSOURCES!A:CC,B188,MATCH($C$12,REFERENCEMENT_ISOLANT[#Headers],0)),"")</f>
        <v/>
      </c>
      <c r="D188" s="23" t="str">
        <f ca="1">IF($B$10=TRUE,IF(C188&lt;&gt;"",COUNTIF(INDIRECT("$C$"&amp;ROW($C$13)&amp;":$C$"&amp;491-COUNTBLANK($C$13:$C$491)),"&lt;"&amp;C188)+COUNTIF(C$13:C188,C188),""),IF(C188&lt;&gt;"",COUNTIF(INDIRECT("$C$"&amp;ROW($C$13)&amp;":$C$"&amp;491-COUNTBLANK($C$13:$C$491)),"&gt;"&amp;C188)+COUNTIF(C$13:C188,C188),""))</f>
        <v/>
      </c>
      <c r="E188" s="23" t="str">
        <f t="shared" ca="1" si="2"/>
        <v/>
      </c>
      <c r="F188" s="142" t="str" cm="1">
        <f t="array" ref="F188">IF(A188&lt;&gt;"",INDEX(BDD_ISOLANTS_BIOSOURCES!A:CG,E188,MATCH($F$12,REFERENCEMENT_ISOLANT[#Headers],0)),"")</f>
        <v/>
      </c>
    </row>
    <row r="189" spans="1:6" x14ac:dyDescent="0.3">
      <c r="A189" s="23" t="str">
        <f>IF(AND(A188&lt;COUNTIF(REFERENCEMENT_ISOLANT[DATE REFERENCEMENT],"&lt;&gt;"&amp;""),A188&gt;0),'PR-tampon'!A188+1,"")</f>
        <v/>
      </c>
      <c r="B189" s="23" t="str">
        <f>IFERROR(IF(A189="","",VLOOKUP($A189,REFERENCEMENT_ISOLANT[[Ordre]:[Eligibilité procédé]],2,FALSE)),"")</f>
        <v/>
      </c>
      <c r="C189" s="23" t="str" cm="1">
        <f t="array" ref="C189">IF(B189&lt;&gt;"",INDEX(BDD_ISOLANTS_BIOSOURCES!A:CC,B189,MATCH($C$12,REFERENCEMENT_ISOLANT[#Headers],0)),"")</f>
        <v/>
      </c>
      <c r="D189" s="23" t="str">
        <f ca="1">IF($B$10=TRUE,IF(C189&lt;&gt;"",COUNTIF(INDIRECT("$C$"&amp;ROW($C$13)&amp;":$C$"&amp;491-COUNTBLANK($C$13:$C$491)),"&lt;"&amp;C189)+COUNTIF(C$13:C189,C189),""),IF(C189&lt;&gt;"",COUNTIF(INDIRECT("$C$"&amp;ROW($C$13)&amp;":$C$"&amp;491-COUNTBLANK($C$13:$C$491)),"&gt;"&amp;C189)+COUNTIF(C$13:C189,C189),""))</f>
        <v/>
      </c>
      <c r="E189" s="23" t="str">
        <f t="shared" ca="1" si="2"/>
        <v/>
      </c>
      <c r="F189" s="142" t="str" cm="1">
        <f t="array" ref="F189">IF(A189&lt;&gt;"",INDEX(BDD_ISOLANTS_BIOSOURCES!A:CG,E189,MATCH($F$12,REFERENCEMENT_ISOLANT[#Headers],0)),"")</f>
        <v/>
      </c>
    </row>
    <row r="190" spans="1:6" x14ac:dyDescent="0.3">
      <c r="A190" s="23" t="str">
        <f>IF(AND(A189&lt;COUNTIF(REFERENCEMENT_ISOLANT[DATE REFERENCEMENT],"&lt;&gt;"&amp;""),A189&gt;0),'PR-tampon'!A189+1,"")</f>
        <v/>
      </c>
      <c r="B190" s="23" t="str">
        <f>IFERROR(IF(A190="","",VLOOKUP($A190,REFERENCEMENT_ISOLANT[[Ordre]:[Eligibilité procédé]],2,FALSE)),"")</f>
        <v/>
      </c>
      <c r="C190" s="23" t="str" cm="1">
        <f t="array" ref="C190">IF(B190&lt;&gt;"",INDEX(BDD_ISOLANTS_BIOSOURCES!A:CC,B190,MATCH($C$12,REFERENCEMENT_ISOLANT[#Headers],0)),"")</f>
        <v/>
      </c>
      <c r="D190" s="23" t="str">
        <f ca="1">IF($B$10=TRUE,IF(C190&lt;&gt;"",COUNTIF(INDIRECT("$C$"&amp;ROW($C$13)&amp;":$C$"&amp;491-COUNTBLANK($C$13:$C$491)),"&lt;"&amp;C190)+COUNTIF(C$13:C190,C190),""),IF(C190&lt;&gt;"",COUNTIF(INDIRECT("$C$"&amp;ROW($C$13)&amp;":$C$"&amp;491-COUNTBLANK($C$13:$C$491)),"&gt;"&amp;C190)+COUNTIF(C$13:C190,C190),""))</f>
        <v/>
      </c>
      <c r="E190" s="23" t="str">
        <f t="shared" ca="1" si="2"/>
        <v/>
      </c>
      <c r="F190" s="142" t="str" cm="1">
        <f t="array" ref="F190">IF(A190&lt;&gt;"",INDEX(BDD_ISOLANTS_BIOSOURCES!A:CG,E190,MATCH($F$12,REFERENCEMENT_ISOLANT[#Headers],0)),"")</f>
        <v/>
      </c>
    </row>
    <row r="191" spans="1:6" x14ac:dyDescent="0.3">
      <c r="A191" s="23" t="str">
        <f>IF(AND(A190&lt;COUNTIF(REFERENCEMENT_ISOLANT[DATE REFERENCEMENT],"&lt;&gt;"&amp;""),A190&gt;0),'PR-tampon'!A190+1,"")</f>
        <v/>
      </c>
      <c r="B191" s="23" t="str">
        <f>IFERROR(IF(A191="","",VLOOKUP($A191,REFERENCEMENT_ISOLANT[[Ordre]:[Eligibilité procédé]],2,FALSE)),"")</f>
        <v/>
      </c>
      <c r="C191" s="23" t="str" cm="1">
        <f t="array" ref="C191">IF(B191&lt;&gt;"",INDEX(BDD_ISOLANTS_BIOSOURCES!A:CC,B191,MATCH($C$12,REFERENCEMENT_ISOLANT[#Headers],0)),"")</f>
        <v/>
      </c>
      <c r="D191" s="23" t="str">
        <f ca="1">IF($B$10=TRUE,IF(C191&lt;&gt;"",COUNTIF(INDIRECT("$C$"&amp;ROW($C$13)&amp;":$C$"&amp;491-COUNTBLANK($C$13:$C$491)),"&lt;"&amp;C191)+COUNTIF(C$13:C191,C191),""),IF(C191&lt;&gt;"",COUNTIF(INDIRECT("$C$"&amp;ROW($C$13)&amp;":$C$"&amp;491-COUNTBLANK($C$13:$C$491)),"&gt;"&amp;C191)+COUNTIF(C$13:C191,C191),""))</f>
        <v/>
      </c>
      <c r="E191" s="23" t="str">
        <f t="shared" ca="1" si="2"/>
        <v/>
      </c>
      <c r="F191" s="142" t="str" cm="1">
        <f t="array" ref="F191">IF(A191&lt;&gt;"",INDEX(BDD_ISOLANTS_BIOSOURCES!A:CG,E191,MATCH($F$12,REFERENCEMENT_ISOLANT[#Headers],0)),"")</f>
        <v/>
      </c>
    </row>
    <row r="192" spans="1:6" x14ac:dyDescent="0.3">
      <c r="A192" s="23" t="str">
        <f>IF(AND(A191&lt;COUNTIF(REFERENCEMENT_ISOLANT[DATE REFERENCEMENT],"&lt;&gt;"&amp;""),A191&gt;0),'PR-tampon'!A191+1,"")</f>
        <v/>
      </c>
      <c r="B192" s="23" t="str">
        <f>IFERROR(IF(A192="","",VLOOKUP($A192,REFERENCEMENT_ISOLANT[[Ordre]:[Eligibilité procédé]],2,FALSE)),"")</f>
        <v/>
      </c>
      <c r="C192" s="23" t="str" cm="1">
        <f t="array" ref="C192">IF(B192&lt;&gt;"",INDEX(BDD_ISOLANTS_BIOSOURCES!A:CC,B192,MATCH($C$12,REFERENCEMENT_ISOLANT[#Headers],0)),"")</f>
        <v/>
      </c>
      <c r="D192" s="23" t="str">
        <f ca="1">IF($B$10=TRUE,IF(C192&lt;&gt;"",COUNTIF(INDIRECT("$C$"&amp;ROW($C$13)&amp;":$C$"&amp;491-COUNTBLANK($C$13:$C$491)),"&lt;"&amp;C192)+COUNTIF(C$13:C192,C192),""),IF(C192&lt;&gt;"",COUNTIF(INDIRECT("$C$"&amp;ROW($C$13)&amp;":$C$"&amp;491-COUNTBLANK($C$13:$C$491)),"&gt;"&amp;C192)+COUNTIF(C$13:C192,C192),""))</f>
        <v/>
      </c>
      <c r="E192" s="23" t="str">
        <f t="shared" ca="1" si="2"/>
        <v/>
      </c>
      <c r="F192" s="142" t="str" cm="1">
        <f t="array" ref="F192">IF(A192&lt;&gt;"",INDEX(BDD_ISOLANTS_BIOSOURCES!A:CG,E192,MATCH($F$12,REFERENCEMENT_ISOLANT[#Headers],0)),"")</f>
        <v/>
      </c>
    </row>
    <row r="193" spans="1:6" x14ac:dyDescent="0.3">
      <c r="A193" s="23" t="str">
        <f>IF(AND(A192&lt;COUNTIF(REFERENCEMENT_ISOLANT[DATE REFERENCEMENT],"&lt;&gt;"&amp;""),A192&gt;0),'PR-tampon'!A192+1,"")</f>
        <v/>
      </c>
      <c r="B193" s="23" t="str">
        <f>IFERROR(IF(A193="","",VLOOKUP($A193,REFERENCEMENT_ISOLANT[[Ordre]:[Eligibilité procédé]],2,FALSE)),"")</f>
        <v/>
      </c>
      <c r="C193" s="23" t="str" cm="1">
        <f t="array" ref="C193">IF(B193&lt;&gt;"",INDEX(BDD_ISOLANTS_BIOSOURCES!A:CC,B193,MATCH($C$12,REFERENCEMENT_ISOLANT[#Headers],0)),"")</f>
        <v/>
      </c>
      <c r="D193" s="23" t="str">
        <f ca="1">IF($B$10=TRUE,IF(C193&lt;&gt;"",COUNTIF(INDIRECT("$C$"&amp;ROW($C$13)&amp;":$C$"&amp;491-COUNTBLANK($C$13:$C$491)),"&lt;"&amp;C193)+COUNTIF(C$13:C193,C193),""),IF(C193&lt;&gt;"",COUNTIF(INDIRECT("$C$"&amp;ROW($C$13)&amp;":$C$"&amp;491-COUNTBLANK($C$13:$C$491)),"&gt;"&amp;C193)+COUNTIF(C$13:C193,C193),""))</f>
        <v/>
      </c>
      <c r="E193" s="23" t="str">
        <f t="shared" ca="1" si="2"/>
        <v/>
      </c>
      <c r="F193" s="142" t="str" cm="1">
        <f t="array" ref="F193">IF(A193&lt;&gt;"",INDEX(BDD_ISOLANTS_BIOSOURCES!A:CG,E193,MATCH($F$12,REFERENCEMENT_ISOLANT[#Headers],0)),"")</f>
        <v/>
      </c>
    </row>
    <row r="194" spans="1:6" x14ac:dyDescent="0.3">
      <c r="A194" s="23" t="str">
        <f>IF(AND(A193&lt;COUNTIF(REFERENCEMENT_ISOLANT[DATE REFERENCEMENT],"&lt;&gt;"&amp;""),A193&gt;0),'PR-tampon'!A193+1,"")</f>
        <v/>
      </c>
      <c r="B194" s="23" t="str">
        <f>IFERROR(IF(A194="","",VLOOKUP($A194,REFERENCEMENT_ISOLANT[[Ordre]:[Eligibilité procédé]],2,FALSE)),"")</f>
        <v/>
      </c>
      <c r="C194" s="23" t="str" cm="1">
        <f t="array" ref="C194">IF(B194&lt;&gt;"",INDEX(BDD_ISOLANTS_BIOSOURCES!A:CC,B194,MATCH($C$12,REFERENCEMENT_ISOLANT[#Headers],0)),"")</f>
        <v/>
      </c>
      <c r="D194" s="23" t="str">
        <f ca="1">IF($B$10=TRUE,IF(C194&lt;&gt;"",COUNTIF(INDIRECT("$C$"&amp;ROW($C$13)&amp;":$C$"&amp;491-COUNTBLANK($C$13:$C$491)),"&lt;"&amp;C194)+COUNTIF(C$13:C194,C194),""),IF(C194&lt;&gt;"",COUNTIF(INDIRECT("$C$"&amp;ROW($C$13)&amp;":$C$"&amp;491-COUNTBLANK($C$13:$C$491)),"&gt;"&amp;C194)+COUNTIF(C$13:C194,C194),""))</f>
        <v/>
      </c>
      <c r="E194" s="23" t="str">
        <f t="shared" ca="1" si="2"/>
        <v/>
      </c>
      <c r="F194" s="142" t="str" cm="1">
        <f t="array" ref="F194">IF(A194&lt;&gt;"",INDEX(BDD_ISOLANTS_BIOSOURCES!A:CG,E194,MATCH($F$12,REFERENCEMENT_ISOLANT[#Headers],0)),"")</f>
        <v/>
      </c>
    </row>
    <row r="195" spans="1:6" x14ac:dyDescent="0.3">
      <c r="A195" s="23" t="str">
        <f>IF(AND(A194&lt;COUNTIF(REFERENCEMENT_ISOLANT[DATE REFERENCEMENT],"&lt;&gt;"&amp;""),A194&gt;0),'PR-tampon'!A194+1,"")</f>
        <v/>
      </c>
      <c r="B195" s="23" t="str">
        <f>IFERROR(IF(A195="","",VLOOKUP($A195,REFERENCEMENT_ISOLANT[[Ordre]:[Eligibilité procédé]],2,FALSE)),"")</f>
        <v/>
      </c>
      <c r="C195" s="23" t="str" cm="1">
        <f t="array" ref="C195">IF(B195&lt;&gt;"",INDEX(BDD_ISOLANTS_BIOSOURCES!A:CC,B195,MATCH($C$12,REFERENCEMENT_ISOLANT[#Headers],0)),"")</f>
        <v/>
      </c>
      <c r="D195" s="23" t="str">
        <f ca="1">IF($B$10=TRUE,IF(C195&lt;&gt;"",COUNTIF(INDIRECT("$C$"&amp;ROW($C$13)&amp;":$C$"&amp;491-COUNTBLANK($C$13:$C$491)),"&lt;"&amp;C195)+COUNTIF(C$13:C195,C195),""),IF(C195&lt;&gt;"",COUNTIF(INDIRECT("$C$"&amp;ROW($C$13)&amp;":$C$"&amp;491-COUNTBLANK($C$13:$C$491)),"&gt;"&amp;C195)+COUNTIF(C$13:C195,C195),""))</f>
        <v/>
      </c>
      <c r="E195" s="23" t="str">
        <f t="shared" ca="1" si="2"/>
        <v/>
      </c>
      <c r="F195" s="142" t="str" cm="1">
        <f t="array" ref="F195">IF(A195&lt;&gt;"",INDEX(BDD_ISOLANTS_BIOSOURCES!A:CG,E195,MATCH($F$12,REFERENCEMENT_ISOLANT[#Headers],0)),"")</f>
        <v/>
      </c>
    </row>
    <row r="196" spans="1:6" x14ac:dyDescent="0.3">
      <c r="A196" s="23" t="str">
        <f>IF(AND(A195&lt;COUNTIF(REFERENCEMENT_ISOLANT[DATE REFERENCEMENT],"&lt;&gt;"&amp;""),A195&gt;0),'PR-tampon'!A195+1,"")</f>
        <v/>
      </c>
      <c r="B196" s="23" t="str">
        <f>IFERROR(IF(A196="","",VLOOKUP($A196,REFERENCEMENT_ISOLANT[[Ordre]:[Eligibilité procédé]],2,FALSE)),"")</f>
        <v/>
      </c>
      <c r="C196" s="23" t="str" cm="1">
        <f t="array" ref="C196">IF(B196&lt;&gt;"",INDEX(BDD_ISOLANTS_BIOSOURCES!A:CC,B196,MATCH($C$12,REFERENCEMENT_ISOLANT[#Headers],0)),"")</f>
        <v/>
      </c>
      <c r="D196" s="23" t="str">
        <f ca="1">IF($B$10=TRUE,IF(C196&lt;&gt;"",COUNTIF(INDIRECT("$C$"&amp;ROW($C$13)&amp;":$C$"&amp;491-COUNTBLANK($C$13:$C$491)),"&lt;"&amp;C196)+COUNTIF(C$13:C196,C196),""),IF(C196&lt;&gt;"",COUNTIF(INDIRECT("$C$"&amp;ROW($C$13)&amp;":$C$"&amp;491-COUNTBLANK($C$13:$C$491)),"&gt;"&amp;C196)+COUNTIF(C$13:C196,C196),""))</f>
        <v/>
      </c>
      <c r="E196" s="23" t="str">
        <f t="shared" ca="1" si="2"/>
        <v/>
      </c>
      <c r="F196" s="142" t="str" cm="1">
        <f t="array" ref="F196">IF(A196&lt;&gt;"",INDEX(BDD_ISOLANTS_BIOSOURCES!A:CG,E196,MATCH($F$12,REFERENCEMENT_ISOLANT[#Headers],0)),"")</f>
        <v/>
      </c>
    </row>
    <row r="197" spans="1:6" x14ac:dyDescent="0.3">
      <c r="A197" s="23" t="str">
        <f>IF(AND(A196&lt;COUNTIF(REFERENCEMENT_ISOLANT[DATE REFERENCEMENT],"&lt;&gt;"&amp;""),A196&gt;0),'PR-tampon'!A196+1,"")</f>
        <v/>
      </c>
      <c r="B197" s="23" t="str">
        <f>IFERROR(IF(A197="","",VLOOKUP($A197,REFERENCEMENT_ISOLANT[[Ordre]:[Eligibilité procédé]],2,FALSE)),"")</f>
        <v/>
      </c>
      <c r="C197" s="23" t="str" cm="1">
        <f t="array" ref="C197">IF(B197&lt;&gt;"",INDEX(BDD_ISOLANTS_BIOSOURCES!A:CC,B197,MATCH($C$12,REFERENCEMENT_ISOLANT[#Headers],0)),"")</f>
        <v/>
      </c>
      <c r="D197" s="23" t="str">
        <f ca="1">IF($B$10=TRUE,IF(C197&lt;&gt;"",COUNTIF(INDIRECT("$C$"&amp;ROW($C$13)&amp;":$C$"&amp;491-COUNTBLANK($C$13:$C$491)),"&lt;"&amp;C197)+COUNTIF(C$13:C197,C197),""),IF(C197&lt;&gt;"",COUNTIF(INDIRECT("$C$"&amp;ROW($C$13)&amp;":$C$"&amp;491-COUNTBLANK($C$13:$C$491)),"&gt;"&amp;C197)+COUNTIF(C$13:C197,C197),""))</f>
        <v/>
      </c>
      <c r="E197" s="23" t="str">
        <f t="shared" ca="1" si="2"/>
        <v/>
      </c>
      <c r="F197" s="142" t="str" cm="1">
        <f t="array" ref="F197">IF(A197&lt;&gt;"",INDEX(BDD_ISOLANTS_BIOSOURCES!A:CG,E197,MATCH($F$12,REFERENCEMENT_ISOLANT[#Headers],0)),"")</f>
        <v/>
      </c>
    </row>
    <row r="198" spans="1:6" x14ac:dyDescent="0.3">
      <c r="A198" s="23" t="str">
        <f>IF(AND(A197&lt;COUNTIF(REFERENCEMENT_ISOLANT[DATE REFERENCEMENT],"&lt;&gt;"&amp;""),A197&gt;0),'PR-tampon'!A197+1,"")</f>
        <v/>
      </c>
      <c r="B198" s="23" t="str">
        <f>IFERROR(IF(A198="","",VLOOKUP($A198,REFERENCEMENT_ISOLANT[[Ordre]:[Eligibilité procédé]],2,FALSE)),"")</f>
        <v/>
      </c>
      <c r="C198" s="23" t="str" cm="1">
        <f t="array" ref="C198">IF(B198&lt;&gt;"",INDEX(BDD_ISOLANTS_BIOSOURCES!A:CC,B198,MATCH($C$12,REFERENCEMENT_ISOLANT[#Headers],0)),"")</f>
        <v/>
      </c>
      <c r="D198" s="23" t="str">
        <f ca="1">IF($B$10=TRUE,IF(C198&lt;&gt;"",COUNTIF(INDIRECT("$C$"&amp;ROW($C$13)&amp;":$C$"&amp;491-COUNTBLANK($C$13:$C$491)),"&lt;"&amp;C198)+COUNTIF(C$13:C198,C198),""),IF(C198&lt;&gt;"",COUNTIF(INDIRECT("$C$"&amp;ROW($C$13)&amp;":$C$"&amp;491-COUNTBLANK($C$13:$C$491)),"&gt;"&amp;C198)+COUNTIF(C$13:C198,C198),""))</f>
        <v/>
      </c>
      <c r="E198" s="23" t="str">
        <f t="shared" ca="1" si="2"/>
        <v/>
      </c>
      <c r="F198" s="142" t="str" cm="1">
        <f t="array" ref="F198">IF(A198&lt;&gt;"",INDEX(BDD_ISOLANTS_BIOSOURCES!A:CG,E198,MATCH($F$12,REFERENCEMENT_ISOLANT[#Headers],0)),"")</f>
        <v/>
      </c>
    </row>
    <row r="199" spans="1:6" x14ac:dyDescent="0.3">
      <c r="A199" s="23" t="str">
        <f>IF(AND(A198&lt;COUNTIF(REFERENCEMENT_ISOLANT[DATE REFERENCEMENT],"&lt;&gt;"&amp;""),A198&gt;0),'PR-tampon'!A198+1,"")</f>
        <v/>
      </c>
      <c r="B199" s="23" t="str">
        <f>IFERROR(IF(A199="","",VLOOKUP($A199,REFERENCEMENT_ISOLANT[[Ordre]:[Eligibilité procédé]],2,FALSE)),"")</f>
        <v/>
      </c>
      <c r="C199" s="23" t="str" cm="1">
        <f t="array" ref="C199">IF(B199&lt;&gt;"",INDEX(BDD_ISOLANTS_BIOSOURCES!A:CC,B199,MATCH($C$12,REFERENCEMENT_ISOLANT[#Headers],0)),"")</f>
        <v/>
      </c>
      <c r="D199" s="23" t="str">
        <f ca="1">IF($B$10=TRUE,IF(C199&lt;&gt;"",COUNTIF(INDIRECT("$C$"&amp;ROW($C$13)&amp;":$C$"&amp;491-COUNTBLANK($C$13:$C$491)),"&lt;"&amp;C199)+COUNTIF(C$13:C199,C199),""),IF(C199&lt;&gt;"",COUNTIF(INDIRECT("$C$"&amp;ROW($C$13)&amp;":$C$"&amp;491-COUNTBLANK($C$13:$C$491)),"&gt;"&amp;C199)+COUNTIF(C$13:C199,C199),""))</f>
        <v/>
      </c>
      <c r="E199" s="23" t="str">
        <f t="shared" ca="1" si="2"/>
        <v/>
      </c>
      <c r="F199" s="142" t="str" cm="1">
        <f t="array" ref="F199">IF(A199&lt;&gt;"",INDEX(BDD_ISOLANTS_BIOSOURCES!A:CG,E199,MATCH($F$12,REFERENCEMENT_ISOLANT[#Headers],0)),"")</f>
        <v/>
      </c>
    </row>
    <row r="200" spans="1:6" x14ac:dyDescent="0.3">
      <c r="A200" s="23" t="str">
        <f>IF(AND(A199&lt;COUNTIF(REFERENCEMENT_ISOLANT[DATE REFERENCEMENT],"&lt;&gt;"&amp;""),A199&gt;0),'PR-tampon'!A199+1,"")</f>
        <v/>
      </c>
      <c r="B200" s="23" t="str">
        <f>IFERROR(IF(A200="","",VLOOKUP($A200,REFERENCEMENT_ISOLANT[[Ordre]:[Eligibilité procédé]],2,FALSE)),"")</f>
        <v/>
      </c>
      <c r="C200" s="23" t="str" cm="1">
        <f t="array" ref="C200">IF(B200&lt;&gt;"",INDEX(BDD_ISOLANTS_BIOSOURCES!A:CC,B200,MATCH($C$12,REFERENCEMENT_ISOLANT[#Headers],0)),"")</f>
        <v/>
      </c>
      <c r="D200" s="23" t="str">
        <f ca="1">IF($B$10=TRUE,IF(C200&lt;&gt;"",COUNTIF(INDIRECT("$C$"&amp;ROW($C$13)&amp;":$C$"&amp;491-COUNTBLANK($C$13:$C$491)),"&lt;"&amp;C200)+COUNTIF(C$13:C200,C200),""),IF(C200&lt;&gt;"",COUNTIF(INDIRECT("$C$"&amp;ROW($C$13)&amp;":$C$"&amp;491-COUNTBLANK($C$13:$C$491)),"&gt;"&amp;C200)+COUNTIF(C$13:C200,C200),""))</f>
        <v/>
      </c>
      <c r="E200" s="23" t="str">
        <f t="shared" ca="1" si="2"/>
        <v/>
      </c>
      <c r="F200" s="142" t="str" cm="1">
        <f t="array" ref="F200">IF(A200&lt;&gt;"",INDEX(BDD_ISOLANTS_BIOSOURCES!A:CG,E200,MATCH($F$12,REFERENCEMENT_ISOLANT[#Headers],0)),"")</f>
        <v/>
      </c>
    </row>
    <row r="201" spans="1:6" x14ac:dyDescent="0.3">
      <c r="A201" s="23" t="str">
        <f>IF(AND(A200&lt;COUNTIF(REFERENCEMENT_ISOLANT[DATE REFERENCEMENT],"&lt;&gt;"&amp;""),A200&gt;0),'PR-tampon'!A200+1,"")</f>
        <v/>
      </c>
      <c r="B201" s="23" t="str">
        <f>IFERROR(IF(A201="","",VLOOKUP($A201,REFERENCEMENT_ISOLANT[[Ordre]:[Eligibilité procédé]],2,FALSE)),"")</f>
        <v/>
      </c>
      <c r="C201" s="23" t="str" cm="1">
        <f t="array" ref="C201">IF(B201&lt;&gt;"",INDEX(BDD_ISOLANTS_BIOSOURCES!A:CC,B201,MATCH($C$12,REFERENCEMENT_ISOLANT[#Headers],0)),"")</f>
        <v/>
      </c>
      <c r="D201" s="23" t="str">
        <f ca="1">IF($B$10=TRUE,IF(C201&lt;&gt;"",COUNTIF(INDIRECT("$C$"&amp;ROW($C$13)&amp;":$C$"&amp;491-COUNTBLANK($C$13:$C$491)),"&lt;"&amp;C201)+COUNTIF(C$13:C201,C201),""),IF(C201&lt;&gt;"",COUNTIF(INDIRECT("$C$"&amp;ROW($C$13)&amp;":$C$"&amp;491-COUNTBLANK($C$13:$C$491)),"&gt;"&amp;C201)+COUNTIF(C$13:C201,C201),""))</f>
        <v/>
      </c>
      <c r="E201" s="23" t="str">
        <f t="shared" ca="1" si="2"/>
        <v/>
      </c>
      <c r="F201" s="142" t="str" cm="1">
        <f t="array" ref="F201">IF(A201&lt;&gt;"",INDEX(BDD_ISOLANTS_BIOSOURCES!A:CG,E201,MATCH($F$12,REFERENCEMENT_ISOLANT[#Headers],0)),"")</f>
        <v/>
      </c>
    </row>
    <row r="202" spans="1:6" x14ac:dyDescent="0.3">
      <c r="A202" s="23" t="str">
        <f>IF(AND(A201&lt;COUNTIF(REFERENCEMENT_ISOLANT[DATE REFERENCEMENT],"&lt;&gt;"&amp;""),A201&gt;0),'PR-tampon'!A201+1,"")</f>
        <v/>
      </c>
      <c r="B202" s="23" t="str">
        <f>IFERROR(IF(A202="","",VLOOKUP($A202,REFERENCEMENT_ISOLANT[[Ordre]:[Eligibilité procédé]],2,FALSE)),"")</f>
        <v/>
      </c>
      <c r="C202" s="23" t="str" cm="1">
        <f t="array" ref="C202">IF(B202&lt;&gt;"",INDEX(BDD_ISOLANTS_BIOSOURCES!A:CC,B202,MATCH($C$12,REFERENCEMENT_ISOLANT[#Headers],0)),"")</f>
        <v/>
      </c>
      <c r="D202" s="23" t="str">
        <f ca="1">IF($B$10=TRUE,IF(C202&lt;&gt;"",COUNTIF(INDIRECT("$C$"&amp;ROW($C$13)&amp;":$C$"&amp;491-COUNTBLANK($C$13:$C$491)),"&lt;"&amp;C202)+COUNTIF(C$13:C202,C202),""),IF(C202&lt;&gt;"",COUNTIF(INDIRECT("$C$"&amp;ROW($C$13)&amp;":$C$"&amp;491-COUNTBLANK($C$13:$C$491)),"&gt;"&amp;C202)+COUNTIF(C$13:C202,C202),""))</f>
        <v/>
      </c>
      <c r="E202" s="23" t="str">
        <f t="shared" ca="1" si="2"/>
        <v/>
      </c>
      <c r="F202" s="142" t="str" cm="1">
        <f t="array" ref="F202">IF(A202&lt;&gt;"",INDEX(BDD_ISOLANTS_BIOSOURCES!A:CG,E202,MATCH($F$12,REFERENCEMENT_ISOLANT[#Headers],0)),"")</f>
        <v/>
      </c>
    </row>
    <row r="203" spans="1:6" x14ac:dyDescent="0.3">
      <c r="A203" s="23" t="str">
        <f>IF(AND(A202&lt;COUNTIF(REFERENCEMENT_ISOLANT[DATE REFERENCEMENT],"&lt;&gt;"&amp;""),A202&gt;0),'PR-tampon'!A202+1,"")</f>
        <v/>
      </c>
      <c r="B203" s="23" t="str">
        <f>IFERROR(IF(A203="","",VLOOKUP($A203,REFERENCEMENT_ISOLANT[[Ordre]:[Eligibilité procédé]],2,FALSE)),"")</f>
        <v/>
      </c>
      <c r="C203" s="23" t="str" cm="1">
        <f t="array" ref="C203">IF(B203&lt;&gt;"",INDEX(BDD_ISOLANTS_BIOSOURCES!A:CC,B203,MATCH($C$12,REFERENCEMENT_ISOLANT[#Headers],0)),"")</f>
        <v/>
      </c>
      <c r="D203" s="23" t="str">
        <f ca="1">IF($B$10=TRUE,IF(C203&lt;&gt;"",COUNTIF(INDIRECT("$C$"&amp;ROW($C$13)&amp;":$C$"&amp;491-COUNTBLANK($C$13:$C$491)),"&lt;"&amp;C203)+COUNTIF(C$13:C203,C203),""),IF(C203&lt;&gt;"",COUNTIF(INDIRECT("$C$"&amp;ROW($C$13)&amp;":$C$"&amp;491-COUNTBLANK($C$13:$C$491)),"&gt;"&amp;C203)+COUNTIF(C$13:C203,C203),""))</f>
        <v/>
      </c>
      <c r="E203" s="23" t="str">
        <f t="shared" ca="1" si="2"/>
        <v/>
      </c>
      <c r="F203" s="142" t="str" cm="1">
        <f t="array" ref="F203">IF(A203&lt;&gt;"",INDEX(BDD_ISOLANTS_BIOSOURCES!A:CG,E203,MATCH($F$12,REFERENCEMENT_ISOLANT[#Headers],0)),"")</f>
        <v/>
      </c>
    </row>
    <row r="204" spans="1:6" x14ac:dyDescent="0.3">
      <c r="A204" s="23" t="str">
        <f>IF(AND(A203&lt;COUNTIF(REFERENCEMENT_ISOLANT[DATE REFERENCEMENT],"&lt;&gt;"&amp;""),A203&gt;0),'PR-tampon'!A203+1,"")</f>
        <v/>
      </c>
      <c r="B204" s="23" t="str">
        <f>IFERROR(IF(A204="","",VLOOKUP($A204,REFERENCEMENT_ISOLANT[[Ordre]:[Eligibilité procédé]],2,FALSE)),"")</f>
        <v/>
      </c>
      <c r="C204" s="23" t="str" cm="1">
        <f t="array" ref="C204">IF(B204&lt;&gt;"",INDEX(BDD_ISOLANTS_BIOSOURCES!A:CC,B204,MATCH($C$12,REFERENCEMENT_ISOLANT[#Headers],0)),"")</f>
        <v/>
      </c>
      <c r="D204" s="23" t="str">
        <f ca="1">IF($B$10=TRUE,IF(C204&lt;&gt;"",COUNTIF(INDIRECT("$C$"&amp;ROW($C$13)&amp;":$C$"&amp;491-COUNTBLANK($C$13:$C$491)),"&lt;"&amp;C204)+COUNTIF(C$13:C204,C204),""),IF(C204&lt;&gt;"",COUNTIF(INDIRECT("$C$"&amp;ROW($C$13)&amp;":$C$"&amp;491-COUNTBLANK($C$13:$C$491)),"&gt;"&amp;C204)+COUNTIF(C$13:C204,C204),""))</f>
        <v/>
      </c>
      <c r="E204" s="23" t="str">
        <f t="shared" ca="1" si="2"/>
        <v/>
      </c>
      <c r="F204" s="142" t="str" cm="1">
        <f t="array" ref="F204">IF(A204&lt;&gt;"",INDEX(BDD_ISOLANTS_BIOSOURCES!A:CG,E204,MATCH($F$12,REFERENCEMENT_ISOLANT[#Headers],0)),"")</f>
        <v/>
      </c>
    </row>
    <row r="205" spans="1:6" x14ac:dyDescent="0.3">
      <c r="A205" s="23" t="str">
        <f>IF(AND(A204&lt;COUNTIF(REFERENCEMENT_ISOLANT[DATE REFERENCEMENT],"&lt;&gt;"&amp;""),A204&gt;0),'PR-tampon'!A204+1,"")</f>
        <v/>
      </c>
      <c r="B205" s="23" t="str">
        <f>IFERROR(IF(A205="","",VLOOKUP($A205,REFERENCEMENT_ISOLANT[[Ordre]:[Eligibilité procédé]],2,FALSE)),"")</f>
        <v/>
      </c>
      <c r="C205" s="23" t="str" cm="1">
        <f t="array" ref="C205">IF(B205&lt;&gt;"",INDEX(BDD_ISOLANTS_BIOSOURCES!A:CC,B205,MATCH($C$12,REFERENCEMENT_ISOLANT[#Headers],0)),"")</f>
        <v/>
      </c>
      <c r="D205" s="23" t="str">
        <f ca="1">IF($B$10=TRUE,IF(C205&lt;&gt;"",COUNTIF(INDIRECT("$C$"&amp;ROW($C$13)&amp;":$C$"&amp;491-COUNTBLANK($C$13:$C$491)),"&lt;"&amp;C205)+COUNTIF(C$13:C205,C205),""),IF(C205&lt;&gt;"",COUNTIF(INDIRECT("$C$"&amp;ROW($C$13)&amp;":$C$"&amp;491-COUNTBLANK($C$13:$C$491)),"&gt;"&amp;C205)+COUNTIF(C$13:C205,C205),""))</f>
        <v/>
      </c>
      <c r="E205" s="23" t="str">
        <f t="shared" ca="1" si="2"/>
        <v/>
      </c>
      <c r="F205" s="142" t="str" cm="1">
        <f t="array" ref="F205">IF(A205&lt;&gt;"",INDEX(BDD_ISOLANTS_BIOSOURCES!A:CG,E205,MATCH($F$12,REFERENCEMENT_ISOLANT[#Headers],0)),"")</f>
        <v/>
      </c>
    </row>
    <row r="206" spans="1:6" x14ac:dyDescent="0.3">
      <c r="A206" s="23" t="str">
        <f>IF(AND(A205&lt;COUNTIF(REFERENCEMENT_ISOLANT[DATE REFERENCEMENT],"&lt;&gt;"&amp;""),A205&gt;0),'PR-tampon'!A205+1,"")</f>
        <v/>
      </c>
      <c r="B206" s="23" t="str">
        <f>IFERROR(IF(A206="","",VLOOKUP($A206,REFERENCEMENT_ISOLANT[[Ordre]:[Eligibilité procédé]],2,FALSE)),"")</f>
        <v/>
      </c>
      <c r="C206" s="23" t="str" cm="1">
        <f t="array" ref="C206">IF(B206&lt;&gt;"",INDEX(BDD_ISOLANTS_BIOSOURCES!A:CC,B206,MATCH($C$12,REFERENCEMENT_ISOLANT[#Headers],0)),"")</f>
        <v/>
      </c>
      <c r="D206" s="23" t="str">
        <f ca="1">IF($B$10=TRUE,IF(C206&lt;&gt;"",COUNTIF(INDIRECT("$C$"&amp;ROW($C$13)&amp;":$C$"&amp;491-COUNTBLANK($C$13:$C$491)),"&lt;"&amp;C206)+COUNTIF(C$13:C206,C206),""),IF(C206&lt;&gt;"",COUNTIF(INDIRECT("$C$"&amp;ROW($C$13)&amp;":$C$"&amp;491-COUNTBLANK($C$13:$C$491)),"&gt;"&amp;C206)+COUNTIF(C$13:C206,C206),""))</f>
        <v/>
      </c>
      <c r="E206" s="23" t="str">
        <f t="shared" ref="E206:E269" ca="1" si="3">IFERROR(INDEX($A$13:$D$490,MATCH(ROW(D206)-ROW($B$12),$D$13:$D$490,0),2),"")</f>
        <v/>
      </c>
      <c r="F206" s="142" t="str" cm="1">
        <f t="array" ref="F206">IF(A206&lt;&gt;"",INDEX(BDD_ISOLANTS_BIOSOURCES!A:CG,E206,MATCH($F$12,REFERENCEMENT_ISOLANT[#Headers],0)),"")</f>
        <v/>
      </c>
    </row>
    <row r="207" spans="1:6" x14ac:dyDescent="0.3">
      <c r="A207" s="23" t="str">
        <f>IF(AND(A206&lt;COUNTIF(REFERENCEMENT_ISOLANT[DATE REFERENCEMENT],"&lt;&gt;"&amp;""),A206&gt;0),'PR-tampon'!A206+1,"")</f>
        <v/>
      </c>
      <c r="B207" s="23" t="str">
        <f>IFERROR(IF(A207="","",VLOOKUP($A207,REFERENCEMENT_ISOLANT[[Ordre]:[Eligibilité procédé]],2,FALSE)),"")</f>
        <v/>
      </c>
      <c r="C207" s="23" t="str" cm="1">
        <f t="array" ref="C207">IF(B207&lt;&gt;"",INDEX(BDD_ISOLANTS_BIOSOURCES!A:CC,B207,MATCH($C$12,REFERENCEMENT_ISOLANT[#Headers],0)),"")</f>
        <v/>
      </c>
      <c r="D207" s="23" t="str">
        <f ca="1">IF($B$10=TRUE,IF(C207&lt;&gt;"",COUNTIF(INDIRECT("$C$"&amp;ROW($C$13)&amp;":$C$"&amp;491-COUNTBLANK($C$13:$C$491)),"&lt;"&amp;C207)+COUNTIF(C$13:C207,C207),""),IF(C207&lt;&gt;"",COUNTIF(INDIRECT("$C$"&amp;ROW($C$13)&amp;":$C$"&amp;491-COUNTBLANK($C$13:$C$491)),"&gt;"&amp;C207)+COUNTIF(C$13:C207,C207),""))</f>
        <v/>
      </c>
      <c r="E207" s="23" t="str">
        <f t="shared" ca="1" si="3"/>
        <v/>
      </c>
      <c r="F207" s="142" t="str" cm="1">
        <f t="array" ref="F207">IF(A207&lt;&gt;"",INDEX(BDD_ISOLANTS_BIOSOURCES!A:CG,E207,MATCH($F$12,REFERENCEMENT_ISOLANT[#Headers],0)),"")</f>
        <v/>
      </c>
    </row>
    <row r="208" spans="1:6" x14ac:dyDescent="0.3">
      <c r="A208" s="23" t="str">
        <f>IF(AND(A207&lt;COUNTIF(REFERENCEMENT_ISOLANT[DATE REFERENCEMENT],"&lt;&gt;"&amp;""),A207&gt;0),'PR-tampon'!A207+1,"")</f>
        <v/>
      </c>
      <c r="B208" s="23" t="str">
        <f>IFERROR(IF(A208="","",VLOOKUP($A208,REFERENCEMENT_ISOLANT[[Ordre]:[Eligibilité procédé]],2,FALSE)),"")</f>
        <v/>
      </c>
      <c r="C208" s="23" t="str" cm="1">
        <f t="array" ref="C208">IF(B208&lt;&gt;"",INDEX(BDD_ISOLANTS_BIOSOURCES!A:CC,B208,MATCH($C$12,REFERENCEMENT_ISOLANT[#Headers],0)),"")</f>
        <v/>
      </c>
      <c r="D208" s="23" t="str">
        <f ca="1">IF($B$10=TRUE,IF(C208&lt;&gt;"",COUNTIF(INDIRECT("$C$"&amp;ROW($C$13)&amp;":$C$"&amp;491-COUNTBLANK($C$13:$C$491)),"&lt;"&amp;C208)+COUNTIF(C$13:C208,C208),""),IF(C208&lt;&gt;"",COUNTIF(INDIRECT("$C$"&amp;ROW($C$13)&amp;":$C$"&amp;491-COUNTBLANK($C$13:$C$491)),"&gt;"&amp;C208)+COUNTIF(C$13:C208,C208),""))</f>
        <v/>
      </c>
      <c r="E208" s="23" t="str">
        <f t="shared" ca="1" si="3"/>
        <v/>
      </c>
      <c r="F208" s="142" t="str" cm="1">
        <f t="array" ref="F208">IF(A208&lt;&gt;"",INDEX(BDD_ISOLANTS_BIOSOURCES!A:CG,E208,MATCH($F$12,REFERENCEMENT_ISOLANT[#Headers],0)),"")</f>
        <v/>
      </c>
    </row>
    <row r="209" spans="1:6" x14ac:dyDescent="0.3">
      <c r="A209" s="23" t="str">
        <f>IF(AND(A208&lt;COUNTIF(REFERENCEMENT_ISOLANT[DATE REFERENCEMENT],"&lt;&gt;"&amp;""),A208&gt;0),'PR-tampon'!A208+1,"")</f>
        <v/>
      </c>
      <c r="B209" s="23" t="str">
        <f>IFERROR(IF(A209="","",VLOOKUP($A209,REFERENCEMENT_ISOLANT[[Ordre]:[Eligibilité procédé]],2,FALSE)),"")</f>
        <v/>
      </c>
      <c r="C209" s="23" t="str" cm="1">
        <f t="array" ref="C209">IF(B209&lt;&gt;"",INDEX(BDD_ISOLANTS_BIOSOURCES!A:CC,B209,MATCH($C$12,REFERENCEMENT_ISOLANT[#Headers],0)),"")</f>
        <v/>
      </c>
      <c r="D209" s="23" t="str">
        <f ca="1">IF($B$10=TRUE,IF(C209&lt;&gt;"",COUNTIF(INDIRECT("$C$"&amp;ROW($C$13)&amp;":$C$"&amp;491-COUNTBLANK($C$13:$C$491)),"&lt;"&amp;C209)+COUNTIF(C$13:C209,C209),""),IF(C209&lt;&gt;"",COUNTIF(INDIRECT("$C$"&amp;ROW($C$13)&amp;":$C$"&amp;491-COUNTBLANK($C$13:$C$491)),"&gt;"&amp;C209)+COUNTIF(C$13:C209,C209),""))</f>
        <v/>
      </c>
      <c r="E209" s="23" t="str">
        <f t="shared" ca="1" si="3"/>
        <v/>
      </c>
      <c r="F209" s="142" t="str" cm="1">
        <f t="array" ref="F209">IF(A209&lt;&gt;"",INDEX(BDD_ISOLANTS_BIOSOURCES!A:CG,E209,MATCH($F$12,REFERENCEMENT_ISOLANT[#Headers],0)),"")</f>
        <v/>
      </c>
    </row>
    <row r="210" spans="1:6" x14ac:dyDescent="0.3">
      <c r="A210" s="23" t="str">
        <f>IF(AND(A209&lt;COUNTIF(REFERENCEMENT_ISOLANT[DATE REFERENCEMENT],"&lt;&gt;"&amp;""),A209&gt;0),'PR-tampon'!A209+1,"")</f>
        <v/>
      </c>
      <c r="B210" s="23" t="str">
        <f>IFERROR(IF(A210="","",VLOOKUP($A210,REFERENCEMENT_ISOLANT[[Ordre]:[Eligibilité procédé]],2,FALSE)),"")</f>
        <v/>
      </c>
      <c r="C210" s="23" t="str" cm="1">
        <f t="array" ref="C210">IF(B210&lt;&gt;"",INDEX(BDD_ISOLANTS_BIOSOURCES!A:CC,B210,MATCH($C$12,REFERENCEMENT_ISOLANT[#Headers],0)),"")</f>
        <v/>
      </c>
      <c r="D210" s="23" t="str">
        <f ca="1">IF($B$10=TRUE,IF(C210&lt;&gt;"",COUNTIF(INDIRECT("$C$"&amp;ROW($C$13)&amp;":$C$"&amp;491-COUNTBLANK($C$13:$C$491)),"&lt;"&amp;C210)+COUNTIF(C$13:C210,C210),""),IF(C210&lt;&gt;"",COUNTIF(INDIRECT("$C$"&amp;ROW($C$13)&amp;":$C$"&amp;491-COUNTBLANK($C$13:$C$491)),"&gt;"&amp;C210)+COUNTIF(C$13:C210,C210),""))</f>
        <v/>
      </c>
      <c r="E210" s="23" t="str">
        <f t="shared" ca="1" si="3"/>
        <v/>
      </c>
      <c r="F210" s="142" t="str" cm="1">
        <f t="array" ref="F210">IF(A210&lt;&gt;"",INDEX(BDD_ISOLANTS_BIOSOURCES!A:CG,E210,MATCH($F$12,REFERENCEMENT_ISOLANT[#Headers],0)),"")</f>
        <v/>
      </c>
    </row>
    <row r="211" spans="1:6" x14ac:dyDescent="0.3">
      <c r="A211" s="23" t="str">
        <f>IF(AND(A210&lt;COUNTIF(REFERENCEMENT_ISOLANT[DATE REFERENCEMENT],"&lt;&gt;"&amp;""),A210&gt;0),'PR-tampon'!A210+1,"")</f>
        <v/>
      </c>
      <c r="B211" s="23" t="str">
        <f>IFERROR(IF(A211="","",VLOOKUP($A211,REFERENCEMENT_ISOLANT[[Ordre]:[Eligibilité procédé]],2,FALSE)),"")</f>
        <v/>
      </c>
      <c r="C211" s="23" t="str" cm="1">
        <f t="array" ref="C211">IF(B211&lt;&gt;"",INDEX(BDD_ISOLANTS_BIOSOURCES!A:CC,B211,MATCH($C$12,REFERENCEMENT_ISOLANT[#Headers],0)),"")</f>
        <v/>
      </c>
      <c r="D211" s="23" t="str">
        <f ca="1">IF($B$10=TRUE,IF(C211&lt;&gt;"",COUNTIF(INDIRECT("$C$"&amp;ROW($C$13)&amp;":$C$"&amp;491-COUNTBLANK($C$13:$C$491)),"&lt;"&amp;C211)+COUNTIF(C$13:C211,C211),""),IF(C211&lt;&gt;"",COUNTIF(INDIRECT("$C$"&amp;ROW($C$13)&amp;":$C$"&amp;491-COUNTBLANK($C$13:$C$491)),"&gt;"&amp;C211)+COUNTIF(C$13:C211,C211),""))</f>
        <v/>
      </c>
      <c r="E211" s="23" t="str">
        <f t="shared" ca="1" si="3"/>
        <v/>
      </c>
      <c r="F211" s="142" t="str" cm="1">
        <f t="array" ref="F211">IF(A211&lt;&gt;"",INDEX(BDD_ISOLANTS_BIOSOURCES!A:CG,E211,MATCH($F$12,REFERENCEMENT_ISOLANT[#Headers],0)),"")</f>
        <v/>
      </c>
    </row>
    <row r="212" spans="1:6" x14ac:dyDescent="0.3">
      <c r="A212" s="23" t="str">
        <f>IF(AND(A211&lt;COUNTIF(REFERENCEMENT_ISOLANT[DATE REFERENCEMENT],"&lt;&gt;"&amp;""),A211&gt;0),'PR-tampon'!A211+1,"")</f>
        <v/>
      </c>
      <c r="B212" s="23" t="str">
        <f>IFERROR(IF(A212="","",VLOOKUP($A212,REFERENCEMENT_ISOLANT[[Ordre]:[Eligibilité procédé]],2,FALSE)),"")</f>
        <v/>
      </c>
      <c r="C212" s="23" t="str" cm="1">
        <f t="array" ref="C212">IF(B212&lt;&gt;"",INDEX(BDD_ISOLANTS_BIOSOURCES!A:CC,B212,MATCH($C$12,REFERENCEMENT_ISOLANT[#Headers],0)),"")</f>
        <v/>
      </c>
      <c r="D212" s="23" t="str">
        <f ca="1">IF($B$10=TRUE,IF(C212&lt;&gt;"",COUNTIF(INDIRECT("$C$"&amp;ROW($C$13)&amp;":$C$"&amp;491-COUNTBLANK($C$13:$C$491)),"&lt;"&amp;C212)+COUNTIF(C$13:C212,C212),""),IF(C212&lt;&gt;"",COUNTIF(INDIRECT("$C$"&amp;ROW($C$13)&amp;":$C$"&amp;491-COUNTBLANK($C$13:$C$491)),"&gt;"&amp;C212)+COUNTIF(C$13:C212,C212),""))</f>
        <v/>
      </c>
      <c r="E212" s="23" t="str">
        <f t="shared" ca="1" si="3"/>
        <v/>
      </c>
      <c r="F212" s="142" t="str" cm="1">
        <f t="array" ref="F212">IF(A212&lt;&gt;"",INDEX(BDD_ISOLANTS_BIOSOURCES!A:CG,E212,MATCH($F$12,REFERENCEMENT_ISOLANT[#Headers],0)),"")</f>
        <v/>
      </c>
    </row>
    <row r="213" spans="1:6" x14ac:dyDescent="0.3">
      <c r="A213" s="23" t="str">
        <f>IF(AND(A212&lt;COUNTIF(REFERENCEMENT_ISOLANT[DATE REFERENCEMENT],"&lt;&gt;"&amp;""),A212&gt;0),'PR-tampon'!A212+1,"")</f>
        <v/>
      </c>
      <c r="B213" s="23" t="str">
        <f>IFERROR(IF(A213="","",VLOOKUP($A213,REFERENCEMENT_ISOLANT[[Ordre]:[Eligibilité procédé]],2,FALSE)),"")</f>
        <v/>
      </c>
      <c r="C213" s="23" t="str" cm="1">
        <f t="array" ref="C213">IF(B213&lt;&gt;"",INDEX(BDD_ISOLANTS_BIOSOURCES!A:CC,B213,MATCH($C$12,REFERENCEMENT_ISOLANT[#Headers],0)),"")</f>
        <v/>
      </c>
      <c r="D213" s="23" t="str">
        <f ca="1">IF($B$10=TRUE,IF(C213&lt;&gt;"",COUNTIF(INDIRECT("$C$"&amp;ROW($C$13)&amp;":$C$"&amp;491-COUNTBLANK($C$13:$C$491)),"&lt;"&amp;C213)+COUNTIF(C$13:C213,C213),""),IF(C213&lt;&gt;"",COUNTIF(INDIRECT("$C$"&amp;ROW($C$13)&amp;":$C$"&amp;491-COUNTBLANK($C$13:$C$491)),"&gt;"&amp;C213)+COUNTIF(C$13:C213,C213),""))</f>
        <v/>
      </c>
      <c r="E213" s="23" t="str">
        <f t="shared" ca="1" si="3"/>
        <v/>
      </c>
      <c r="F213" s="142" t="str" cm="1">
        <f t="array" ref="F213">IF(A213&lt;&gt;"",INDEX(BDD_ISOLANTS_BIOSOURCES!A:CG,E213,MATCH($F$12,REFERENCEMENT_ISOLANT[#Headers],0)),"")</f>
        <v/>
      </c>
    </row>
    <row r="214" spans="1:6" x14ac:dyDescent="0.3">
      <c r="A214" s="23" t="str">
        <f>IF(AND(A213&lt;COUNTIF(REFERENCEMENT_ISOLANT[DATE REFERENCEMENT],"&lt;&gt;"&amp;""),A213&gt;0),'PR-tampon'!A213+1,"")</f>
        <v/>
      </c>
      <c r="B214" s="23" t="str">
        <f>IFERROR(IF(A214="","",VLOOKUP($A214,REFERENCEMENT_ISOLANT[[Ordre]:[Eligibilité procédé]],2,FALSE)),"")</f>
        <v/>
      </c>
      <c r="C214" s="23" t="str" cm="1">
        <f t="array" ref="C214">IF(B214&lt;&gt;"",INDEX(BDD_ISOLANTS_BIOSOURCES!A:CC,B214,MATCH($C$12,REFERENCEMENT_ISOLANT[#Headers],0)),"")</f>
        <v/>
      </c>
      <c r="D214" s="23" t="str">
        <f ca="1">IF($B$10=TRUE,IF(C214&lt;&gt;"",COUNTIF(INDIRECT("$C$"&amp;ROW($C$13)&amp;":$C$"&amp;491-COUNTBLANK($C$13:$C$491)),"&lt;"&amp;C214)+COUNTIF(C$13:C214,C214),""),IF(C214&lt;&gt;"",COUNTIF(INDIRECT("$C$"&amp;ROW($C$13)&amp;":$C$"&amp;491-COUNTBLANK($C$13:$C$491)),"&gt;"&amp;C214)+COUNTIF(C$13:C214,C214),""))</f>
        <v/>
      </c>
      <c r="E214" s="23" t="str">
        <f t="shared" ca="1" si="3"/>
        <v/>
      </c>
      <c r="F214" s="142" t="str" cm="1">
        <f t="array" ref="F214">IF(A214&lt;&gt;"",INDEX(BDD_ISOLANTS_BIOSOURCES!A:CG,E214,MATCH($F$12,REFERENCEMENT_ISOLANT[#Headers],0)),"")</f>
        <v/>
      </c>
    </row>
    <row r="215" spans="1:6" x14ac:dyDescent="0.3">
      <c r="A215" s="23" t="str">
        <f>IF(AND(A214&lt;COUNTIF(REFERENCEMENT_ISOLANT[DATE REFERENCEMENT],"&lt;&gt;"&amp;""),A214&gt;0),'PR-tampon'!A214+1,"")</f>
        <v/>
      </c>
      <c r="B215" s="23" t="str">
        <f>IFERROR(IF(A215="","",VLOOKUP($A215,REFERENCEMENT_ISOLANT[[Ordre]:[Eligibilité procédé]],2,FALSE)),"")</f>
        <v/>
      </c>
      <c r="C215" s="23" t="str" cm="1">
        <f t="array" ref="C215">IF(B215&lt;&gt;"",INDEX(BDD_ISOLANTS_BIOSOURCES!A:CC,B215,MATCH($C$12,REFERENCEMENT_ISOLANT[#Headers],0)),"")</f>
        <v/>
      </c>
      <c r="D215" s="23" t="str">
        <f ca="1">IF($B$10=TRUE,IF(C215&lt;&gt;"",COUNTIF(INDIRECT("$C$"&amp;ROW($C$13)&amp;":$C$"&amp;491-COUNTBLANK($C$13:$C$491)),"&lt;"&amp;C215)+COUNTIF(C$13:C215,C215),""),IF(C215&lt;&gt;"",COUNTIF(INDIRECT("$C$"&amp;ROW($C$13)&amp;":$C$"&amp;491-COUNTBLANK($C$13:$C$491)),"&gt;"&amp;C215)+COUNTIF(C$13:C215,C215),""))</f>
        <v/>
      </c>
      <c r="E215" s="23" t="str">
        <f t="shared" ca="1" si="3"/>
        <v/>
      </c>
      <c r="F215" s="142" t="str" cm="1">
        <f t="array" ref="F215">IF(A215&lt;&gt;"",INDEX(BDD_ISOLANTS_BIOSOURCES!A:CG,E215,MATCH($F$12,REFERENCEMENT_ISOLANT[#Headers],0)),"")</f>
        <v/>
      </c>
    </row>
    <row r="216" spans="1:6" x14ac:dyDescent="0.3">
      <c r="A216" s="23" t="str">
        <f>IF(AND(A215&lt;COUNTIF(REFERENCEMENT_ISOLANT[DATE REFERENCEMENT],"&lt;&gt;"&amp;""),A215&gt;0),'PR-tampon'!A215+1,"")</f>
        <v/>
      </c>
      <c r="B216" s="23" t="str">
        <f>IFERROR(IF(A216="","",VLOOKUP($A216,REFERENCEMENT_ISOLANT[[Ordre]:[Eligibilité procédé]],2,FALSE)),"")</f>
        <v/>
      </c>
      <c r="C216" s="23" t="str" cm="1">
        <f t="array" ref="C216">IF(B216&lt;&gt;"",INDEX(BDD_ISOLANTS_BIOSOURCES!A:CC,B216,MATCH($C$12,REFERENCEMENT_ISOLANT[#Headers],0)),"")</f>
        <v/>
      </c>
      <c r="D216" s="23" t="str">
        <f ca="1">IF($B$10=TRUE,IF(C216&lt;&gt;"",COUNTIF(INDIRECT("$C$"&amp;ROW($C$13)&amp;":$C$"&amp;491-COUNTBLANK($C$13:$C$491)),"&lt;"&amp;C216)+COUNTIF(C$13:C216,C216),""),IF(C216&lt;&gt;"",COUNTIF(INDIRECT("$C$"&amp;ROW($C$13)&amp;":$C$"&amp;491-COUNTBLANK($C$13:$C$491)),"&gt;"&amp;C216)+COUNTIF(C$13:C216,C216),""))</f>
        <v/>
      </c>
      <c r="E216" s="23" t="str">
        <f t="shared" ca="1" si="3"/>
        <v/>
      </c>
      <c r="F216" s="142" t="str" cm="1">
        <f t="array" ref="F216">IF(A216&lt;&gt;"",INDEX(BDD_ISOLANTS_BIOSOURCES!A:CG,E216,MATCH($F$12,REFERENCEMENT_ISOLANT[#Headers],0)),"")</f>
        <v/>
      </c>
    </row>
    <row r="217" spans="1:6" x14ac:dyDescent="0.3">
      <c r="A217" s="23" t="str">
        <f>IF(AND(A216&lt;COUNTIF(REFERENCEMENT_ISOLANT[DATE REFERENCEMENT],"&lt;&gt;"&amp;""),A216&gt;0),'PR-tampon'!A216+1,"")</f>
        <v/>
      </c>
      <c r="B217" s="23" t="str">
        <f>IFERROR(IF(A217="","",VLOOKUP($A217,REFERENCEMENT_ISOLANT[[Ordre]:[Eligibilité procédé]],2,FALSE)),"")</f>
        <v/>
      </c>
      <c r="C217" s="23" t="str" cm="1">
        <f t="array" ref="C217">IF(B217&lt;&gt;"",INDEX(BDD_ISOLANTS_BIOSOURCES!A:CC,B217,MATCH($C$12,REFERENCEMENT_ISOLANT[#Headers],0)),"")</f>
        <v/>
      </c>
      <c r="D217" s="23" t="str">
        <f ca="1">IF($B$10=TRUE,IF(C217&lt;&gt;"",COUNTIF(INDIRECT("$C$"&amp;ROW($C$13)&amp;":$C$"&amp;491-COUNTBLANK($C$13:$C$491)),"&lt;"&amp;C217)+COUNTIF(C$13:C217,C217),""),IF(C217&lt;&gt;"",COUNTIF(INDIRECT("$C$"&amp;ROW($C$13)&amp;":$C$"&amp;491-COUNTBLANK($C$13:$C$491)),"&gt;"&amp;C217)+COUNTIF(C$13:C217,C217),""))</f>
        <v/>
      </c>
      <c r="E217" s="23" t="str">
        <f t="shared" ca="1" si="3"/>
        <v/>
      </c>
      <c r="F217" s="142" t="str" cm="1">
        <f t="array" ref="F217">IF(A217&lt;&gt;"",INDEX(BDD_ISOLANTS_BIOSOURCES!A:CG,E217,MATCH($F$12,REFERENCEMENT_ISOLANT[#Headers],0)),"")</f>
        <v/>
      </c>
    </row>
    <row r="218" spans="1:6" x14ac:dyDescent="0.3">
      <c r="A218" s="23" t="str">
        <f>IF(AND(A217&lt;COUNTIF(REFERENCEMENT_ISOLANT[DATE REFERENCEMENT],"&lt;&gt;"&amp;""),A217&gt;0),'PR-tampon'!A217+1,"")</f>
        <v/>
      </c>
      <c r="B218" s="23" t="str">
        <f>IFERROR(IF(A218="","",VLOOKUP($A218,REFERENCEMENT_ISOLANT[[Ordre]:[Eligibilité procédé]],2,FALSE)),"")</f>
        <v/>
      </c>
      <c r="C218" s="23" t="str" cm="1">
        <f t="array" ref="C218">IF(B218&lt;&gt;"",INDEX(BDD_ISOLANTS_BIOSOURCES!A:CC,B218,MATCH($C$12,REFERENCEMENT_ISOLANT[#Headers],0)),"")</f>
        <v/>
      </c>
      <c r="D218" s="23" t="str">
        <f ca="1">IF($B$10=TRUE,IF(C218&lt;&gt;"",COUNTIF(INDIRECT("$C$"&amp;ROW($C$13)&amp;":$C$"&amp;491-COUNTBLANK($C$13:$C$491)),"&lt;"&amp;C218)+COUNTIF(C$13:C218,C218),""),IF(C218&lt;&gt;"",COUNTIF(INDIRECT("$C$"&amp;ROW($C$13)&amp;":$C$"&amp;491-COUNTBLANK($C$13:$C$491)),"&gt;"&amp;C218)+COUNTIF(C$13:C218,C218),""))</f>
        <v/>
      </c>
      <c r="E218" s="23" t="str">
        <f t="shared" ca="1" si="3"/>
        <v/>
      </c>
      <c r="F218" s="142" t="str" cm="1">
        <f t="array" ref="F218">IF(A218&lt;&gt;"",INDEX(BDD_ISOLANTS_BIOSOURCES!A:CG,E218,MATCH($F$12,REFERENCEMENT_ISOLANT[#Headers],0)),"")</f>
        <v/>
      </c>
    </row>
    <row r="219" spans="1:6" x14ac:dyDescent="0.3">
      <c r="A219" s="23" t="str">
        <f>IF(AND(A218&lt;COUNTIF(REFERENCEMENT_ISOLANT[DATE REFERENCEMENT],"&lt;&gt;"&amp;""),A218&gt;0),'PR-tampon'!A218+1,"")</f>
        <v/>
      </c>
      <c r="B219" s="23" t="str">
        <f>IFERROR(IF(A219="","",VLOOKUP($A219,REFERENCEMENT_ISOLANT[[Ordre]:[Eligibilité procédé]],2,FALSE)),"")</f>
        <v/>
      </c>
      <c r="C219" s="23" t="str" cm="1">
        <f t="array" ref="C219">IF(B219&lt;&gt;"",INDEX(BDD_ISOLANTS_BIOSOURCES!A:CC,B219,MATCH($C$12,REFERENCEMENT_ISOLANT[#Headers],0)),"")</f>
        <v/>
      </c>
      <c r="D219" s="23" t="str">
        <f ca="1">IF($B$10=TRUE,IF(C219&lt;&gt;"",COUNTIF(INDIRECT("$C$"&amp;ROW($C$13)&amp;":$C$"&amp;491-COUNTBLANK($C$13:$C$491)),"&lt;"&amp;C219)+COUNTIF(C$13:C219,C219),""),IF(C219&lt;&gt;"",COUNTIF(INDIRECT("$C$"&amp;ROW($C$13)&amp;":$C$"&amp;491-COUNTBLANK($C$13:$C$491)),"&gt;"&amp;C219)+COUNTIF(C$13:C219,C219),""))</f>
        <v/>
      </c>
      <c r="E219" s="23" t="str">
        <f t="shared" ca="1" si="3"/>
        <v/>
      </c>
      <c r="F219" s="142" t="str" cm="1">
        <f t="array" ref="F219">IF(A219&lt;&gt;"",INDEX(BDD_ISOLANTS_BIOSOURCES!A:CG,E219,MATCH($F$12,REFERENCEMENT_ISOLANT[#Headers],0)),"")</f>
        <v/>
      </c>
    </row>
    <row r="220" spans="1:6" x14ac:dyDescent="0.3">
      <c r="A220" s="23" t="str">
        <f>IF(AND(A219&lt;COUNTIF(REFERENCEMENT_ISOLANT[DATE REFERENCEMENT],"&lt;&gt;"&amp;""),A219&gt;0),'PR-tampon'!A219+1,"")</f>
        <v/>
      </c>
      <c r="B220" s="23" t="str">
        <f>IFERROR(IF(A220="","",VLOOKUP($A220,REFERENCEMENT_ISOLANT[[Ordre]:[Eligibilité procédé]],2,FALSE)),"")</f>
        <v/>
      </c>
      <c r="C220" s="23" t="str" cm="1">
        <f t="array" ref="C220">IF(B220&lt;&gt;"",INDEX(BDD_ISOLANTS_BIOSOURCES!A:CC,B220,MATCH($C$12,REFERENCEMENT_ISOLANT[#Headers],0)),"")</f>
        <v/>
      </c>
      <c r="D220" s="23" t="str">
        <f ca="1">IF($B$10=TRUE,IF(C220&lt;&gt;"",COUNTIF(INDIRECT("$C$"&amp;ROW($C$13)&amp;":$C$"&amp;491-COUNTBLANK($C$13:$C$491)),"&lt;"&amp;C220)+COUNTIF(C$13:C220,C220),""),IF(C220&lt;&gt;"",COUNTIF(INDIRECT("$C$"&amp;ROW($C$13)&amp;":$C$"&amp;491-COUNTBLANK($C$13:$C$491)),"&gt;"&amp;C220)+COUNTIF(C$13:C220,C220),""))</f>
        <v/>
      </c>
      <c r="E220" s="23" t="str">
        <f t="shared" ca="1" si="3"/>
        <v/>
      </c>
      <c r="F220" s="142" t="str" cm="1">
        <f t="array" ref="F220">IF(A220&lt;&gt;"",INDEX(BDD_ISOLANTS_BIOSOURCES!A:CG,E220,MATCH($F$12,REFERENCEMENT_ISOLANT[#Headers],0)),"")</f>
        <v/>
      </c>
    </row>
    <row r="221" spans="1:6" x14ac:dyDescent="0.3">
      <c r="A221" s="23" t="str">
        <f>IF(AND(A220&lt;COUNTIF(REFERENCEMENT_ISOLANT[DATE REFERENCEMENT],"&lt;&gt;"&amp;""),A220&gt;0),'PR-tampon'!A220+1,"")</f>
        <v/>
      </c>
      <c r="B221" s="23" t="str">
        <f>IFERROR(IF(A221="","",VLOOKUP($A221,REFERENCEMENT_ISOLANT[[Ordre]:[Eligibilité procédé]],2,FALSE)),"")</f>
        <v/>
      </c>
      <c r="C221" s="23" t="str" cm="1">
        <f t="array" ref="C221">IF(B221&lt;&gt;"",INDEX(BDD_ISOLANTS_BIOSOURCES!A:CC,B221,MATCH($C$12,REFERENCEMENT_ISOLANT[#Headers],0)),"")</f>
        <v/>
      </c>
      <c r="D221" s="23" t="str">
        <f ca="1">IF($B$10=TRUE,IF(C221&lt;&gt;"",COUNTIF(INDIRECT("$C$"&amp;ROW($C$13)&amp;":$C$"&amp;491-COUNTBLANK($C$13:$C$491)),"&lt;"&amp;C221)+COUNTIF(C$13:C221,C221),""),IF(C221&lt;&gt;"",COUNTIF(INDIRECT("$C$"&amp;ROW($C$13)&amp;":$C$"&amp;491-COUNTBLANK($C$13:$C$491)),"&gt;"&amp;C221)+COUNTIF(C$13:C221,C221),""))</f>
        <v/>
      </c>
      <c r="E221" s="23" t="str">
        <f t="shared" ca="1" si="3"/>
        <v/>
      </c>
      <c r="F221" s="142" t="str" cm="1">
        <f t="array" ref="F221">IF(A221&lt;&gt;"",INDEX(BDD_ISOLANTS_BIOSOURCES!A:CG,E221,MATCH($F$12,REFERENCEMENT_ISOLANT[#Headers],0)),"")</f>
        <v/>
      </c>
    </row>
    <row r="222" spans="1:6" x14ac:dyDescent="0.3">
      <c r="A222" s="23" t="str">
        <f>IF(AND(A221&lt;COUNTIF(REFERENCEMENT_ISOLANT[DATE REFERENCEMENT],"&lt;&gt;"&amp;""),A221&gt;0),'PR-tampon'!A221+1,"")</f>
        <v/>
      </c>
      <c r="B222" s="23" t="str">
        <f>IFERROR(IF(A222="","",VLOOKUP($A222,REFERENCEMENT_ISOLANT[[Ordre]:[Eligibilité procédé]],2,FALSE)),"")</f>
        <v/>
      </c>
      <c r="C222" s="23" t="str" cm="1">
        <f t="array" ref="C222">IF(B222&lt;&gt;"",INDEX(BDD_ISOLANTS_BIOSOURCES!A:CC,B222,MATCH($C$12,REFERENCEMENT_ISOLANT[#Headers],0)),"")</f>
        <v/>
      </c>
      <c r="D222" s="23" t="str">
        <f ca="1">IF($B$10=TRUE,IF(C222&lt;&gt;"",COUNTIF(INDIRECT("$C$"&amp;ROW($C$13)&amp;":$C$"&amp;491-COUNTBLANK($C$13:$C$491)),"&lt;"&amp;C222)+COUNTIF(C$13:C222,C222),""),IF(C222&lt;&gt;"",COUNTIF(INDIRECT("$C$"&amp;ROW($C$13)&amp;":$C$"&amp;491-COUNTBLANK($C$13:$C$491)),"&gt;"&amp;C222)+COUNTIF(C$13:C222,C222),""))</f>
        <v/>
      </c>
      <c r="E222" s="23" t="str">
        <f t="shared" ca="1" si="3"/>
        <v/>
      </c>
      <c r="F222" s="142" t="str" cm="1">
        <f t="array" ref="F222">IF(A222&lt;&gt;"",INDEX(BDD_ISOLANTS_BIOSOURCES!A:CG,E222,MATCH($F$12,REFERENCEMENT_ISOLANT[#Headers],0)),"")</f>
        <v/>
      </c>
    </row>
    <row r="223" spans="1:6" x14ac:dyDescent="0.3">
      <c r="A223" s="23" t="str">
        <f>IF(AND(A222&lt;COUNTIF(REFERENCEMENT_ISOLANT[DATE REFERENCEMENT],"&lt;&gt;"&amp;""),A222&gt;0),'PR-tampon'!A222+1,"")</f>
        <v/>
      </c>
      <c r="B223" s="23" t="str">
        <f>IFERROR(IF(A223="","",VLOOKUP($A223,REFERENCEMENT_ISOLANT[[Ordre]:[Eligibilité procédé]],2,FALSE)),"")</f>
        <v/>
      </c>
      <c r="C223" s="23" t="str" cm="1">
        <f t="array" ref="C223">IF(B223&lt;&gt;"",INDEX(BDD_ISOLANTS_BIOSOURCES!A:CC,B223,MATCH($C$12,REFERENCEMENT_ISOLANT[#Headers],0)),"")</f>
        <v/>
      </c>
      <c r="D223" s="23" t="str">
        <f ca="1">IF($B$10=TRUE,IF(C223&lt;&gt;"",COUNTIF(INDIRECT("$C$"&amp;ROW($C$13)&amp;":$C$"&amp;491-COUNTBLANK($C$13:$C$491)),"&lt;"&amp;C223)+COUNTIF(C$13:C223,C223),""),IF(C223&lt;&gt;"",COUNTIF(INDIRECT("$C$"&amp;ROW($C$13)&amp;":$C$"&amp;491-COUNTBLANK($C$13:$C$491)),"&gt;"&amp;C223)+COUNTIF(C$13:C223,C223),""))</f>
        <v/>
      </c>
      <c r="E223" s="23" t="str">
        <f t="shared" ca="1" si="3"/>
        <v/>
      </c>
      <c r="F223" s="142" t="str" cm="1">
        <f t="array" ref="F223">IF(A223&lt;&gt;"",INDEX(BDD_ISOLANTS_BIOSOURCES!A:CG,E223,MATCH($F$12,REFERENCEMENT_ISOLANT[#Headers],0)),"")</f>
        <v/>
      </c>
    </row>
    <row r="224" spans="1:6" x14ac:dyDescent="0.3">
      <c r="A224" s="23" t="str">
        <f>IF(AND(A223&lt;COUNTIF(REFERENCEMENT_ISOLANT[DATE REFERENCEMENT],"&lt;&gt;"&amp;""),A223&gt;0),'PR-tampon'!A223+1,"")</f>
        <v/>
      </c>
      <c r="B224" s="23" t="str">
        <f>IFERROR(IF(A224="","",VLOOKUP($A224,REFERENCEMENT_ISOLANT[[Ordre]:[Eligibilité procédé]],2,FALSE)),"")</f>
        <v/>
      </c>
      <c r="C224" s="23" t="str" cm="1">
        <f t="array" ref="C224">IF(B224&lt;&gt;"",INDEX(BDD_ISOLANTS_BIOSOURCES!A:CC,B224,MATCH($C$12,REFERENCEMENT_ISOLANT[#Headers],0)),"")</f>
        <v/>
      </c>
      <c r="D224" s="23" t="str">
        <f ca="1">IF($B$10=TRUE,IF(C224&lt;&gt;"",COUNTIF(INDIRECT("$C$"&amp;ROW($C$13)&amp;":$C$"&amp;491-COUNTBLANK($C$13:$C$491)),"&lt;"&amp;C224)+COUNTIF(C$13:C224,C224),""),IF(C224&lt;&gt;"",COUNTIF(INDIRECT("$C$"&amp;ROW($C$13)&amp;":$C$"&amp;491-COUNTBLANK($C$13:$C$491)),"&gt;"&amp;C224)+COUNTIF(C$13:C224,C224),""))</f>
        <v/>
      </c>
      <c r="E224" s="23" t="str">
        <f t="shared" ca="1" si="3"/>
        <v/>
      </c>
      <c r="F224" s="142" t="str" cm="1">
        <f t="array" ref="F224">IF(A224&lt;&gt;"",INDEX(BDD_ISOLANTS_BIOSOURCES!A:CG,E224,MATCH($F$12,REFERENCEMENT_ISOLANT[#Headers],0)),"")</f>
        <v/>
      </c>
    </row>
    <row r="225" spans="1:6" x14ac:dyDescent="0.3">
      <c r="A225" s="23" t="str">
        <f>IF(AND(A224&lt;COUNTIF(REFERENCEMENT_ISOLANT[DATE REFERENCEMENT],"&lt;&gt;"&amp;""),A224&gt;0),'PR-tampon'!A224+1,"")</f>
        <v/>
      </c>
      <c r="B225" s="23" t="str">
        <f>IFERROR(IF(A225="","",VLOOKUP($A225,REFERENCEMENT_ISOLANT[[Ordre]:[Eligibilité procédé]],2,FALSE)),"")</f>
        <v/>
      </c>
      <c r="C225" s="23" t="str" cm="1">
        <f t="array" ref="C225">IF(B225&lt;&gt;"",INDEX(BDD_ISOLANTS_BIOSOURCES!A:CC,B225,MATCH($C$12,REFERENCEMENT_ISOLANT[#Headers],0)),"")</f>
        <v/>
      </c>
      <c r="D225" s="23" t="str">
        <f ca="1">IF($B$10=TRUE,IF(C225&lt;&gt;"",COUNTIF(INDIRECT("$C$"&amp;ROW($C$13)&amp;":$C$"&amp;491-COUNTBLANK($C$13:$C$491)),"&lt;"&amp;C225)+COUNTIF(C$13:C225,C225),""),IF(C225&lt;&gt;"",COUNTIF(INDIRECT("$C$"&amp;ROW($C$13)&amp;":$C$"&amp;491-COUNTBLANK($C$13:$C$491)),"&gt;"&amp;C225)+COUNTIF(C$13:C225,C225),""))</f>
        <v/>
      </c>
      <c r="E225" s="23" t="str">
        <f t="shared" ca="1" si="3"/>
        <v/>
      </c>
      <c r="F225" s="142" t="str" cm="1">
        <f t="array" ref="F225">IF(A225&lt;&gt;"",INDEX(BDD_ISOLANTS_BIOSOURCES!A:CG,E225,MATCH($F$12,REFERENCEMENT_ISOLANT[#Headers],0)),"")</f>
        <v/>
      </c>
    </row>
    <row r="226" spans="1:6" x14ac:dyDescent="0.3">
      <c r="A226" s="23" t="str">
        <f>IF(AND(A225&lt;COUNTIF(REFERENCEMENT_ISOLANT[DATE REFERENCEMENT],"&lt;&gt;"&amp;""),A225&gt;0),'PR-tampon'!A225+1,"")</f>
        <v/>
      </c>
      <c r="B226" s="23" t="str">
        <f>IFERROR(IF(A226="","",VLOOKUP($A226,REFERENCEMENT_ISOLANT[[Ordre]:[Eligibilité procédé]],2,FALSE)),"")</f>
        <v/>
      </c>
      <c r="C226" s="23" t="str" cm="1">
        <f t="array" ref="C226">IF(B226&lt;&gt;"",INDEX(BDD_ISOLANTS_BIOSOURCES!A:CC,B226,MATCH($C$12,REFERENCEMENT_ISOLANT[#Headers],0)),"")</f>
        <v/>
      </c>
      <c r="D226" s="23" t="str">
        <f ca="1">IF($B$10=TRUE,IF(C226&lt;&gt;"",COUNTIF(INDIRECT("$C$"&amp;ROW($C$13)&amp;":$C$"&amp;491-COUNTBLANK($C$13:$C$491)),"&lt;"&amp;C226)+COUNTIF(C$13:C226,C226),""),IF(C226&lt;&gt;"",COUNTIF(INDIRECT("$C$"&amp;ROW($C$13)&amp;":$C$"&amp;491-COUNTBLANK($C$13:$C$491)),"&gt;"&amp;C226)+COUNTIF(C$13:C226,C226),""))</f>
        <v/>
      </c>
      <c r="E226" s="23" t="str">
        <f t="shared" ca="1" si="3"/>
        <v/>
      </c>
      <c r="F226" s="142" t="str" cm="1">
        <f t="array" ref="F226">IF(A226&lt;&gt;"",INDEX(BDD_ISOLANTS_BIOSOURCES!A:CG,E226,MATCH($F$12,REFERENCEMENT_ISOLANT[#Headers],0)),"")</f>
        <v/>
      </c>
    </row>
    <row r="227" spans="1:6" x14ac:dyDescent="0.3">
      <c r="A227" s="23" t="str">
        <f>IF(AND(A226&lt;COUNTIF(REFERENCEMENT_ISOLANT[DATE REFERENCEMENT],"&lt;&gt;"&amp;""),A226&gt;0),'PR-tampon'!A226+1,"")</f>
        <v/>
      </c>
      <c r="B227" s="23" t="str">
        <f>IFERROR(IF(A227="","",VLOOKUP($A227,REFERENCEMENT_ISOLANT[[Ordre]:[Eligibilité procédé]],2,FALSE)),"")</f>
        <v/>
      </c>
      <c r="C227" s="23" t="str" cm="1">
        <f t="array" ref="C227">IF(B227&lt;&gt;"",INDEX(BDD_ISOLANTS_BIOSOURCES!A:CC,B227,MATCH($C$12,REFERENCEMENT_ISOLANT[#Headers],0)),"")</f>
        <v/>
      </c>
      <c r="D227" s="23" t="str">
        <f ca="1">IF($B$10=TRUE,IF(C227&lt;&gt;"",COUNTIF(INDIRECT("$C$"&amp;ROW($C$13)&amp;":$C$"&amp;491-COUNTBLANK($C$13:$C$491)),"&lt;"&amp;C227)+COUNTIF(C$13:C227,C227),""),IF(C227&lt;&gt;"",COUNTIF(INDIRECT("$C$"&amp;ROW($C$13)&amp;":$C$"&amp;491-COUNTBLANK($C$13:$C$491)),"&gt;"&amp;C227)+COUNTIF(C$13:C227,C227),""))</f>
        <v/>
      </c>
      <c r="E227" s="23" t="str">
        <f t="shared" ca="1" si="3"/>
        <v/>
      </c>
      <c r="F227" s="142" t="str" cm="1">
        <f t="array" ref="F227">IF(A227&lt;&gt;"",INDEX(BDD_ISOLANTS_BIOSOURCES!A:CG,E227,MATCH($F$12,REFERENCEMENT_ISOLANT[#Headers],0)),"")</f>
        <v/>
      </c>
    </row>
    <row r="228" spans="1:6" x14ac:dyDescent="0.3">
      <c r="A228" s="23" t="str">
        <f>IF(AND(A227&lt;COUNTIF(REFERENCEMENT_ISOLANT[DATE REFERENCEMENT],"&lt;&gt;"&amp;""),A227&gt;0),'PR-tampon'!A227+1,"")</f>
        <v/>
      </c>
      <c r="B228" s="23" t="str">
        <f>IFERROR(IF(A228="","",VLOOKUP($A228,REFERENCEMENT_ISOLANT[[Ordre]:[Eligibilité procédé]],2,FALSE)),"")</f>
        <v/>
      </c>
      <c r="C228" s="23" t="str" cm="1">
        <f t="array" ref="C228">IF(B228&lt;&gt;"",INDEX(BDD_ISOLANTS_BIOSOURCES!A:CC,B228,MATCH($C$12,REFERENCEMENT_ISOLANT[#Headers],0)),"")</f>
        <v/>
      </c>
      <c r="D228" s="23" t="str">
        <f ca="1">IF($B$10=TRUE,IF(C228&lt;&gt;"",COUNTIF(INDIRECT("$C$"&amp;ROW($C$13)&amp;":$C$"&amp;491-COUNTBLANK($C$13:$C$491)),"&lt;"&amp;C228)+COUNTIF(C$13:C228,C228),""),IF(C228&lt;&gt;"",COUNTIF(INDIRECT("$C$"&amp;ROW($C$13)&amp;":$C$"&amp;491-COUNTBLANK($C$13:$C$491)),"&gt;"&amp;C228)+COUNTIF(C$13:C228,C228),""))</f>
        <v/>
      </c>
      <c r="E228" s="23" t="str">
        <f t="shared" ca="1" si="3"/>
        <v/>
      </c>
      <c r="F228" s="142" t="str" cm="1">
        <f t="array" ref="F228">IF(A228&lt;&gt;"",INDEX(BDD_ISOLANTS_BIOSOURCES!A:CG,E228,MATCH($F$12,REFERENCEMENT_ISOLANT[#Headers],0)),"")</f>
        <v/>
      </c>
    </row>
    <row r="229" spans="1:6" x14ac:dyDescent="0.3">
      <c r="A229" s="23" t="str">
        <f>IF(AND(A228&lt;COUNTIF(REFERENCEMENT_ISOLANT[DATE REFERENCEMENT],"&lt;&gt;"&amp;""),A228&gt;0),'PR-tampon'!A228+1,"")</f>
        <v/>
      </c>
      <c r="B229" s="23" t="str">
        <f>IFERROR(IF(A229="","",VLOOKUP($A229,REFERENCEMENT_ISOLANT[[Ordre]:[Eligibilité procédé]],2,FALSE)),"")</f>
        <v/>
      </c>
      <c r="C229" s="23" t="str" cm="1">
        <f t="array" ref="C229">IF(B229&lt;&gt;"",INDEX(BDD_ISOLANTS_BIOSOURCES!A:CC,B229,MATCH($C$12,REFERENCEMENT_ISOLANT[#Headers],0)),"")</f>
        <v/>
      </c>
      <c r="D229" s="23" t="str">
        <f ca="1">IF($B$10=TRUE,IF(C229&lt;&gt;"",COUNTIF(INDIRECT("$C$"&amp;ROW($C$13)&amp;":$C$"&amp;491-COUNTBLANK($C$13:$C$491)),"&lt;"&amp;C229)+COUNTIF(C$13:C229,C229),""),IF(C229&lt;&gt;"",COUNTIF(INDIRECT("$C$"&amp;ROW($C$13)&amp;":$C$"&amp;491-COUNTBLANK($C$13:$C$491)),"&gt;"&amp;C229)+COUNTIF(C$13:C229,C229),""))</f>
        <v/>
      </c>
      <c r="E229" s="23" t="str">
        <f t="shared" ca="1" si="3"/>
        <v/>
      </c>
      <c r="F229" s="142" t="str" cm="1">
        <f t="array" ref="F229">IF(A229&lt;&gt;"",INDEX(BDD_ISOLANTS_BIOSOURCES!A:CG,E229,MATCH($F$12,REFERENCEMENT_ISOLANT[#Headers],0)),"")</f>
        <v/>
      </c>
    </row>
    <row r="230" spans="1:6" x14ac:dyDescent="0.3">
      <c r="A230" s="23" t="str">
        <f>IF(AND(A229&lt;COUNTIF(REFERENCEMENT_ISOLANT[DATE REFERENCEMENT],"&lt;&gt;"&amp;""),A229&gt;0),'PR-tampon'!A229+1,"")</f>
        <v/>
      </c>
      <c r="B230" s="23" t="str">
        <f>IFERROR(IF(A230="","",VLOOKUP($A230,REFERENCEMENT_ISOLANT[[Ordre]:[Eligibilité procédé]],2,FALSE)),"")</f>
        <v/>
      </c>
      <c r="C230" s="23" t="str" cm="1">
        <f t="array" ref="C230">IF(B230&lt;&gt;"",INDEX(BDD_ISOLANTS_BIOSOURCES!A:CC,B230,MATCH($C$12,REFERENCEMENT_ISOLANT[#Headers],0)),"")</f>
        <v/>
      </c>
      <c r="D230" s="23" t="str">
        <f ca="1">IF($B$10=TRUE,IF(C230&lt;&gt;"",COUNTIF(INDIRECT("$C$"&amp;ROW($C$13)&amp;":$C$"&amp;491-COUNTBLANK($C$13:$C$491)),"&lt;"&amp;C230)+COUNTIF(C$13:C230,C230),""),IF(C230&lt;&gt;"",COUNTIF(INDIRECT("$C$"&amp;ROW($C$13)&amp;":$C$"&amp;491-COUNTBLANK($C$13:$C$491)),"&gt;"&amp;C230)+COUNTIF(C$13:C230,C230),""))</f>
        <v/>
      </c>
      <c r="E230" s="23" t="str">
        <f t="shared" ca="1" si="3"/>
        <v/>
      </c>
      <c r="F230" s="142" t="str" cm="1">
        <f t="array" ref="F230">IF(A230&lt;&gt;"",INDEX(BDD_ISOLANTS_BIOSOURCES!A:CG,E230,MATCH($F$12,REFERENCEMENT_ISOLANT[#Headers],0)),"")</f>
        <v/>
      </c>
    </row>
    <row r="231" spans="1:6" x14ac:dyDescent="0.3">
      <c r="A231" s="23" t="str">
        <f>IF(AND(A230&lt;COUNTIF(REFERENCEMENT_ISOLANT[DATE REFERENCEMENT],"&lt;&gt;"&amp;""),A230&gt;0),'PR-tampon'!A230+1,"")</f>
        <v/>
      </c>
      <c r="B231" s="23" t="str">
        <f>IFERROR(IF(A231="","",VLOOKUP($A231,REFERENCEMENT_ISOLANT[[Ordre]:[Eligibilité procédé]],2,FALSE)),"")</f>
        <v/>
      </c>
      <c r="C231" s="23" t="str" cm="1">
        <f t="array" ref="C231">IF(B231&lt;&gt;"",INDEX(BDD_ISOLANTS_BIOSOURCES!A:CC,B231,MATCH($C$12,REFERENCEMENT_ISOLANT[#Headers],0)),"")</f>
        <v/>
      </c>
      <c r="D231" s="23" t="str">
        <f ca="1">IF($B$10=TRUE,IF(C231&lt;&gt;"",COUNTIF(INDIRECT("$C$"&amp;ROW($C$13)&amp;":$C$"&amp;491-COUNTBLANK($C$13:$C$491)),"&lt;"&amp;C231)+COUNTIF(C$13:C231,C231),""),IF(C231&lt;&gt;"",COUNTIF(INDIRECT("$C$"&amp;ROW($C$13)&amp;":$C$"&amp;491-COUNTBLANK($C$13:$C$491)),"&gt;"&amp;C231)+COUNTIF(C$13:C231,C231),""))</f>
        <v/>
      </c>
      <c r="E231" s="23" t="str">
        <f t="shared" ca="1" si="3"/>
        <v/>
      </c>
      <c r="F231" s="142" t="str" cm="1">
        <f t="array" ref="F231">IF(A231&lt;&gt;"",INDEX(BDD_ISOLANTS_BIOSOURCES!A:CG,E231,MATCH($F$12,REFERENCEMENT_ISOLANT[#Headers],0)),"")</f>
        <v/>
      </c>
    </row>
    <row r="232" spans="1:6" x14ac:dyDescent="0.3">
      <c r="A232" s="23" t="str">
        <f>IF(AND(A231&lt;COUNTIF(REFERENCEMENT_ISOLANT[DATE REFERENCEMENT],"&lt;&gt;"&amp;""),A231&gt;0),'PR-tampon'!A231+1,"")</f>
        <v/>
      </c>
      <c r="B232" s="23" t="str">
        <f>IFERROR(IF(A232="","",VLOOKUP($A232,REFERENCEMENT_ISOLANT[[Ordre]:[Eligibilité procédé]],2,FALSE)),"")</f>
        <v/>
      </c>
      <c r="C232" s="23" t="str" cm="1">
        <f t="array" ref="C232">IF(B232&lt;&gt;"",INDEX(BDD_ISOLANTS_BIOSOURCES!A:CC,B232,MATCH($C$12,REFERENCEMENT_ISOLANT[#Headers],0)),"")</f>
        <v/>
      </c>
      <c r="D232" s="23" t="str">
        <f ca="1">IF($B$10=TRUE,IF(C232&lt;&gt;"",COUNTIF(INDIRECT("$C$"&amp;ROW($C$13)&amp;":$C$"&amp;491-COUNTBLANK($C$13:$C$491)),"&lt;"&amp;C232)+COUNTIF(C$13:C232,C232),""),IF(C232&lt;&gt;"",COUNTIF(INDIRECT("$C$"&amp;ROW($C$13)&amp;":$C$"&amp;491-COUNTBLANK($C$13:$C$491)),"&gt;"&amp;C232)+COUNTIF(C$13:C232,C232),""))</f>
        <v/>
      </c>
      <c r="E232" s="23" t="str">
        <f t="shared" ca="1" si="3"/>
        <v/>
      </c>
      <c r="F232" s="142" t="str" cm="1">
        <f t="array" ref="F232">IF(A232&lt;&gt;"",INDEX(BDD_ISOLANTS_BIOSOURCES!A:CG,E232,MATCH($F$12,REFERENCEMENT_ISOLANT[#Headers],0)),"")</f>
        <v/>
      </c>
    </row>
    <row r="233" spans="1:6" x14ac:dyDescent="0.3">
      <c r="A233" s="23" t="str">
        <f>IF(AND(A232&lt;COUNTIF(REFERENCEMENT_ISOLANT[DATE REFERENCEMENT],"&lt;&gt;"&amp;""),A232&gt;0),'PR-tampon'!A232+1,"")</f>
        <v/>
      </c>
      <c r="B233" s="23" t="str">
        <f>IFERROR(IF(A233="","",VLOOKUP($A233,REFERENCEMENT_ISOLANT[[Ordre]:[Eligibilité procédé]],2,FALSE)),"")</f>
        <v/>
      </c>
      <c r="C233" s="23" t="str" cm="1">
        <f t="array" ref="C233">IF(B233&lt;&gt;"",INDEX(BDD_ISOLANTS_BIOSOURCES!A:CC,B233,MATCH($C$12,REFERENCEMENT_ISOLANT[#Headers],0)),"")</f>
        <v/>
      </c>
      <c r="D233" s="23" t="str">
        <f ca="1">IF($B$10=TRUE,IF(C233&lt;&gt;"",COUNTIF(INDIRECT("$C$"&amp;ROW($C$13)&amp;":$C$"&amp;491-COUNTBLANK($C$13:$C$491)),"&lt;"&amp;C233)+COUNTIF(C$13:C233,C233),""),IF(C233&lt;&gt;"",COUNTIF(INDIRECT("$C$"&amp;ROW($C$13)&amp;":$C$"&amp;491-COUNTBLANK($C$13:$C$491)),"&gt;"&amp;C233)+COUNTIF(C$13:C233,C233),""))</f>
        <v/>
      </c>
      <c r="E233" s="23" t="str">
        <f t="shared" ca="1" si="3"/>
        <v/>
      </c>
      <c r="F233" s="142" t="str" cm="1">
        <f t="array" ref="F233">IF(A233&lt;&gt;"",INDEX(BDD_ISOLANTS_BIOSOURCES!A:CG,E233,MATCH($F$12,REFERENCEMENT_ISOLANT[#Headers],0)),"")</f>
        <v/>
      </c>
    </row>
    <row r="234" spans="1:6" x14ac:dyDescent="0.3">
      <c r="A234" s="23" t="str">
        <f>IF(AND(A233&lt;COUNTIF(REFERENCEMENT_ISOLANT[DATE REFERENCEMENT],"&lt;&gt;"&amp;""),A233&gt;0),'PR-tampon'!A233+1,"")</f>
        <v/>
      </c>
      <c r="B234" s="23" t="str">
        <f>IFERROR(IF(A234="","",VLOOKUP($A234,REFERENCEMENT_ISOLANT[[Ordre]:[Eligibilité procédé]],2,FALSE)),"")</f>
        <v/>
      </c>
      <c r="C234" s="23" t="str" cm="1">
        <f t="array" ref="C234">IF(B234&lt;&gt;"",INDEX(BDD_ISOLANTS_BIOSOURCES!A:CC,B234,MATCH($C$12,REFERENCEMENT_ISOLANT[#Headers],0)),"")</f>
        <v/>
      </c>
      <c r="D234" s="23" t="str">
        <f ca="1">IF($B$10=TRUE,IF(C234&lt;&gt;"",COUNTIF(INDIRECT("$C$"&amp;ROW($C$13)&amp;":$C$"&amp;491-COUNTBLANK($C$13:$C$491)),"&lt;"&amp;C234)+COUNTIF(C$13:C234,C234),""),IF(C234&lt;&gt;"",COUNTIF(INDIRECT("$C$"&amp;ROW($C$13)&amp;":$C$"&amp;491-COUNTBLANK($C$13:$C$491)),"&gt;"&amp;C234)+COUNTIF(C$13:C234,C234),""))</f>
        <v/>
      </c>
      <c r="E234" s="23" t="str">
        <f t="shared" ca="1" si="3"/>
        <v/>
      </c>
      <c r="F234" s="142" t="str" cm="1">
        <f t="array" ref="F234">IF(A234&lt;&gt;"",INDEX(BDD_ISOLANTS_BIOSOURCES!A:CG,E234,MATCH($F$12,REFERENCEMENT_ISOLANT[#Headers],0)),"")</f>
        <v/>
      </c>
    </row>
    <row r="235" spans="1:6" x14ac:dyDescent="0.3">
      <c r="A235" s="23" t="str">
        <f>IF(AND(A234&lt;COUNTIF(REFERENCEMENT_ISOLANT[DATE REFERENCEMENT],"&lt;&gt;"&amp;""),A234&gt;0),'PR-tampon'!A234+1,"")</f>
        <v/>
      </c>
      <c r="B235" s="23" t="str">
        <f>IFERROR(IF(A235="","",VLOOKUP($A235,REFERENCEMENT_ISOLANT[[Ordre]:[Eligibilité procédé]],2,FALSE)),"")</f>
        <v/>
      </c>
      <c r="C235" s="23" t="str" cm="1">
        <f t="array" ref="C235">IF(B235&lt;&gt;"",INDEX(BDD_ISOLANTS_BIOSOURCES!A:CC,B235,MATCH($C$12,REFERENCEMENT_ISOLANT[#Headers],0)),"")</f>
        <v/>
      </c>
      <c r="D235" s="23" t="str">
        <f ca="1">IF($B$10=TRUE,IF(C235&lt;&gt;"",COUNTIF(INDIRECT("$C$"&amp;ROW($C$13)&amp;":$C$"&amp;491-COUNTBLANK($C$13:$C$491)),"&lt;"&amp;C235)+COUNTIF(C$13:C235,C235),""),IF(C235&lt;&gt;"",COUNTIF(INDIRECT("$C$"&amp;ROW($C$13)&amp;":$C$"&amp;491-COUNTBLANK($C$13:$C$491)),"&gt;"&amp;C235)+COUNTIF(C$13:C235,C235),""))</f>
        <v/>
      </c>
      <c r="E235" s="23" t="str">
        <f t="shared" ca="1" si="3"/>
        <v/>
      </c>
      <c r="F235" s="142" t="str" cm="1">
        <f t="array" ref="F235">IF(A235&lt;&gt;"",INDEX(BDD_ISOLANTS_BIOSOURCES!A:CG,E235,MATCH($F$12,REFERENCEMENT_ISOLANT[#Headers],0)),"")</f>
        <v/>
      </c>
    </row>
    <row r="236" spans="1:6" x14ac:dyDescent="0.3">
      <c r="A236" s="23" t="str">
        <f>IF(AND(A235&lt;COUNTIF(REFERENCEMENT_ISOLANT[DATE REFERENCEMENT],"&lt;&gt;"&amp;""),A235&gt;0),'PR-tampon'!A235+1,"")</f>
        <v/>
      </c>
      <c r="B236" s="23" t="str">
        <f>IFERROR(IF(A236="","",VLOOKUP($A236,REFERENCEMENT_ISOLANT[[Ordre]:[Eligibilité procédé]],2,FALSE)),"")</f>
        <v/>
      </c>
      <c r="C236" s="23" t="str" cm="1">
        <f t="array" ref="C236">IF(B236&lt;&gt;"",INDEX(BDD_ISOLANTS_BIOSOURCES!A:CC,B236,MATCH($C$12,REFERENCEMENT_ISOLANT[#Headers],0)),"")</f>
        <v/>
      </c>
      <c r="D236" s="23" t="str">
        <f ca="1">IF($B$10=TRUE,IF(C236&lt;&gt;"",COUNTIF(INDIRECT("$C$"&amp;ROW($C$13)&amp;":$C$"&amp;491-COUNTBLANK($C$13:$C$491)),"&lt;"&amp;C236)+COUNTIF(C$13:C236,C236),""),IF(C236&lt;&gt;"",COUNTIF(INDIRECT("$C$"&amp;ROW($C$13)&amp;":$C$"&amp;491-COUNTBLANK($C$13:$C$491)),"&gt;"&amp;C236)+COUNTIF(C$13:C236,C236),""))</f>
        <v/>
      </c>
      <c r="E236" s="23" t="str">
        <f t="shared" ca="1" si="3"/>
        <v/>
      </c>
      <c r="F236" s="142" t="str" cm="1">
        <f t="array" ref="F236">IF(A236&lt;&gt;"",INDEX(BDD_ISOLANTS_BIOSOURCES!A:CG,E236,MATCH($F$12,REFERENCEMENT_ISOLANT[#Headers],0)),"")</f>
        <v/>
      </c>
    </row>
    <row r="237" spans="1:6" x14ac:dyDescent="0.3">
      <c r="A237" s="23" t="str">
        <f>IF(AND(A236&lt;COUNTIF(REFERENCEMENT_ISOLANT[DATE REFERENCEMENT],"&lt;&gt;"&amp;""),A236&gt;0),'PR-tampon'!A236+1,"")</f>
        <v/>
      </c>
      <c r="B237" s="23" t="str">
        <f>IFERROR(IF(A237="","",VLOOKUP($A237,REFERENCEMENT_ISOLANT[[Ordre]:[Eligibilité procédé]],2,FALSE)),"")</f>
        <v/>
      </c>
      <c r="C237" s="23" t="str" cm="1">
        <f t="array" ref="C237">IF(B237&lt;&gt;"",INDEX(BDD_ISOLANTS_BIOSOURCES!A:CC,B237,MATCH($C$12,REFERENCEMENT_ISOLANT[#Headers],0)),"")</f>
        <v/>
      </c>
      <c r="D237" s="23" t="str">
        <f ca="1">IF($B$10=TRUE,IF(C237&lt;&gt;"",COUNTIF(INDIRECT("$C$"&amp;ROW($C$13)&amp;":$C$"&amp;491-COUNTBLANK($C$13:$C$491)),"&lt;"&amp;C237)+COUNTIF(C$13:C237,C237),""),IF(C237&lt;&gt;"",COUNTIF(INDIRECT("$C$"&amp;ROW($C$13)&amp;":$C$"&amp;491-COUNTBLANK($C$13:$C$491)),"&gt;"&amp;C237)+COUNTIF(C$13:C237,C237),""))</f>
        <v/>
      </c>
      <c r="E237" s="23" t="str">
        <f t="shared" ca="1" si="3"/>
        <v/>
      </c>
      <c r="F237" s="142" t="str" cm="1">
        <f t="array" ref="F237">IF(A237&lt;&gt;"",INDEX(BDD_ISOLANTS_BIOSOURCES!A:CG,E237,MATCH($F$12,REFERENCEMENT_ISOLANT[#Headers],0)),"")</f>
        <v/>
      </c>
    </row>
    <row r="238" spans="1:6" x14ac:dyDescent="0.3">
      <c r="A238" s="23" t="str">
        <f>IF(AND(A237&lt;COUNTIF(REFERENCEMENT_ISOLANT[DATE REFERENCEMENT],"&lt;&gt;"&amp;""),A237&gt;0),'PR-tampon'!A237+1,"")</f>
        <v/>
      </c>
      <c r="B238" s="23" t="str">
        <f>IFERROR(IF(A238="","",VLOOKUP($A238,REFERENCEMENT_ISOLANT[[Ordre]:[Eligibilité procédé]],2,FALSE)),"")</f>
        <v/>
      </c>
      <c r="C238" s="23" t="str" cm="1">
        <f t="array" ref="C238">IF(B238&lt;&gt;"",INDEX(BDD_ISOLANTS_BIOSOURCES!A:CC,B238,MATCH($C$12,REFERENCEMENT_ISOLANT[#Headers],0)),"")</f>
        <v/>
      </c>
      <c r="D238" s="23" t="str">
        <f ca="1">IF($B$10=TRUE,IF(C238&lt;&gt;"",COUNTIF(INDIRECT("$C$"&amp;ROW($C$13)&amp;":$C$"&amp;491-COUNTBLANK($C$13:$C$491)),"&lt;"&amp;C238)+COUNTIF(C$13:C238,C238),""),IF(C238&lt;&gt;"",COUNTIF(INDIRECT("$C$"&amp;ROW($C$13)&amp;":$C$"&amp;491-COUNTBLANK($C$13:$C$491)),"&gt;"&amp;C238)+COUNTIF(C$13:C238,C238),""))</f>
        <v/>
      </c>
      <c r="E238" s="23" t="str">
        <f t="shared" ca="1" si="3"/>
        <v/>
      </c>
      <c r="F238" s="142" t="str" cm="1">
        <f t="array" ref="F238">IF(A238&lt;&gt;"",INDEX(BDD_ISOLANTS_BIOSOURCES!A:CG,E238,MATCH($F$12,REFERENCEMENT_ISOLANT[#Headers],0)),"")</f>
        <v/>
      </c>
    </row>
    <row r="239" spans="1:6" x14ac:dyDescent="0.3">
      <c r="A239" s="23" t="str">
        <f>IF(AND(A238&lt;COUNTIF(REFERENCEMENT_ISOLANT[DATE REFERENCEMENT],"&lt;&gt;"&amp;""),A238&gt;0),'PR-tampon'!A238+1,"")</f>
        <v/>
      </c>
      <c r="B239" s="23" t="str">
        <f>IFERROR(IF(A239="","",VLOOKUP($A239,REFERENCEMENT_ISOLANT[[Ordre]:[Eligibilité procédé]],2,FALSE)),"")</f>
        <v/>
      </c>
      <c r="C239" s="23" t="str" cm="1">
        <f t="array" ref="C239">IF(B239&lt;&gt;"",INDEX(BDD_ISOLANTS_BIOSOURCES!A:CC,B239,MATCH($C$12,REFERENCEMENT_ISOLANT[#Headers],0)),"")</f>
        <v/>
      </c>
      <c r="D239" s="23" t="str">
        <f ca="1">IF($B$10=TRUE,IF(C239&lt;&gt;"",COUNTIF(INDIRECT("$C$"&amp;ROW($C$13)&amp;":$C$"&amp;491-COUNTBLANK($C$13:$C$491)),"&lt;"&amp;C239)+COUNTIF(C$13:C239,C239),""),IF(C239&lt;&gt;"",COUNTIF(INDIRECT("$C$"&amp;ROW($C$13)&amp;":$C$"&amp;491-COUNTBLANK($C$13:$C$491)),"&gt;"&amp;C239)+COUNTIF(C$13:C239,C239),""))</f>
        <v/>
      </c>
      <c r="E239" s="23" t="str">
        <f t="shared" ca="1" si="3"/>
        <v/>
      </c>
      <c r="F239" s="142" t="str" cm="1">
        <f t="array" ref="F239">IF(A239&lt;&gt;"",INDEX(BDD_ISOLANTS_BIOSOURCES!A:CG,E239,MATCH($F$12,REFERENCEMENT_ISOLANT[#Headers],0)),"")</f>
        <v/>
      </c>
    </row>
    <row r="240" spans="1:6" x14ac:dyDescent="0.3">
      <c r="A240" s="23" t="str">
        <f>IF(AND(A239&lt;COUNTIF(REFERENCEMENT_ISOLANT[DATE REFERENCEMENT],"&lt;&gt;"&amp;""),A239&gt;0),'PR-tampon'!A239+1,"")</f>
        <v/>
      </c>
      <c r="B240" s="23" t="str">
        <f>IFERROR(IF(A240="","",VLOOKUP($A240,REFERENCEMENT_ISOLANT[[Ordre]:[Eligibilité procédé]],2,FALSE)),"")</f>
        <v/>
      </c>
      <c r="C240" s="23" t="str" cm="1">
        <f t="array" ref="C240">IF(B240&lt;&gt;"",INDEX(BDD_ISOLANTS_BIOSOURCES!A:CC,B240,MATCH($C$12,REFERENCEMENT_ISOLANT[#Headers],0)),"")</f>
        <v/>
      </c>
      <c r="D240" s="23" t="str">
        <f ca="1">IF($B$10=TRUE,IF(C240&lt;&gt;"",COUNTIF(INDIRECT("$C$"&amp;ROW($C$13)&amp;":$C$"&amp;491-COUNTBLANK($C$13:$C$491)),"&lt;"&amp;C240)+COUNTIF(C$13:C240,C240),""),IF(C240&lt;&gt;"",COUNTIF(INDIRECT("$C$"&amp;ROW($C$13)&amp;":$C$"&amp;491-COUNTBLANK($C$13:$C$491)),"&gt;"&amp;C240)+COUNTIF(C$13:C240,C240),""))</f>
        <v/>
      </c>
      <c r="E240" s="23" t="str">
        <f t="shared" ca="1" si="3"/>
        <v/>
      </c>
      <c r="F240" s="142" t="str" cm="1">
        <f t="array" ref="F240">IF(A240&lt;&gt;"",INDEX(BDD_ISOLANTS_BIOSOURCES!A:CG,E240,MATCH($F$12,REFERENCEMENT_ISOLANT[#Headers],0)),"")</f>
        <v/>
      </c>
    </row>
    <row r="241" spans="1:6" x14ac:dyDescent="0.3">
      <c r="A241" s="23" t="str">
        <f>IF(AND(A240&lt;COUNTIF(REFERENCEMENT_ISOLANT[DATE REFERENCEMENT],"&lt;&gt;"&amp;""),A240&gt;0),'PR-tampon'!A240+1,"")</f>
        <v/>
      </c>
      <c r="B241" s="23" t="str">
        <f>IFERROR(IF(A241="","",VLOOKUP($A241,REFERENCEMENT_ISOLANT[[Ordre]:[Eligibilité procédé]],2,FALSE)),"")</f>
        <v/>
      </c>
      <c r="C241" s="23" t="str" cm="1">
        <f t="array" ref="C241">IF(B241&lt;&gt;"",INDEX(BDD_ISOLANTS_BIOSOURCES!A:CC,B241,MATCH($C$12,REFERENCEMENT_ISOLANT[#Headers],0)),"")</f>
        <v/>
      </c>
      <c r="D241" s="23" t="str">
        <f ca="1">IF($B$10=TRUE,IF(C241&lt;&gt;"",COUNTIF(INDIRECT("$C$"&amp;ROW($C$13)&amp;":$C$"&amp;491-COUNTBLANK($C$13:$C$491)),"&lt;"&amp;C241)+COUNTIF(C$13:C241,C241),""),IF(C241&lt;&gt;"",COUNTIF(INDIRECT("$C$"&amp;ROW($C$13)&amp;":$C$"&amp;491-COUNTBLANK($C$13:$C$491)),"&gt;"&amp;C241)+COUNTIF(C$13:C241,C241),""))</f>
        <v/>
      </c>
      <c r="E241" s="23" t="str">
        <f t="shared" ca="1" si="3"/>
        <v/>
      </c>
      <c r="F241" s="142" t="str" cm="1">
        <f t="array" ref="F241">IF(A241&lt;&gt;"",INDEX(BDD_ISOLANTS_BIOSOURCES!A:CG,E241,MATCH($F$12,REFERENCEMENT_ISOLANT[#Headers],0)),"")</f>
        <v/>
      </c>
    </row>
    <row r="242" spans="1:6" x14ac:dyDescent="0.3">
      <c r="A242" s="23" t="str">
        <f>IF(AND(A241&lt;COUNTIF(REFERENCEMENT_ISOLANT[DATE REFERENCEMENT],"&lt;&gt;"&amp;""),A241&gt;0),'PR-tampon'!A241+1,"")</f>
        <v/>
      </c>
      <c r="B242" s="23" t="str">
        <f>IFERROR(IF(A242="","",VLOOKUP($A242,REFERENCEMENT_ISOLANT[[Ordre]:[Eligibilité procédé]],2,FALSE)),"")</f>
        <v/>
      </c>
      <c r="C242" s="23" t="str" cm="1">
        <f t="array" ref="C242">IF(B242&lt;&gt;"",INDEX(BDD_ISOLANTS_BIOSOURCES!A:CC,B242,MATCH($C$12,REFERENCEMENT_ISOLANT[#Headers],0)),"")</f>
        <v/>
      </c>
      <c r="D242" s="23" t="str">
        <f ca="1">IF($B$10=TRUE,IF(C242&lt;&gt;"",COUNTIF(INDIRECT("$C$"&amp;ROW($C$13)&amp;":$C$"&amp;491-COUNTBLANK($C$13:$C$491)),"&lt;"&amp;C242)+COUNTIF(C$13:C242,C242),""),IF(C242&lt;&gt;"",COUNTIF(INDIRECT("$C$"&amp;ROW($C$13)&amp;":$C$"&amp;491-COUNTBLANK($C$13:$C$491)),"&gt;"&amp;C242)+COUNTIF(C$13:C242,C242),""))</f>
        <v/>
      </c>
      <c r="E242" s="23" t="str">
        <f t="shared" ca="1" si="3"/>
        <v/>
      </c>
      <c r="F242" s="142" t="str" cm="1">
        <f t="array" ref="F242">IF(A242&lt;&gt;"",INDEX(BDD_ISOLANTS_BIOSOURCES!A:CG,E242,MATCH($F$12,REFERENCEMENT_ISOLANT[#Headers],0)),"")</f>
        <v/>
      </c>
    </row>
    <row r="243" spans="1:6" x14ac:dyDescent="0.3">
      <c r="A243" s="23" t="str">
        <f>IF(AND(A242&lt;COUNTIF(REFERENCEMENT_ISOLANT[DATE REFERENCEMENT],"&lt;&gt;"&amp;""),A242&gt;0),'PR-tampon'!A242+1,"")</f>
        <v/>
      </c>
      <c r="B243" s="23" t="str">
        <f>IFERROR(IF(A243="","",VLOOKUP($A243,REFERENCEMENT_ISOLANT[[Ordre]:[Eligibilité procédé]],2,FALSE)),"")</f>
        <v/>
      </c>
      <c r="C243" s="23" t="str" cm="1">
        <f t="array" ref="C243">IF(B243&lt;&gt;"",INDEX(BDD_ISOLANTS_BIOSOURCES!A:CC,B243,MATCH($C$12,REFERENCEMENT_ISOLANT[#Headers],0)),"")</f>
        <v/>
      </c>
      <c r="D243" s="23" t="str">
        <f ca="1">IF($B$10=TRUE,IF(C243&lt;&gt;"",COUNTIF(INDIRECT("$C$"&amp;ROW($C$13)&amp;":$C$"&amp;491-COUNTBLANK($C$13:$C$491)),"&lt;"&amp;C243)+COUNTIF(C$13:C243,C243),""),IF(C243&lt;&gt;"",COUNTIF(INDIRECT("$C$"&amp;ROW($C$13)&amp;":$C$"&amp;491-COUNTBLANK($C$13:$C$491)),"&gt;"&amp;C243)+COUNTIF(C$13:C243,C243),""))</f>
        <v/>
      </c>
      <c r="E243" s="23" t="str">
        <f t="shared" ca="1" si="3"/>
        <v/>
      </c>
      <c r="F243" s="142" t="str" cm="1">
        <f t="array" ref="F243">IF(A243&lt;&gt;"",INDEX(BDD_ISOLANTS_BIOSOURCES!A:CG,E243,MATCH($F$12,REFERENCEMENT_ISOLANT[#Headers],0)),"")</f>
        <v/>
      </c>
    </row>
    <row r="244" spans="1:6" x14ac:dyDescent="0.3">
      <c r="A244" s="23" t="str">
        <f>IF(AND(A243&lt;COUNTIF(REFERENCEMENT_ISOLANT[DATE REFERENCEMENT],"&lt;&gt;"&amp;""),A243&gt;0),'PR-tampon'!A243+1,"")</f>
        <v/>
      </c>
      <c r="B244" s="23" t="str">
        <f>IFERROR(IF(A244="","",VLOOKUP($A244,REFERENCEMENT_ISOLANT[[Ordre]:[Eligibilité procédé]],2,FALSE)),"")</f>
        <v/>
      </c>
      <c r="C244" s="23" t="str" cm="1">
        <f t="array" ref="C244">IF(B244&lt;&gt;"",INDEX(BDD_ISOLANTS_BIOSOURCES!A:CC,B244,MATCH($C$12,REFERENCEMENT_ISOLANT[#Headers],0)),"")</f>
        <v/>
      </c>
      <c r="D244" s="23" t="str">
        <f ca="1">IF($B$10=TRUE,IF(C244&lt;&gt;"",COUNTIF(INDIRECT("$C$"&amp;ROW($C$13)&amp;":$C$"&amp;491-COUNTBLANK($C$13:$C$491)),"&lt;"&amp;C244)+COUNTIF(C$13:C244,C244),""),IF(C244&lt;&gt;"",COUNTIF(INDIRECT("$C$"&amp;ROW($C$13)&amp;":$C$"&amp;491-COUNTBLANK($C$13:$C$491)),"&gt;"&amp;C244)+COUNTIF(C$13:C244,C244),""))</f>
        <v/>
      </c>
      <c r="E244" s="23" t="str">
        <f t="shared" ca="1" si="3"/>
        <v/>
      </c>
      <c r="F244" s="142" t="str" cm="1">
        <f t="array" ref="F244">IF(A244&lt;&gt;"",INDEX(BDD_ISOLANTS_BIOSOURCES!A:CG,E244,MATCH($F$12,REFERENCEMENT_ISOLANT[#Headers],0)),"")</f>
        <v/>
      </c>
    </row>
    <row r="245" spans="1:6" x14ac:dyDescent="0.3">
      <c r="A245" s="23" t="str">
        <f>IF(AND(A244&lt;COUNTIF(REFERENCEMENT_ISOLANT[DATE REFERENCEMENT],"&lt;&gt;"&amp;""),A244&gt;0),'PR-tampon'!A244+1,"")</f>
        <v/>
      </c>
      <c r="B245" s="23" t="str">
        <f>IFERROR(IF(A245="","",VLOOKUP($A245,REFERENCEMENT_ISOLANT[[Ordre]:[Eligibilité procédé]],2,FALSE)),"")</f>
        <v/>
      </c>
      <c r="C245" s="23" t="str" cm="1">
        <f t="array" ref="C245">IF(B245&lt;&gt;"",INDEX(BDD_ISOLANTS_BIOSOURCES!A:CC,B245,MATCH($C$12,REFERENCEMENT_ISOLANT[#Headers],0)),"")</f>
        <v/>
      </c>
      <c r="D245" s="23" t="str">
        <f ca="1">IF($B$10=TRUE,IF(C245&lt;&gt;"",COUNTIF(INDIRECT("$C$"&amp;ROW($C$13)&amp;":$C$"&amp;491-COUNTBLANK($C$13:$C$491)),"&lt;"&amp;C245)+COUNTIF(C$13:C245,C245),""),IF(C245&lt;&gt;"",COUNTIF(INDIRECT("$C$"&amp;ROW($C$13)&amp;":$C$"&amp;491-COUNTBLANK($C$13:$C$491)),"&gt;"&amp;C245)+COUNTIF(C$13:C245,C245),""))</f>
        <v/>
      </c>
      <c r="E245" s="23" t="str">
        <f t="shared" ca="1" si="3"/>
        <v/>
      </c>
      <c r="F245" s="142" t="str" cm="1">
        <f t="array" ref="F245">IF(A245&lt;&gt;"",INDEX(BDD_ISOLANTS_BIOSOURCES!A:CG,E245,MATCH($F$12,REFERENCEMENT_ISOLANT[#Headers],0)),"")</f>
        <v/>
      </c>
    </row>
    <row r="246" spans="1:6" x14ac:dyDescent="0.3">
      <c r="A246" s="23" t="str">
        <f>IF(AND(A245&lt;COUNTIF(REFERENCEMENT_ISOLANT[DATE REFERENCEMENT],"&lt;&gt;"&amp;""),A245&gt;0),'PR-tampon'!A245+1,"")</f>
        <v/>
      </c>
      <c r="B246" s="23" t="str">
        <f>IFERROR(IF(A246="","",VLOOKUP($A246,REFERENCEMENT_ISOLANT[[Ordre]:[Eligibilité procédé]],2,FALSE)),"")</f>
        <v/>
      </c>
      <c r="C246" s="23" t="str" cm="1">
        <f t="array" ref="C246">IF(B246&lt;&gt;"",INDEX(BDD_ISOLANTS_BIOSOURCES!A:CC,B246,MATCH($C$12,REFERENCEMENT_ISOLANT[#Headers],0)),"")</f>
        <v/>
      </c>
      <c r="D246" s="23" t="str">
        <f ca="1">IF($B$10=TRUE,IF(C246&lt;&gt;"",COUNTIF(INDIRECT("$C$"&amp;ROW($C$13)&amp;":$C$"&amp;491-COUNTBLANK($C$13:$C$491)),"&lt;"&amp;C246)+COUNTIF(C$13:C246,C246),""),IF(C246&lt;&gt;"",COUNTIF(INDIRECT("$C$"&amp;ROW($C$13)&amp;":$C$"&amp;491-COUNTBLANK($C$13:$C$491)),"&gt;"&amp;C246)+COUNTIF(C$13:C246,C246),""))</f>
        <v/>
      </c>
      <c r="E246" s="23" t="str">
        <f t="shared" ca="1" si="3"/>
        <v/>
      </c>
      <c r="F246" s="142" t="str" cm="1">
        <f t="array" ref="F246">IF(A246&lt;&gt;"",INDEX(BDD_ISOLANTS_BIOSOURCES!A:CG,E246,MATCH($F$12,REFERENCEMENT_ISOLANT[#Headers],0)),"")</f>
        <v/>
      </c>
    </row>
    <row r="247" spans="1:6" x14ac:dyDescent="0.3">
      <c r="A247" s="23" t="str">
        <f>IF(AND(A246&lt;COUNTIF(REFERENCEMENT_ISOLANT[DATE REFERENCEMENT],"&lt;&gt;"&amp;""),A246&gt;0),'PR-tampon'!A246+1,"")</f>
        <v/>
      </c>
      <c r="B247" s="23" t="str">
        <f>IFERROR(IF(A247="","",VLOOKUP($A247,REFERENCEMENT_ISOLANT[[Ordre]:[Eligibilité procédé]],2,FALSE)),"")</f>
        <v/>
      </c>
      <c r="C247" s="23" t="str" cm="1">
        <f t="array" ref="C247">IF(B247&lt;&gt;"",INDEX(BDD_ISOLANTS_BIOSOURCES!A:CC,B247,MATCH($C$12,REFERENCEMENT_ISOLANT[#Headers],0)),"")</f>
        <v/>
      </c>
      <c r="D247" s="23" t="str">
        <f ca="1">IF($B$10=TRUE,IF(C247&lt;&gt;"",COUNTIF(INDIRECT("$C$"&amp;ROW($C$13)&amp;":$C$"&amp;491-COUNTBLANK($C$13:$C$491)),"&lt;"&amp;C247)+COUNTIF(C$13:C247,C247),""),IF(C247&lt;&gt;"",COUNTIF(INDIRECT("$C$"&amp;ROW($C$13)&amp;":$C$"&amp;491-COUNTBLANK($C$13:$C$491)),"&gt;"&amp;C247)+COUNTIF(C$13:C247,C247),""))</f>
        <v/>
      </c>
      <c r="E247" s="23" t="str">
        <f t="shared" ca="1" si="3"/>
        <v/>
      </c>
      <c r="F247" s="142" t="str" cm="1">
        <f t="array" ref="F247">IF(A247&lt;&gt;"",INDEX(BDD_ISOLANTS_BIOSOURCES!A:CG,E247,MATCH($F$12,REFERENCEMENT_ISOLANT[#Headers],0)),"")</f>
        <v/>
      </c>
    </row>
    <row r="248" spans="1:6" x14ac:dyDescent="0.3">
      <c r="A248" s="23" t="str">
        <f>IF(AND(A247&lt;COUNTIF(REFERENCEMENT_ISOLANT[DATE REFERENCEMENT],"&lt;&gt;"&amp;""),A247&gt;0),'PR-tampon'!A247+1,"")</f>
        <v/>
      </c>
      <c r="B248" s="23" t="str">
        <f>IFERROR(IF(A248="","",VLOOKUP($A248,REFERENCEMENT_ISOLANT[[Ordre]:[Eligibilité procédé]],2,FALSE)),"")</f>
        <v/>
      </c>
      <c r="C248" s="23" t="str" cm="1">
        <f t="array" ref="C248">IF(B248&lt;&gt;"",INDEX(BDD_ISOLANTS_BIOSOURCES!A:CC,B248,MATCH($C$12,REFERENCEMENT_ISOLANT[#Headers],0)),"")</f>
        <v/>
      </c>
      <c r="D248" s="23" t="str">
        <f ca="1">IF($B$10=TRUE,IF(C248&lt;&gt;"",COUNTIF(INDIRECT("$C$"&amp;ROW($C$13)&amp;":$C$"&amp;491-COUNTBLANK($C$13:$C$491)),"&lt;"&amp;C248)+COUNTIF(C$13:C248,C248),""),IF(C248&lt;&gt;"",COUNTIF(INDIRECT("$C$"&amp;ROW($C$13)&amp;":$C$"&amp;491-COUNTBLANK($C$13:$C$491)),"&gt;"&amp;C248)+COUNTIF(C$13:C248,C248),""))</f>
        <v/>
      </c>
      <c r="E248" s="23" t="str">
        <f t="shared" ca="1" si="3"/>
        <v/>
      </c>
      <c r="F248" s="142" t="str" cm="1">
        <f t="array" ref="F248">IF(A248&lt;&gt;"",INDEX(BDD_ISOLANTS_BIOSOURCES!A:CG,E248,MATCH($F$12,REFERENCEMENT_ISOLANT[#Headers],0)),"")</f>
        <v/>
      </c>
    </row>
    <row r="249" spans="1:6" x14ac:dyDescent="0.3">
      <c r="A249" s="23" t="str">
        <f>IF(AND(A248&lt;COUNTIF(REFERENCEMENT_ISOLANT[DATE REFERENCEMENT],"&lt;&gt;"&amp;""),A248&gt;0),'PR-tampon'!A248+1,"")</f>
        <v/>
      </c>
      <c r="B249" s="23" t="str">
        <f>IFERROR(IF(A249="","",VLOOKUP($A249,REFERENCEMENT_ISOLANT[[Ordre]:[Eligibilité procédé]],2,FALSE)),"")</f>
        <v/>
      </c>
      <c r="C249" s="23" t="str" cm="1">
        <f t="array" ref="C249">IF(B249&lt;&gt;"",INDEX(BDD_ISOLANTS_BIOSOURCES!A:CC,B249,MATCH($C$12,REFERENCEMENT_ISOLANT[#Headers],0)),"")</f>
        <v/>
      </c>
      <c r="D249" s="23" t="str">
        <f ca="1">IF($B$10=TRUE,IF(C249&lt;&gt;"",COUNTIF(INDIRECT("$C$"&amp;ROW($C$13)&amp;":$C$"&amp;491-COUNTBLANK($C$13:$C$491)),"&lt;"&amp;C249)+COUNTIF(C$13:C249,C249),""),IF(C249&lt;&gt;"",COUNTIF(INDIRECT("$C$"&amp;ROW($C$13)&amp;":$C$"&amp;491-COUNTBLANK($C$13:$C$491)),"&gt;"&amp;C249)+COUNTIF(C$13:C249,C249),""))</f>
        <v/>
      </c>
      <c r="E249" s="23" t="str">
        <f t="shared" ca="1" si="3"/>
        <v/>
      </c>
      <c r="F249" s="142" t="str" cm="1">
        <f t="array" ref="F249">IF(A249&lt;&gt;"",INDEX(BDD_ISOLANTS_BIOSOURCES!A:CG,E249,MATCH($F$12,REFERENCEMENT_ISOLANT[#Headers],0)),"")</f>
        <v/>
      </c>
    </row>
    <row r="250" spans="1:6" x14ac:dyDescent="0.3">
      <c r="A250" s="23" t="str">
        <f>IF(AND(A249&lt;COUNTIF(REFERENCEMENT_ISOLANT[DATE REFERENCEMENT],"&lt;&gt;"&amp;""),A249&gt;0),'PR-tampon'!A249+1,"")</f>
        <v/>
      </c>
      <c r="B250" s="23" t="str">
        <f>IFERROR(IF(A250="","",VLOOKUP($A250,REFERENCEMENT_ISOLANT[[Ordre]:[Eligibilité procédé]],2,FALSE)),"")</f>
        <v/>
      </c>
      <c r="C250" s="23" t="str" cm="1">
        <f t="array" ref="C250">IF(B250&lt;&gt;"",INDEX(BDD_ISOLANTS_BIOSOURCES!A:CC,B250,MATCH($C$12,REFERENCEMENT_ISOLANT[#Headers],0)),"")</f>
        <v/>
      </c>
      <c r="D250" s="23" t="str">
        <f ca="1">IF($B$10=TRUE,IF(C250&lt;&gt;"",COUNTIF(INDIRECT("$C$"&amp;ROW($C$13)&amp;":$C$"&amp;491-COUNTBLANK($C$13:$C$491)),"&lt;"&amp;C250)+COUNTIF(C$13:C250,C250),""),IF(C250&lt;&gt;"",COUNTIF(INDIRECT("$C$"&amp;ROW($C$13)&amp;":$C$"&amp;491-COUNTBLANK($C$13:$C$491)),"&gt;"&amp;C250)+COUNTIF(C$13:C250,C250),""))</f>
        <v/>
      </c>
      <c r="E250" s="23" t="str">
        <f t="shared" ca="1" si="3"/>
        <v/>
      </c>
      <c r="F250" s="142" t="str" cm="1">
        <f t="array" ref="F250">IF(A250&lt;&gt;"",INDEX(BDD_ISOLANTS_BIOSOURCES!A:CG,E250,MATCH($F$12,REFERENCEMENT_ISOLANT[#Headers],0)),"")</f>
        <v/>
      </c>
    </row>
    <row r="251" spans="1:6" x14ac:dyDescent="0.3">
      <c r="A251" s="23" t="str">
        <f>IF(AND(A250&lt;COUNTIF(REFERENCEMENT_ISOLANT[DATE REFERENCEMENT],"&lt;&gt;"&amp;""),A250&gt;0),'PR-tampon'!A250+1,"")</f>
        <v/>
      </c>
      <c r="B251" s="23" t="str">
        <f>IFERROR(IF(A251="","",VLOOKUP($A251,REFERENCEMENT_ISOLANT[[Ordre]:[Eligibilité procédé]],2,FALSE)),"")</f>
        <v/>
      </c>
      <c r="C251" s="23" t="str" cm="1">
        <f t="array" ref="C251">IF(B251&lt;&gt;"",INDEX(BDD_ISOLANTS_BIOSOURCES!A:CC,B251,MATCH($C$12,REFERENCEMENT_ISOLANT[#Headers],0)),"")</f>
        <v/>
      </c>
      <c r="D251" s="23" t="str">
        <f ca="1">IF($B$10=TRUE,IF(C251&lt;&gt;"",COUNTIF(INDIRECT("$C$"&amp;ROW($C$13)&amp;":$C$"&amp;491-COUNTBLANK($C$13:$C$491)),"&lt;"&amp;C251)+COUNTIF(C$13:C251,C251),""),IF(C251&lt;&gt;"",COUNTIF(INDIRECT("$C$"&amp;ROW($C$13)&amp;":$C$"&amp;491-COUNTBLANK($C$13:$C$491)),"&gt;"&amp;C251)+COUNTIF(C$13:C251,C251),""))</f>
        <v/>
      </c>
      <c r="E251" s="23" t="str">
        <f t="shared" ca="1" si="3"/>
        <v/>
      </c>
      <c r="F251" s="142" t="str" cm="1">
        <f t="array" ref="F251">IF(A251&lt;&gt;"",INDEX(BDD_ISOLANTS_BIOSOURCES!A:CG,E251,MATCH($F$12,REFERENCEMENT_ISOLANT[#Headers],0)),"")</f>
        <v/>
      </c>
    </row>
    <row r="252" spans="1:6" x14ac:dyDescent="0.3">
      <c r="A252" s="23" t="str">
        <f>IF(AND(A251&lt;COUNTIF(REFERENCEMENT_ISOLANT[DATE REFERENCEMENT],"&lt;&gt;"&amp;""),A251&gt;0),'PR-tampon'!A251+1,"")</f>
        <v/>
      </c>
      <c r="B252" s="23" t="str">
        <f>IFERROR(IF(A252="","",VLOOKUP($A252,REFERENCEMENT_ISOLANT[[Ordre]:[Eligibilité procédé]],2,FALSE)),"")</f>
        <v/>
      </c>
      <c r="C252" s="23" t="str" cm="1">
        <f t="array" ref="C252">IF(B252&lt;&gt;"",INDEX(BDD_ISOLANTS_BIOSOURCES!A:CC,B252,MATCH($C$12,REFERENCEMENT_ISOLANT[#Headers],0)),"")</f>
        <v/>
      </c>
      <c r="D252" s="23" t="str">
        <f ca="1">IF($B$10=TRUE,IF(C252&lt;&gt;"",COUNTIF(INDIRECT("$C$"&amp;ROW($C$13)&amp;":$C$"&amp;491-COUNTBLANK($C$13:$C$491)),"&lt;"&amp;C252)+COUNTIF(C$13:C252,C252),""),IF(C252&lt;&gt;"",COUNTIF(INDIRECT("$C$"&amp;ROW($C$13)&amp;":$C$"&amp;491-COUNTBLANK($C$13:$C$491)),"&gt;"&amp;C252)+COUNTIF(C$13:C252,C252),""))</f>
        <v/>
      </c>
      <c r="E252" s="23" t="str">
        <f t="shared" ca="1" si="3"/>
        <v/>
      </c>
      <c r="F252" s="142" t="str" cm="1">
        <f t="array" ref="F252">IF(A252&lt;&gt;"",INDEX(BDD_ISOLANTS_BIOSOURCES!A:CG,E252,MATCH($F$12,REFERENCEMENT_ISOLANT[#Headers],0)),"")</f>
        <v/>
      </c>
    </row>
    <row r="253" spans="1:6" x14ac:dyDescent="0.3">
      <c r="A253" s="23" t="str">
        <f>IF(AND(A252&lt;COUNTIF(REFERENCEMENT_ISOLANT[DATE REFERENCEMENT],"&lt;&gt;"&amp;""),A252&gt;0),'PR-tampon'!A252+1,"")</f>
        <v/>
      </c>
      <c r="B253" s="23" t="str">
        <f>IFERROR(IF(A253="","",VLOOKUP($A253,REFERENCEMENT_ISOLANT[[Ordre]:[Eligibilité procédé]],2,FALSE)),"")</f>
        <v/>
      </c>
      <c r="C253" s="23" t="str" cm="1">
        <f t="array" ref="C253">IF(B253&lt;&gt;"",INDEX(BDD_ISOLANTS_BIOSOURCES!A:CC,B253,MATCH($C$12,REFERENCEMENT_ISOLANT[#Headers],0)),"")</f>
        <v/>
      </c>
      <c r="D253" s="23" t="str">
        <f ca="1">IF($B$10=TRUE,IF(C253&lt;&gt;"",COUNTIF(INDIRECT("$C$"&amp;ROW($C$13)&amp;":$C$"&amp;491-COUNTBLANK($C$13:$C$491)),"&lt;"&amp;C253)+COUNTIF(C$13:C253,C253),""),IF(C253&lt;&gt;"",COUNTIF(INDIRECT("$C$"&amp;ROW($C$13)&amp;":$C$"&amp;491-COUNTBLANK($C$13:$C$491)),"&gt;"&amp;C253)+COUNTIF(C$13:C253,C253),""))</f>
        <v/>
      </c>
      <c r="E253" s="23" t="str">
        <f t="shared" ca="1" si="3"/>
        <v/>
      </c>
      <c r="F253" s="142" t="str" cm="1">
        <f t="array" ref="F253">IF(A253&lt;&gt;"",INDEX(BDD_ISOLANTS_BIOSOURCES!A:CG,E253,MATCH($F$12,REFERENCEMENT_ISOLANT[#Headers],0)),"")</f>
        <v/>
      </c>
    </row>
    <row r="254" spans="1:6" x14ac:dyDescent="0.3">
      <c r="A254" s="23" t="str">
        <f>IF(AND(A253&lt;COUNTIF(REFERENCEMENT_ISOLANT[DATE REFERENCEMENT],"&lt;&gt;"&amp;""),A253&gt;0),'PR-tampon'!A253+1,"")</f>
        <v/>
      </c>
      <c r="B254" s="23" t="str">
        <f>IFERROR(IF(A254="","",VLOOKUP($A254,REFERENCEMENT_ISOLANT[[Ordre]:[Eligibilité procédé]],2,FALSE)),"")</f>
        <v/>
      </c>
      <c r="C254" s="23" t="str" cm="1">
        <f t="array" ref="C254">IF(B254&lt;&gt;"",INDEX(BDD_ISOLANTS_BIOSOURCES!A:CC,B254,MATCH($C$12,REFERENCEMENT_ISOLANT[#Headers],0)),"")</f>
        <v/>
      </c>
      <c r="D254" s="23" t="str">
        <f ca="1">IF($B$10=TRUE,IF(C254&lt;&gt;"",COUNTIF(INDIRECT("$C$"&amp;ROW($C$13)&amp;":$C$"&amp;491-COUNTBLANK($C$13:$C$491)),"&lt;"&amp;C254)+COUNTIF(C$13:C254,C254),""),IF(C254&lt;&gt;"",COUNTIF(INDIRECT("$C$"&amp;ROW($C$13)&amp;":$C$"&amp;491-COUNTBLANK($C$13:$C$491)),"&gt;"&amp;C254)+COUNTIF(C$13:C254,C254),""))</f>
        <v/>
      </c>
      <c r="E254" s="23" t="str">
        <f t="shared" ca="1" si="3"/>
        <v/>
      </c>
      <c r="F254" s="142" t="str" cm="1">
        <f t="array" ref="F254">IF(A254&lt;&gt;"",INDEX(BDD_ISOLANTS_BIOSOURCES!A:CG,E254,MATCH($F$12,REFERENCEMENT_ISOLANT[#Headers],0)),"")</f>
        <v/>
      </c>
    </row>
    <row r="255" spans="1:6" x14ac:dyDescent="0.3">
      <c r="A255" s="23" t="str">
        <f>IF(AND(A254&lt;COUNTIF(REFERENCEMENT_ISOLANT[DATE REFERENCEMENT],"&lt;&gt;"&amp;""),A254&gt;0),'PR-tampon'!A254+1,"")</f>
        <v/>
      </c>
      <c r="B255" s="23" t="str">
        <f>IFERROR(IF(A255="","",VLOOKUP($A255,REFERENCEMENT_ISOLANT[[Ordre]:[Eligibilité procédé]],2,FALSE)),"")</f>
        <v/>
      </c>
      <c r="C255" s="23" t="str" cm="1">
        <f t="array" ref="C255">IF(B255&lt;&gt;"",INDEX(BDD_ISOLANTS_BIOSOURCES!A:CC,B255,MATCH($C$12,REFERENCEMENT_ISOLANT[#Headers],0)),"")</f>
        <v/>
      </c>
      <c r="D255" s="23" t="str">
        <f ca="1">IF($B$10=TRUE,IF(C255&lt;&gt;"",COUNTIF(INDIRECT("$C$"&amp;ROW($C$13)&amp;":$C$"&amp;491-COUNTBLANK($C$13:$C$491)),"&lt;"&amp;C255)+COUNTIF(C$13:C255,C255),""),IF(C255&lt;&gt;"",COUNTIF(INDIRECT("$C$"&amp;ROW($C$13)&amp;":$C$"&amp;491-COUNTBLANK($C$13:$C$491)),"&gt;"&amp;C255)+COUNTIF(C$13:C255,C255),""))</f>
        <v/>
      </c>
      <c r="E255" s="23" t="str">
        <f t="shared" ca="1" si="3"/>
        <v/>
      </c>
      <c r="F255" s="142" t="str" cm="1">
        <f t="array" ref="F255">IF(A255&lt;&gt;"",INDEX(BDD_ISOLANTS_BIOSOURCES!A:CG,E255,MATCH($F$12,REFERENCEMENT_ISOLANT[#Headers],0)),"")</f>
        <v/>
      </c>
    </row>
    <row r="256" spans="1:6" x14ac:dyDescent="0.3">
      <c r="A256" s="23" t="str">
        <f>IF(AND(A255&lt;COUNTIF(REFERENCEMENT_ISOLANT[DATE REFERENCEMENT],"&lt;&gt;"&amp;""),A255&gt;0),'PR-tampon'!A255+1,"")</f>
        <v/>
      </c>
      <c r="B256" s="23" t="str">
        <f>IFERROR(IF(A256="","",VLOOKUP($A256,REFERENCEMENT_ISOLANT[[Ordre]:[Eligibilité procédé]],2,FALSE)),"")</f>
        <v/>
      </c>
      <c r="C256" s="23" t="str" cm="1">
        <f t="array" ref="C256">IF(B256&lt;&gt;"",INDEX(BDD_ISOLANTS_BIOSOURCES!A:CC,B256,MATCH($C$12,REFERENCEMENT_ISOLANT[#Headers],0)),"")</f>
        <v/>
      </c>
      <c r="D256" s="23" t="str">
        <f ca="1">IF($B$10=TRUE,IF(C256&lt;&gt;"",COUNTIF(INDIRECT("$C$"&amp;ROW($C$13)&amp;":$C$"&amp;491-COUNTBLANK($C$13:$C$491)),"&lt;"&amp;C256)+COUNTIF(C$13:C256,C256),""),IF(C256&lt;&gt;"",COUNTIF(INDIRECT("$C$"&amp;ROW($C$13)&amp;":$C$"&amp;491-COUNTBLANK($C$13:$C$491)),"&gt;"&amp;C256)+COUNTIF(C$13:C256,C256),""))</f>
        <v/>
      </c>
      <c r="E256" s="23" t="str">
        <f t="shared" ca="1" si="3"/>
        <v/>
      </c>
      <c r="F256" s="142" t="str" cm="1">
        <f t="array" ref="F256">IF(A256&lt;&gt;"",INDEX(BDD_ISOLANTS_BIOSOURCES!A:CG,E256,MATCH($F$12,REFERENCEMENT_ISOLANT[#Headers],0)),"")</f>
        <v/>
      </c>
    </row>
    <row r="257" spans="1:6" x14ac:dyDescent="0.3">
      <c r="A257" s="23" t="str">
        <f>IF(AND(A256&lt;COUNTIF(REFERENCEMENT_ISOLANT[DATE REFERENCEMENT],"&lt;&gt;"&amp;""),A256&gt;0),'PR-tampon'!A256+1,"")</f>
        <v/>
      </c>
      <c r="B257" s="23" t="str">
        <f>IFERROR(IF(A257="","",VLOOKUP($A257,REFERENCEMENT_ISOLANT[[Ordre]:[Eligibilité procédé]],2,FALSE)),"")</f>
        <v/>
      </c>
      <c r="C257" s="23" t="str" cm="1">
        <f t="array" ref="C257">IF(B257&lt;&gt;"",INDEX(BDD_ISOLANTS_BIOSOURCES!A:CC,B257,MATCH($C$12,REFERENCEMENT_ISOLANT[#Headers],0)),"")</f>
        <v/>
      </c>
      <c r="D257" s="23" t="str">
        <f ca="1">IF($B$10=TRUE,IF(C257&lt;&gt;"",COUNTIF(INDIRECT("$C$"&amp;ROW($C$13)&amp;":$C$"&amp;491-COUNTBLANK($C$13:$C$491)),"&lt;"&amp;C257)+COUNTIF(C$13:C257,C257),""),IF(C257&lt;&gt;"",COUNTIF(INDIRECT("$C$"&amp;ROW($C$13)&amp;":$C$"&amp;491-COUNTBLANK($C$13:$C$491)),"&gt;"&amp;C257)+COUNTIF(C$13:C257,C257),""))</f>
        <v/>
      </c>
      <c r="E257" s="23" t="str">
        <f t="shared" ca="1" si="3"/>
        <v/>
      </c>
      <c r="F257" s="142" t="str" cm="1">
        <f t="array" ref="F257">IF(A257&lt;&gt;"",INDEX(BDD_ISOLANTS_BIOSOURCES!A:CG,E257,MATCH($F$12,REFERENCEMENT_ISOLANT[#Headers],0)),"")</f>
        <v/>
      </c>
    </row>
    <row r="258" spans="1:6" x14ac:dyDescent="0.3">
      <c r="A258" s="23" t="str">
        <f>IF(AND(A257&lt;COUNTIF(REFERENCEMENT_ISOLANT[DATE REFERENCEMENT],"&lt;&gt;"&amp;""),A257&gt;0),'PR-tampon'!A257+1,"")</f>
        <v/>
      </c>
      <c r="B258" s="23" t="str">
        <f>IFERROR(IF(A258="","",VLOOKUP($A258,REFERENCEMENT_ISOLANT[[Ordre]:[Eligibilité procédé]],2,FALSE)),"")</f>
        <v/>
      </c>
      <c r="C258" s="23" t="str" cm="1">
        <f t="array" ref="C258">IF(B258&lt;&gt;"",INDEX(BDD_ISOLANTS_BIOSOURCES!A:CC,B258,MATCH($C$12,REFERENCEMENT_ISOLANT[#Headers],0)),"")</f>
        <v/>
      </c>
      <c r="D258" s="23" t="str">
        <f ca="1">IF($B$10=TRUE,IF(C258&lt;&gt;"",COUNTIF(INDIRECT("$C$"&amp;ROW($C$13)&amp;":$C$"&amp;491-COUNTBLANK($C$13:$C$491)),"&lt;"&amp;C258)+COUNTIF(C$13:C258,C258),""),IF(C258&lt;&gt;"",COUNTIF(INDIRECT("$C$"&amp;ROW($C$13)&amp;":$C$"&amp;491-COUNTBLANK($C$13:$C$491)),"&gt;"&amp;C258)+COUNTIF(C$13:C258,C258),""))</f>
        <v/>
      </c>
      <c r="E258" s="23" t="str">
        <f t="shared" ca="1" si="3"/>
        <v/>
      </c>
      <c r="F258" s="142" t="str" cm="1">
        <f t="array" ref="F258">IF(A258&lt;&gt;"",INDEX(BDD_ISOLANTS_BIOSOURCES!A:CG,E258,MATCH($F$12,REFERENCEMENT_ISOLANT[#Headers],0)),"")</f>
        <v/>
      </c>
    </row>
    <row r="259" spans="1:6" x14ac:dyDescent="0.3">
      <c r="A259" s="23" t="str">
        <f>IF(AND(A258&lt;COUNTIF(REFERENCEMENT_ISOLANT[DATE REFERENCEMENT],"&lt;&gt;"&amp;""),A258&gt;0),'PR-tampon'!A258+1,"")</f>
        <v/>
      </c>
      <c r="B259" s="23" t="str">
        <f>IFERROR(IF(A259="","",VLOOKUP($A259,REFERENCEMENT_ISOLANT[[Ordre]:[Eligibilité procédé]],2,FALSE)),"")</f>
        <v/>
      </c>
      <c r="C259" s="23" t="str" cm="1">
        <f t="array" ref="C259">IF(B259&lt;&gt;"",INDEX(BDD_ISOLANTS_BIOSOURCES!A:CC,B259,MATCH($C$12,REFERENCEMENT_ISOLANT[#Headers],0)),"")</f>
        <v/>
      </c>
      <c r="D259" s="23" t="str">
        <f ca="1">IF($B$10=TRUE,IF(C259&lt;&gt;"",COUNTIF(INDIRECT("$C$"&amp;ROW($C$13)&amp;":$C$"&amp;491-COUNTBLANK($C$13:$C$491)),"&lt;"&amp;C259)+COUNTIF(C$13:C259,C259),""),IF(C259&lt;&gt;"",COUNTIF(INDIRECT("$C$"&amp;ROW($C$13)&amp;":$C$"&amp;491-COUNTBLANK($C$13:$C$491)),"&gt;"&amp;C259)+COUNTIF(C$13:C259,C259),""))</f>
        <v/>
      </c>
      <c r="E259" s="23" t="str">
        <f t="shared" ca="1" si="3"/>
        <v/>
      </c>
      <c r="F259" s="142" t="str" cm="1">
        <f t="array" ref="F259">IF(A259&lt;&gt;"",INDEX(BDD_ISOLANTS_BIOSOURCES!A:CG,E259,MATCH($F$12,REFERENCEMENT_ISOLANT[#Headers],0)),"")</f>
        <v/>
      </c>
    </row>
    <row r="260" spans="1:6" x14ac:dyDescent="0.3">
      <c r="A260" s="23" t="str">
        <f>IF(AND(A259&lt;COUNTIF(REFERENCEMENT_ISOLANT[DATE REFERENCEMENT],"&lt;&gt;"&amp;""),A259&gt;0),'PR-tampon'!A259+1,"")</f>
        <v/>
      </c>
      <c r="B260" s="23" t="str">
        <f>IFERROR(IF(A260="","",VLOOKUP($A260,REFERENCEMENT_ISOLANT[[Ordre]:[Eligibilité procédé]],2,FALSE)),"")</f>
        <v/>
      </c>
      <c r="C260" s="23" t="str" cm="1">
        <f t="array" ref="C260">IF(B260&lt;&gt;"",INDEX(BDD_ISOLANTS_BIOSOURCES!A:CC,B260,MATCH($C$12,REFERENCEMENT_ISOLANT[#Headers],0)),"")</f>
        <v/>
      </c>
      <c r="D260" s="23" t="str">
        <f ca="1">IF($B$10=TRUE,IF(C260&lt;&gt;"",COUNTIF(INDIRECT("$C$"&amp;ROW($C$13)&amp;":$C$"&amp;491-COUNTBLANK($C$13:$C$491)),"&lt;"&amp;C260)+COUNTIF(C$13:C260,C260),""),IF(C260&lt;&gt;"",COUNTIF(INDIRECT("$C$"&amp;ROW($C$13)&amp;":$C$"&amp;491-COUNTBLANK($C$13:$C$491)),"&gt;"&amp;C260)+COUNTIF(C$13:C260,C260),""))</f>
        <v/>
      </c>
      <c r="E260" s="23" t="str">
        <f t="shared" ca="1" si="3"/>
        <v/>
      </c>
      <c r="F260" s="142" t="str" cm="1">
        <f t="array" ref="F260">IF(A260&lt;&gt;"",INDEX(BDD_ISOLANTS_BIOSOURCES!A:CG,E260,MATCH($F$12,REFERENCEMENT_ISOLANT[#Headers],0)),"")</f>
        <v/>
      </c>
    </row>
    <row r="261" spans="1:6" x14ac:dyDescent="0.3">
      <c r="A261" s="23" t="str">
        <f>IF(AND(A260&lt;COUNTIF(REFERENCEMENT_ISOLANT[DATE REFERENCEMENT],"&lt;&gt;"&amp;""),A260&gt;0),'PR-tampon'!A260+1,"")</f>
        <v/>
      </c>
      <c r="B261" s="23" t="str">
        <f>IFERROR(IF(A261="","",VLOOKUP($A261,REFERENCEMENT_ISOLANT[[Ordre]:[Eligibilité procédé]],2,FALSE)),"")</f>
        <v/>
      </c>
      <c r="C261" s="23" t="str" cm="1">
        <f t="array" ref="C261">IF(B261&lt;&gt;"",INDEX(BDD_ISOLANTS_BIOSOURCES!A:CC,B261,MATCH($C$12,REFERENCEMENT_ISOLANT[#Headers],0)),"")</f>
        <v/>
      </c>
      <c r="D261" s="23" t="str">
        <f ca="1">IF($B$10=TRUE,IF(C261&lt;&gt;"",COUNTIF(INDIRECT("$C$"&amp;ROW($C$13)&amp;":$C$"&amp;491-COUNTBLANK($C$13:$C$491)),"&lt;"&amp;C261)+COUNTIF(C$13:C261,C261),""),IF(C261&lt;&gt;"",COUNTIF(INDIRECT("$C$"&amp;ROW($C$13)&amp;":$C$"&amp;491-COUNTBLANK($C$13:$C$491)),"&gt;"&amp;C261)+COUNTIF(C$13:C261,C261),""))</f>
        <v/>
      </c>
      <c r="E261" s="23" t="str">
        <f t="shared" ca="1" si="3"/>
        <v/>
      </c>
      <c r="F261" s="142" t="str" cm="1">
        <f t="array" ref="F261">IF(A261&lt;&gt;"",INDEX(BDD_ISOLANTS_BIOSOURCES!A:CG,E261,MATCH($F$12,REFERENCEMENT_ISOLANT[#Headers],0)),"")</f>
        <v/>
      </c>
    </row>
    <row r="262" spans="1:6" x14ac:dyDescent="0.3">
      <c r="A262" s="23" t="str">
        <f>IF(AND(A261&lt;COUNTIF(REFERENCEMENT_ISOLANT[DATE REFERENCEMENT],"&lt;&gt;"&amp;""),A261&gt;0),'PR-tampon'!A261+1,"")</f>
        <v/>
      </c>
      <c r="B262" s="23" t="str">
        <f>IFERROR(IF(A262="","",VLOOKUP($A262,REFERENCEMENT_ISOLANT[[Ordre]:[Eligibilité procédé]],2,FALSE)),"")</f>
        <v/>
      </c>
      <c r="C262" s="23" t="str" cm="1">
        <f t="array" ref="C262">IF(B262&lt;&gt;"",INDEX(BDD_ISOLANTS_BIOSOURCES!A:CC,B262,MATCH($C$12,REFERENCEMENT_ISOLANT[#Headers],0)),"")</f>
        <v/>
      </c>
      <c r="D262" s="23" t="str">
        <f ca="1">IF($B$10=TRUE,IF(C262&lt;&gt;"",COUNTIF(INDIRECT("$C$"&amp;ROW($C$13)&amp;":$C$"&amp;491-COUNTBLANK($C$13:$C$491)),"&lt;"&amp;C262)+COUNTIF(C$13:C262,C262),""),IF(C262&lt;&gt;"",COUNTIF(INDIRECT("$C$"&amp;ROW($C$13)&amp;":$C$"&amp;491-COUNTBLANK($C$13:$C$491)),"&gt;"&amp;C262)+COUNTIF(C$13:C262,C262),""))</f>
        <v/>
      </c>
      <c r="E262" s="23" t="str">
        <f t="shared" ca="1" si="3"/>
        <v/>
      </c>
      <c r="F262" s="142" t="str" cm="1">
        <f t="array" ref="F262">IF(A262&lt;&gt;"",INDEX(BDD_ISOLANTS_BIOSOURCES!A:CG,E262,MATCH($F$12,REFERENCEMENT_ISOLANT[#Headers],0)),"")</f>
        <v/>
      </c>
    </row>
    <row r="263" spans="1:6" x14ac:dyDescent="0.3">
      <c r="A263" s="23" t="str">
        <f>IF(AND(A262&lt;COUNTIF(REFERENCEMENT_ISOLANT[DATE REFERENCEMENT],"&lt;&gt;"&amp;""),A262&gt;0),'PR-tampon'!A262+1,"")</f>
        <v/>
      </c>
      <c r="B263" s="23" t="str">
        <f>IFERROR(IF(A263="","",VLOOKUP($A263,REFERENCEMENT_ISOLANT[[Ordre]:[Eligibilité procédé]],2,FALSE)),"")</f>
        <v/>
      </c>
      <c r="C263" s="23" t="str" cm="1">
        <f t="array" ref="C263">IF(B263&lt;&gt;"",INDEX(BDD_ISOLANTS_BIOSOURCES!A:CC,B263,MATCH($C$12,REFERENCEMENT_ISOLANT[#Headers],0)),"")</f>
        <v/>
      </c>
      <c r="D263" s="23" t="str">
        <f ca="1">IF($B$10=TRUE,IF(C263&lt;&gt;"",COUNTIF(INDIRECT("$C$"&amp;ROW($C$13)&amp;":$C$"&amp;491-COUNTBLANK($C$13:$C$491)),"&lt;"&amp;C263)+COUNTIF(C$13:C263,C263),""),IF(C263&lt;&gt;"",COUNTIF(INDIRECT("$C$"&amp;ROW($C$13)&amp;":$C$"&amp;491-COUNTBLANK($C$13:$C$491)),"&gt;"&amp;C263)+COUNTIF(C$13:C263,C263),""))</f>
        <v/>
      </c>
      <c r="E263" s="23" t="str">
        <f t="shared" ca="1" si="3"/>
        <v/>
      </c>
      <c r="F263" s="142" t="str" cm="1">
        <f t="array" ref="F263">IF(A263&lt;&gt;"",INDEX(BDD_ISOLANTS_BIOSOURCES!A:CG,E263,MATCH($F$12,REFERENCEMENT_ISOLANT[#Headers],0)),"")</f>
        <v/>
      </c>
    </row>
    <row r="264" spans="1:6" x14ac:dyDescent="0.3">
      <c r="A264" s="23" t="str">
        <f>IF(AND(A263&lt;COUNTIF(REFERENCEMENT_ISOLANT[DATE REFERENCEMENT],"&lt;&gt;"&amp;""),A263&gt;0),'PR-tampon'!A263+1,"")</f>
        <v/>
      </c>
      <c r="B264" s="23" t="str">
        <f>IFERROR(IF(A264="","",VLOOKUP($A264,REFERENCEMENT_ISOLANT[[Ordre]:[Eligibilité procédé]],2,FALSE)),"")</f>
        <v/>
      </c>
      <c r="C264" s="23" t="str" cm="1">
        <f t="array" ref="C264">IF(B264&lt;&gt;"",INDEX(BDD_ISOLANTS_BIOSOURCES!A:CC,B264,MATCH($C$12,REFERENCEMENT_ISOLANT[#Headers],0)),"")</f>
        <v/>
      </c>
      <c r="D264" s="23" t="str">
        <f ca="1">IF($B$10=TRUE,IF(C264&lt;&gt;"",COUNTIF(INDIRECT("$C$"&amp;ROW($C$13)&amp;":$C$"&amp;491-COUNTBLANK($C$13:$C$491)),"&lt;"&amp;C264)+COUNTIF(C$13:C264,C264),""),IF(C264&lt;&gt;"",COUNTIF(INDIRECT("$C$"&amp;ROW($C$13)&amp;":$C$"&amp;491-COUNTBLANK($C$13:$C$491)),"&gt;"&amp;C264)+COUNTIF(C$13:C264,C264),""))</f>
        <v/>
      </c>
      <c r="E264" s="23" t="str">
        <f t="shared" ca="1" si="3"/>
        <v/>
      </c>
      <c r="F264" s="142" t="str" cm="1">
        <f t="array" ref="F264">IF(A264&lt;&gt;"",INDEX(BDD_ISOLANTS_BIOSOURCES!A:CG,E264,MATCH($F$12,REFERENCEMENT_ISOLANT[#Headers],0)),"")</f>
        <v/>
      </c>
    </row>
    <row r="265" spans="1:6" x14ac:dyDescent="0.3">
      <c r="A265" s="23" t="str">
        <f>IF(AND(A264&lt;COUNTIF(REFERENCEMENT_ISOLANT[DATE REFERENCEMENT],"&lt;&gt;"&amp;""),A264&gt;0),'PR-tampon'!A264+1,"")</f>
        <v/>
      </c>
      <c r="B265" s="23" t="str">
        <f>IFERROR(IF(A265="","",VLOOKUP($A265,REFERENCEMENT_ISOLANT[[Ordre]:[Eligibilité procédé]],2,FALSE)),"")</f>
        <v/>
      </c>
      <c r="C265" s="23" t="str" cm="1">
        <f t="array" ref="C265">IF(B265&lt;&gt;"",INDEX(BDD_ISOLANTS_BIOSOURCES!A:CC,B265,MATCH($C$12,REFERENCEMENT_ISOLANT[#Headers],0)),"")</f>
        <v/>
      </c>
      <c r="D265" s="23" t="str">
        <f ca="1">IF($B$10=TRUE,IF(C265&lt;&gt;"",COUNTIF(INDIRECT("$C$"&amp;ROW($C$13)&amp;":$C$"&amp;491-COUNTBLANK($C$13:$C$491)),"&lt;"&amp;C265)+COUNTIF(C$13:C265,C265),""),IF(C265&lt;&gt;"",COUNTIF(INDIRECT("$C$"&amp;ROW($C$13)&amp;":$C$"&amp;491-COUNTBLANK($C$13:$C$491)),"&gt;"&amp;C265)+COUNTIF(C$13:C265,C265),""))</f>
        <v/>
      </c>
      <c r="E265" s="23" t="str">
        <f t="shared" ca="1" si="3"/>
        <v/>
      </c>
      <c r="F265" s="142" t="str" cm="1">
        <f t="array" ref="F265">IF(A265&lt;&gt;"",INDEX(BDD_ISOLANTS_BIOSOURCES!A:CG,E265,MATCH($F$12,REFERENCEMENT_ISOLANT[#Headers],0)),"")</f>
        <v/>
      </c>
    </row>
    <row r="266" spans="1:6" x14ac:dyDescent="0.3">
      <c r="A266" s="23" t="str">
        <f>IF(AND(A265&lt;COUNTIF(REFERENCEMENT_ISOLANT[DATE REFERENCEMENT],"&lt;&gt;"&amp;""),A265&gt;0),'PR-tampon'!A265+1,"")</f>
        <v/>
      </c>
      <c r="B266" s="23" t="str">
        <f>IFERROR(IF(A266="","",VLOOKUP($A266,REFERENCEMENT_ISOLANT[[Ordre]:[Eligibilité procédé]],2,FALSE)),"")</f>
        <v/>
      </c>
      <c r="C266" s="23" t="str" cm="1">
        <f t="array" ref="C266">IF(B266&lt;&gt;"",INDEX(BDD_ISOLANTS_BIOSOURCES!A:CC,B266,MATCH($C$12,REFERENCEMENT_ISOLANT[#Headers],0)),"")</f>
        <v/>
      </c>
      <c r="D266" s="23" t="str">
        <f ca="1">IF($B$10=TRUE,IF(C266&lt;&gt;"",COUNTIF(INDIRECT("$C$"&amp;ROW($C$13)&amp;":$C$"&amp;491-COUNTBLANK($C$13:$C$491)),"&lt;"&amp;C266)+COUNTIF(C$13:C266,C266),""),IF(C266&lt;&gt;"",COUNTIF(INDIRECT("$C$"&amp;ROW($C$13)&amp;":$C$"&amp;491-COUNTBLANK($C$13:$C$491)),"&gt;"&amp;C266)+COUNTIF(C$13:C266,C266),""))</f>
        <v/>
      </c>
      <c r="E266" s="23" t="str">
        <f t="shared" ca="1" si="3"/>
        <v/>
      </c>
      <c r="F266" s="142" t="str" cm="1">
        <f t="array" ref="F266">IF(A266&lt;&gt;"",INDEX(BDD_ISOLANTS_BIOSOURCES!A:CG,E266,MATCH($F$12,REFERENCEMENT_ISOLANT[#Headers],0)),"")</f>
        <v/>
      </c>
    </row>
    <row r="267" spans="1:6" x14ac:dyDescent="0.3">
      <c r="A267" s="23" t="str">
        <f>IF(AND(A266&lt;COUNTIF(REFERENCEMENT_ISOLANT[DATE REFERENCEMENT],"&lt;&gt;"&amp;""),A266&gt;0),'PR-tampon'!A266+1,"")</f>
        <v/>
      </c>
      <c r="B267" s="23" t="str">
        <f>IFERROR(IF(A267="","",VLOOKUP($A267,REFERENCEMENT_ISOLANT[[Ordre]:[Eligibilité procédé]],2,FALSE)),"")</f>
        <v/>
      </c>
      <c r="C267" s="23" t="str" cm="1">
        <f t="array" ref="C267">IF(B267&lt;&gt;"",INDEX(BDD_ISOLANTS_BIOSOURCES!A:CC,B267,MATCH($C$12,REFERENCEMENT_ISOLANT[#Headers],0)),"")</f>
        <v/>
      </c>
      <c r="D267" s="23" t="str">
        <f ca="1">IF($B$10=TRUE,IF(C267&lt;&gt;"",COUNTIF(INDIRECT("$C$"&amp;ROW($C$13)&amp;":$C$"&amp;491-COUNTBLANK($C$13:$C$491)),"&lt;"&amp;C267)+COUNTIF(C$13:C267,C267),""),IF(C267&lt;&gt;"",COUNTIF(INDIRECT("$C$"&amp;ROW($C$13)&amp;":$C$"&amp;491-COUNTBLANK($C$13:$C$491)),"&gt;"&amp;C267)+COUNTIF(C$13:C267,C267),""))</f>
        <v/>
      </c>
      <c r="E267" s="23" t="str">
        <f t="shared" ca="1" si="3"/>
        <v/>
      </c>
      <c r="F267" s="142" t="str" cm="1">
        <f t="array" ref="F267">IF(A267&lt;&gt;"",INDEX(BDD_ISOLANTS_BIOSOURCES!A:CG,E267,MATCH($F$12,REFERENCEMENT_ISOLANT[#Headers],0)),"")</f>
        <v/>
      </c>
    </row>
    <row r="268" spans="1:6" x14ac:dyDescent="0.3">
      <c r="A268" s="23" t="str">
        <f>IF(AND(A267&lt;COUNTIF(REFERENCEMENT_ISOLANT[DATE REFERENCEMENT],"&lt;&gt;"&amp;""),A267&gt;0),'PR-tampon'!A267+1,"")</f>
        <v/>
      </c>
      <c r="B268" s="23" t="str">
        <f>IFERROR(IF(A268="","",VLOOKUP($A268,REFERENCEMENT_ISOLANT[[Ordre]:[Eligibilité procédé]],2,FALSE)),"")</f>
        <v/>
      </c>
      <c r="C268" s="23" t="str" cm="1">
        <f t="array" ref="C268">IF(B268&lt;&gt;"",INDEX(BDD_ISOLANTS_BIOSOURCES!A:CC,B268,MATCH($C$12,REFERENCEMENT_ISOLANT[#Headers],0)),"")</f>
        <v/>
      </c>
      <c r="D268" s="23" t="str">
        <f ca="1">IF($B$10=TRUE,IF(C268&lt;&gt;"",COUNTIF(INDIRECT("$C$"&amp;ROW($C$13)&amp;":$C$"&amp;491-COUNTBLANK($C$13:$C$491)),"&lt;"&amp;C268)+COUNTIF(C$13:C268,C268),""),IF(C268&lt;&gt;"",COUNTIF(INDIRECT("$C$"&amp;ROW($C$13)&amp;":$C$"&amp;491-COUNTBLANK($C$13:$C$491)),"&gt;"&amp;C268)+COUNTIF(C$13:C268,C268),""))</f>
        <v/>
      </c>
      <c r="E268" s="23" t="str">
        <f t="shared" ca="1" si="3"/>
        <v/>
      </c>
      <c r="F268" s="142" t="str" cm="1">
        <f t="array" ref="F268">IF(A268&lt;&gt;"",INDEX(BDD_ISOLANTS_BIOSOURCES!A:CG,E268,MATCH($F$12,REFERENCEMENT_ISOLANT[#Headers],0)),"")</f>
        <v/>
      </c>
    </row>
    <row r="269" spans="1:6" x14ac:dyDescent="0.3">
      <c r="A269" s="23" t="str">
        <f>IF(AND(A268&lt;COUNTIF(REFERENCEMENT_ISOLANT[DATE REFERENCEMENT],"&lt;&gt;"&amp;""),A268&gt;0),'PR-tampon'!A268+1,"")</f>
        <v/>
      </c>
      <c r="B269" s="23" t="str">
        <f>IFERROR(IF(A269="","",VLOOKUP($A269,REFERENCEMENT_ISOLANT[[Ordre]:[Eligibilité procédé]],2,FALSE)),"")</f>
        <v/>
      </c>
      <c r="C269" s="23" t="str" cm="1">
        <f t="array" ref="C269">IF(B269&lt;&gt;"",INDEX(BDD_ISOLANTS_BIOSOURCES!A:CC,B269,MATCH($C$12,REFERENCEMENT_ISOLANT[#Headers],0)),"")</f>
        <v/>
      </c>
      <c r="D269" s="23" t="str">
        <f ca="1">IF($B$10=TRUE,IF(C269&lt;&gt;"",COUNTIF(INDIRECT("$C$"&amp;ROW($C$13)&amp;":$C$"&amp;491-COUNTBLANK($C$13:$C$491)),"&lt;"&amp;C269)+COUNTIF(C$13:C269,C269),""),IF(C269&lt;&gt;"",COUNTIF(INDIRECT("$C$"&amp;ROW($C$13)&amp;":$C$"&amp;491-COUNTBLANK($C$13:$C$491)),"&gt;"&amp;C269)+COUNTIF(C$13:C269,C269),""))</f>
        <v/>
      </c>
      <c r="E269" s="23" t="str">
        <f t="shared" ca="1" si="3"/>
        <v/>
      </c>
      <c r="F269" s="142" t="str" cm="1">
        <f t="array" ref="F269">IF(A269&lt;&gt;"",INDEX(BDD_ISOLANTS_BIOSOURCES!A:CG,E269,MATCH($F$12,REFERENCEMENT_ISOLANT[#Headers],0)),"")</f>
        <v/>
      </c>
    </row>
    <row r="270" spans="1:6" x14ac:dyDescent="0.3">
      <c r="A270" s="23" t="str">
        <f>IF(AND(A269&lt;COUNTIF(REFERENCEMENT_ISOLANT[DATE REFERENCEMENT],"&lt;&gt;"&amp;""),A269&gt;0),'PR-tampon'!A269+1,"")</f>
        <v/>
      </c>
      <c r="B270" s="23" t="str">
        <f>IFERROR(IF(A270="","",VLOOKUP($A270,REFERENCEMENT_ISOLANT[[Ordre]:[Eligibilité procédé]],2,FALSE)),"")</f>
        <v/>
      </c>
      <c r="C270" s="23" t="str" cm="1">
        <f t="array" ref="C270">IF(B270&lt;&gt;"",INDEX(BDD_ISOLANTS_BIOSOURCES!A:CC,B270,MATCH($C$12,REFERENCEMENT_ISOLANT[#Headers],0)),"")</f>
        <v/>
      </c>
      <c r="D270" s="23" t="str">
        <f ca="1">IF($B$10=TRUE,IF(C270&lt;&gt;"",COUNTIF(INDIRECT("$C$"&amp;ROW($C$13)&amp;":$C$"&amp;491-COUNTBLANK($C$13:$C$491)),"&lt;"&amp;C270)+COUNTIF(C$13:C270,C270),""),IF(C270&lt;&gt;"",COUNTIF(INDIRECT("$C$"&amp;ROW($C$13)&amp;":$C$"&amp;491-COUNTBLANK($C$13:$C$491)),"&gt;"&amp;C270)+COUNTIF(C$13:C270,C270),""))</f>
        <v/>
      </c>
      <c r="E270" s="23" t="str">
        <f t="shared" ref="E270:E333" ca="1" si="4">IFERROR(INDEX($A$13:$D$490,MATCH(ROW(D270)-ROW($B$12),$D$13:$D$490,0),2),"")</f>
        <v/>
      </c>
      <c r="F270" s="142" t="str" cm="1">
        <f t="array" ref="F270">IF(A270&lt;&gt;"",INDEX(BDD_ISOLANTS_BIOSOURCES!A:CG,E270,MATCH($F$12,REFERENCEMENT_ISOLANT[#Headers],0)),"")</f>
        <v/>
      </c>
    </row>
    <row r="271" spans="1:6" x14ac:dyDescent="0.3">
      <c r="A271" s="23" t="str">
        <f>IF(AND(A270&lt;COUNTIF(REFERENCEMENT_ISOLANT[DATE REFERENCEMENT],"&lt;&gt;"&amp;""),A270&gt;0),'PR-tampon'!A270+1,"")</f>
        <v/>
      </c>
      <c r="B271" s="23" t="str">
        <f>IFERROR(IF(A271="","",VLOOKUP($A271,REFERENCEMENT_ISOLANT[[Ordre]:[Eligibilité procédé]],2,FALSE)),"")</f>
        <v/>
      </c>
      <c r="C271" s="23" t="str" cm="1">
        <f t="array" ref="C271">IF(B271&lt;&gt;"",INDEX(BDD_ISOLANTS_BIOSOURCES!A:CC,B271,MATCH($C$12,REFERENCEMENT_ISOLANT[#Headers],0)),"")</f>
        <v/>
      </c>
      <c r="D271" s="23" t="str">
        <f ca="1">IF($B$10=TRUE,IF(C271&lt;&gt;"",COUNTIF(INDIRECT("$C$"&amp;ROW($C$13)&amp;":$C$"&amp;491-COUNTBLANK($C$13:$C$491)),"&lt;"&amp;C271)+COUNTIF(C$13:C271,C271),""),IF(C271&lt;&gt;"",COUNTIF(INDIRECT("$C$"&amp;ROW($C$13)&amp;":$C$"&amp;491-COUNTBLANK($C$13:$C$491)),"&gt;"&amp;C271)+COUNTIF(C$13:C271,C271),""))</f>
        <v/>
      </c>
      <c r="E271" s="23" t="str">
        <f t="shared" ca="1" si="4"/>
        <v/>
      </c>
      <c r="F271" s="142" t="str" cm="1">
        <f t="array" ref="F271">IF(A271&lt;&gt;"",INDEX(BDD_ISOLANTS_BIOSOURCES!A:CG,E271,MATCH($F$12,REFERENCEMENT_ISOLANT[#Headers],0)),"")</f>
        <v/>
      </c>
    </row>
    <row r="272" spans="1:6" x14ac:dyDescent="0.3">
      <c r="A272" s="23" t="str">
        <f>IF(AND(A271&lt;COUNTIF(REFERENCEMENT_ISOLANT[DATE REFERENCEMENT],"&lt;&gt;"&amp;""),A271&gt;0),'PR-tampon'!A271+1,"")</f>
        <v/>
      </c>
      <c r="B272" s="23" t="str">
        <f>IFERROR(IF(A272="","",VLOOKUP($A272,REFERENCEMENT_ISOLANT[[Ordre]:[Eligibilité procédé]],2,FALSE)),"")</f>
        <v/>
      </c>
      <c r="C272" s="23" t="str" cm="1">
        <f t="array" ref="C272">IF(B272&lt;&gt;"",INDEX(BDD_ISOLANTS_BIOSOURCES!A:CC,B272,MATCH($C$12,REFERENCEMENT_ISOLANT[#Headers],0)),"")</f>
        <v/>
      </c>
      <c r="D272" s="23" t="str">
        <f ca="1">IF($B$10=TRUE,IF(C272&lt;&gt;"",COUNTIF(INDIRECT("$C$"&amp;ROW($C$13)&amp;":$C$"&amp;491-COUNTBLANK($C$13:$C$491)),"&lt;"&amp;C272)+COUNTIF(C$13:C272,C272),""),IF(C272&lt;&gt;"",COUNTIF(INDIRECT("$C$"&amp;ROW($C$13)&amp;":$C$"&amp;491-COUNTBLANK($C$13:$C$491)),"&gt;"&amp;C272)+COUNTIF(C$13:C272,C272),""))</f>
        <v/>
      </c>
      <c r="E272" s="23" t="str">
        <f t="shared" ca="1" si="4"/>
        <v/>
      </c>
      <c r="F272" s="142" t="str" cm="1">
        <f t="array" ref="F272">IF(A272&lt;&gt;"",INDEX(BDD_ISOLANTS_BIOSOURCES!A:CG,E272,MATCH($F$12,REFERENCEMENT_ISOLANT[#Headers],0)),"")</f>
        <v/>
      </c>
    </row>
    <row r="273" spans="1:6" x14ac:dyDescent="0.3">
      <c r="A273" s="23" t="str">
        <f>IF(AND(A272&lt;COUNTIF(REFERENCEMENT_ISOLANT[DATE REFERENCEMENT],"&lt;&gt;"&amp;""),A272&gt;0),'PR-tampon'!A272+1,"")</f>
        <v/>
      </c>
      <c r="B273" s="23" t="str">
        <f>IFERROR(IF(A273="","",VLOOKUP($A273,REFERENCEMENT_ISOLANT[[Ordre]:[Eligibilité procédé]],2,FALSE)),"")</f>
        <v/>
      </c>
      <c r="C273" s="23" t="str" cm="1">
        <f t="array" ref="C273">IF(B273&lt;&gt;"",INDEX(BDD_ISOLANTS_BIOSOURCES!A:CC,B273,MATCH($C$12,REFERENCEMENT_ISOLANT[#Headers],0)),"")</f>
        <v/>
      </c>
      <c r="D273" s="23" t="str">
        <f ca="1">IF($B$10=TRUE,IF(C273&lt;&gt;"",COUNTIF(INDIRECT("$C$"&amp;ROW($C$13)&amp;":$C$"&amp;491-COUNTBLANK($C$13:$C$491)),"&lt;"&amp;C273)+COUNTIF(C$13:C273,C273),""),IF(C273&lt;&gt;"",COUNTIF(INDIRECT("$C$"&amp;ROW($C$13)&amp;":$C$"&amp;491-COUNTBLANK($C$13:$C$491)),"&gt;"&amp;C273)+COUNTIF(C$13:C273,C273),""))</f>
        <v/>
      </c>
      <c r="E273" s="23" t="str">
        <f t="shared" ca="1" si="4"/>
        <v/>
      </c>
      <c r="F273" s="142" t="str" cm="1">
        <f t="array" ref="F273">IF(A273&lt;&gt;"",INDEX(BDD_ISOLANTS_BIOSOURCES!A:CG,E273,MATCH($F$12,REFERENCEMENT_ISOLANT[#Headers],0)),"")</f>
        <v/>
      </c>
    </row>
    <row r="274" spans="1:6" x14ac:dyDescent="0.3">
      <c r="A274" s="23" t="str">
        <f>IF(AND(A273&lt;COUNTIF(REFERENCEMENT_ISOLANT[DATE REFERENCEMENT],"&lt;&gt;"&amp;""),A273&gt;0),'PR-tampon'!A273+1,"")</f>
        <v/>
      </c>
      <c r="B274" s="23" t="str">
        <f>IFERROR(IF(A274="","",VLOOKUP($A274,REFERENCEMENT_ISOLANT[[Ordre]:[Eligibilité procédé]],2,FALSE)),"")</f>
        <v/>
      </c>
      <c r="C274" s="23" t="str" cm="1">
        <f t="array" ref="C274">IF(B274&lt;&gt;"",INDEX(BDD_ISOLANTS_BIOSOURCES!A:CC,B274,MATCH($C$12,REFERENCEMENT_ISOLANT[#Headers],0)),"")</f>
        <v/>
      </c>
      <c r="D274" s="23" t="str">
        <f ca="1">IF($B$10=TRUE,IF(C274&lt;&gt;"",COUNTIF(INDIRECT("$C$"&amp;ROW($C$13)&amp;":$C$"&amp;491-COUNTBLANK($C$13:$C$491)),"&lt;"&amp;C274)+COUNTIF(C$13:C274,C274),""),IF(C274&lt;&gt;"",COUNTIF(INDIRECT("$C$"&amp;ROW($C$13)&amp;":$C$"&amp;491-COUNTBLANK($C$13:$C$491)),"&gt;"&amp;C274)+COUNTIF(C$13:C274,C274),""))</f>
        <v/>
      </c>
      <c r="E274" s="23" t="str">
        <f t="shared" ca="1" si="4"/>
        <v/>
      </c>
      <c r="F274" s="142" t="str" cm="1">
        <f t="array" ref="F274">IF(A274&lt;&gt;"",INDEX(BDD_ISOLANTS_BIOSOURCES!A:CG,E274,MATCH($F$12,REFERENCEMENT_ISOLANT[#Headers],0)),"")</f>
        <v/>
      </c>
    </row>
    <row r="275" spans="1:6" x14ac:dyDescent="0.3">
      <c r="A275" s="23" t="str">
        <f>IF(AND(A274&lt;COUNTIF(REFERENCEMENT_ISOLANT[DATE REFERENCEMENT],"&lt;&gt;"&amp;""),A274&gt;0),'PR-tampon'!A274+1,"")</f>
        <v/>
      </c>
      <c r="B275" s="23" t="str">
        <f>IFERROR(IF(A275="","",VLOOKUP($A275,REFERENCEMENT_ISOLANT[[Ordre]:[Eligibilité procédé]],2,FALSE)),"")</f>
        <v/>
      </c>
      <c r="C275" s="23" t="str" cm="1">
        <f t="array" ref="C275">IF(B275&lt;&gt;"",INDEX(BDD_ISOLANTS_BIOSOURCES!A:CC,B275,MATCH($C$12,REFERENCEMENT_ISOLANT[#Headers],0)),"")</f>
        <v/>
      </c>
      <c r="D275" s="23" t="str">
        <f ca="1">IF($B$10=TRUE,IF(C275&lt;&gt;"",COUNTIF(INDIRECT("$C$"&amp;ROW($C$13)&amp;":$C$"&amp;491-COUNTBLANK($C$13:$C$491)),"&lt;"&amp;C275)+COUNTIF(C$13:C275,C275),""),IF(C275&lt;&gt;"",COUNTIF(INDIRECT("$C$"&amp;ROW($C$13)&amp;":$C$"&amp;491-COUNTBLANK($C$13:$C$491)),"&gt;"&amp;C275)+COUNTIF(C$13:C275,C275),""))</f>
        <v/>
      </c>
      <c r="E275" s="23" t="str">
        <f t="shared" ca="1" si="4"/>
        <v/>
      </c>
      <c r="F275" s="142" t="str" cm="1">
        <f t="array" ref="F275">IF(A275&lt;&gt;"",INDEX(BDD_ISOLANTS_BIOSOURCES!A:CG,E275,MATCH($F$12,REFERENCEMENT_ISOLANT[#Headers],0)),"")</f>
        <v/>
      </c>
    </row>
    <row r="276" spans="1:6" x14ac:dyDescent="0.3">
      <c r="A276" s="23" t="str">
        <f>IF(AND(A275&lt;COUNTIF(REFERENCEMENT_ISOLANT[DATE REFERENCEMENT],"&lt;&gt;"&amp;""),A275&gt;0),'PR-tampon'!A275+1,"")</f>
        <v/>
      </c>
      <c r="B276" s="23" t="str">
        <f>IFERROR(IF(A276="","",VLOOKUP($A276,REFERENCEMENT_ISOLANT[[Ordre]:[Eligibilité procédé]],2,FALSE)),"")</f>
        <v/>
      </c>
      <c r="C276" s="23" t="str" cm="1">
        <f t="array" ref="C276">IF(B276&lt;&gt;"",INDEX(BDD_ISOLANTS_BIOSOURCES!A:CC,B276,MATCH($C$12,REFERENCEMENT_ISOLANT[#Headers],0)),"")</f>
        <v/>
      </c>
      <c r="D276" s="23" t="str">
        <f ca="1">IF($B$10=TRUE,IF(C276&lt;&gt;"",COUNTIF(INDIRECT("$C$"&amp;ROW($C$13)&amp;":$C$"&amp;491-COUNTBLANK($C$13:$C$491)),"&lt;"&amp;C276)+COUNTIF(C$13:C276,C276),""),IF(C276&lt;&gt;"",COUNTIF(INDIRECT("$C$"&amp;ROW($C$13)&amp;":$C$"&amp;491-COUNTBLANK($C$13:$C$491)),"&gt;"&amp;C276)+COUNTIF(C$13:C276,C276),""))</f>
        <v/>
      </c>
      <c r="E276" s="23" t="str">
        <f t="shared" ca="1" si="4"/>
        <v/>
      </c>
      <c r="F276" s="142" t="str" cm="1">
        <f t="array" ref="F276">IF(A276&lt;&gt;"",INDEX(BDD_ISOLANTS_BIOSOURCES!A:CG,E276,MATCH($F$12,REFERENCEMENT_ISOLANT[#Headers],0)),"")</f>
        <v/>
      </c>
    </row>
    <row r="277" spans="1:6" x14ac:dyDescent="0.3">
      <c r="A277" s="23" t="str">
        <f>IF(AND(A276&lt;COUNTIF(REFERENCEMENT_ISOLANT[DATE REFERENCEMENT],"&lt;&gt;"&amp;""),A276&gt;0),'PR-tampon'!A276+1,"")</f>
        <v/>
      </c>
      <c r="B277" s="23" t="str">
        <f>IFERROR(IF(A277="","",VLOOKUP($A277,REFERENCEMENT_ISOLANT[[Ordre]:[Eligibilité procédé]],2,FALSE)),"")</f>
        <v/>
      </c>
      <c r="C277" s="23" t="str" cm="1">
        <f t="array" ref="C277">IF(B277&lt;&gt;"",INDEX(BDD_ISOLANTS_BIOSOURCES!A:CC,B277,MATCH($C$12,REFERENCEMENT_ISOLANT[#Headers],0)),"")</f>
        <v/>
      </c>
      <c r="D277" s="23" t="str">
        <f ca="1">IF($B$10=TRUE,IF(C277&lt;&gt;"",COUNTIF(INDIRECT("$C$"&amp;ROW($C$13)&amp;":$C$"&amp;491-COUNTBLANK($C$13:$C$491)),"&lt;"&amp;C277)+COUNTIF(C$13:C277,C277),""),IF(C277&lt;&gt;"",COUNTIF(INDIRECT("$C$"&amp;ROW($C$13)&amp;":$C$"&amp;491-COUNTBLANK($C$13:$C$491)),"&gt;"&amp;C277)+COUNTIF(C$13:C277,C277),""))</f>
        <v/>
      </c>
      <c r="E277" s="23" t="str">
        <f t="shared" ca="1" si="4"/>
        <v/>
      </c>
      <c r="F277" s="142" t="str" cm="1">
        <f t="array" ref="F277">IF(A277&lt;&gt;"",INDEX(BDD_ISOLANTS_BIOSOURCES!A:CG,E277,MATCH($F$12,REFERENCEMENT_ISOLANT[#Headers],0)),"")</f>
        <v/>
      </c>
    </row>
    <row r="278" spans="1:6" x14ac:dyDescent="0.3">
      <c r="A278" s="23" t="str">
        <f>IF(AND(A277&lt;COUNTIF(REFERENCEMENT_ISOLANT[DATE REFERENCEMENT],"&lt;&gt;"&amp;""),A277&gt;0),'PR-tampon'!A277+1,"")</f>
        <v/>
      </c>
      <c r="B278" s="23" t="str">
        <f>IFERROR(IF(A278="","",VLOOKUP($A278,REFERENCEMENT_ISOLANT[[Ordre]:[Eligibilité procédé]],2,FALSE)),"")</f>
        <v/>
      </c>
      <c r="C278" s="23" t="str" cm="1">
        <f t="array" ref="C278">IF(B278&lt;&gt;"",INDEX(BDD_ISOLANTS_BIOSOURCES!A:CC,B278,MATCH($C$12,REFERENCEMENT_ISOLANT[#Headers],0)),"")</f>
        <v/>
      </c>
      <c r="D278" s="23" t="str">
        <f ca="1">IF($B$10=TRUE,IF(C278&lt;&gt;"",COUNTIF(INDIRECT("$C$"&amp;ROW($C$13)&amp;":$C$"&amp;491-COUNTBLANK($C$13:$C$491)),"&lt;"&amp;C278)+COUNTIF(C$13:C278,C278),""),IF(C278&lt;&gt;"",COUNTIF(INDIRECT("$C$"&amp;ROW($C$13)&amp;":$C$"&amp;491-COUNTBLANK($C$13:$C$491)),"&gt;"&amp;C278)+COUNTIF(C$13:C278,C278),""))</f>
        <v/>
      </c>
      <c r="E278" s="23" t="str">
        <f t="shared" ca="1" si="4"/>
        <v/>
      </c>
      <c r="F278" s="142" t="str" cm="1">
        <f t="array" ref="F278">IF(A278&lt;&gt;"",INDEX(BDD_ISOLANTS_BIOSOURCES!A:CG,E278,MATCH($F$12,REFERENCEMENT_ISOLANT[#Headers],0)),"")</f>
        <v/>
      </c>
    </row>
    <row r="279" spans="1:6" x14ac:dyDescent="0.3">
      <c r="A279" s="23" t="str">
        <f>IF(AND(A278&lt;COUNTIF(REFERENCEMENT_ISOLANT[DATE REFERENCEMENT],"&lt;&gt;"&amp;""),A278&gt;0),'PR-tampon'!A278+1,"")</f>
        <v/>
      </c>
      <c r="B279" s="23" t="str">
        <f>IFERROR(IF(A279="","",VLOOKUP($A279,REFERENCEMENT_ISOLANT[[Ordre]:[Eligibilité procédé]],2,FALSE)),"")</f>
        <v/>
      </c>
      <c r="C279" s="23" t="str" cm="1">
        <f t="array" ref="C279">IF(B279&lt;&gt;"",INDEX(BDD_ISOLANTS_BIOSOURCES!A:CC,B279,MATCH($C$12,REFERENCEMENT_ISOLANT[#Headers],0)),"")</f>
        <v/>
      </c>
      <c r="D279" s="23" t="str">
        <f ca="1">IF($B$10=TRUE,IF(C279&lt;&gt;"",COUNTIF(INDIRECT("$C$"&amp;ROW($C$13)&amp;":$C$"&amp;491-COUNTBLANK($C$13:$C$491)),"&lt;"&amp;C279)+COUNTIF(C$13:C279,C279),""),IF(C279&lt;&gt;"",COUNTIF(INDIRECT("$C$"&amp;ROW($C$13)&amp;":$C$"&amp;491-COUNTBLANK($C$13:$C$491)),"&gt;"&amp;C279)+COUNTIF(C$13:C279,C279),""))</f>
        <v/>
      </c>
      <c r="E279" s="23" t="str">
        <f t="shared" ca="1" si="4"/>
        <v/>
      </c>
      <c r="F279" s="142" t="str" cm="1">
        <f t="array" ref="F279">IF(A279&lt;&gt;"",INDEX(BDD_ISOLANTS_BIOSOURCES!A:CG,E279,MATCH($F$12,REFERENCEMENT_ISOLANT[#Headers],0)),"")</f>
        <v/>
      </c>
    </row>
    <row r="280" spans="1:6" x14ac:dyDescent="0.3">
      <c r="A280" s="23" t="str">
        <f>IF(AND(A279&lt;COUNTIF(REFERENCEMENT_ISOLANT[DATE REFERENCEMENT],"&lt;&gt;"&amp;""),A279&gt;0),'PR-tampon'!A279+1,"")</f>
        <v/>
      </c>
      <c r="B280" s="23" t="str">
        <f>IFERROR(IF(A280="","",VLOOKUP($A280,REFERENCEMENT_ISOLANT[[Ordre]:[Eligibilité procédé]],2,FALSE)),"")</f>
        <v/>
      </c>
      <c r="C280" s="23" t="str" cm="1">
        <f t="array" ref="C280">IF(B280&lt;&gt;"",INDEX(BDD_ISOLANTS_BIOSOURCES!A:CC,B280,MATCH($C$12,REFERENCEMENT_ISOLANT[#Headers],0)),"")</f>
        <v/>
      </c>
      <c r="D280" s="23" t="str">
        <f ca="1">IF($B$10=TRUE,IF(C280&lt;&gt;"",COUNTIF(INDIRECT("$C$"&amp;ROW($C$13)&amp;":$C$"&amp;491-COUNTBLANK($C$13:$C$491)),"&lt;"&amp;C280)+COUNTIF(C$13:C280,C280),""),IF(C280&lt;&gt;"",COUNTIF(INDIRECT("$C$"&amp;ROW($C$13)&amp;":$C$"&amp;491-COUNTBLANK($C$13:$C$491)),"&gt;"&amp;C280)+COUNTIF(C$13:C280,C280),""))</f>
        <v/>
      </c>
      <c r="E280" s="23" t="str">
        <f t="shared" ca="1" si="4"/>
        <v/>
      </c>
      <c r="F280" s="142" t="str" cm="1">
        <f t="array" ref="F280">IF(A280&lt;&gt;"",INDEX(BDD_ISOLANTS_BIOSOURCES!A:CG,E280,MATCH($F$12,REFERENCEMENT_ISOLANT[#Headers],0)),"")</f>
        <v/>
      </c>
    </row>
    <row r="281" spans="1:6" x14ac:dyDescent="0.3">
      <c r="A281" s="23" t="str">
        <f>IF(AND(A280&lt;COUNTIF(REFERENCEMENT_ISOLANT[DATE REFERENCEMENT],"&lt;&gt;"&amp;""),A280&gt;0),'PR-tampon'!A280+1,"")</f>
        <v/>
      </c>
      <c r="B281" s="23" t="str">
        <f>IFERROR(IF(A281="","",VLOOKUP($A281,REFERENCEMENT_ISOLANT[[Ordre]:[Eligibilité procédé]],2,FALSE)),"")</f>
        <v/>
      </c>
      <c r="C281" s="23" t="str" cm="1">
        <f t="array" ref="C281">IF(B281&lt;&gt;"",INDEX(BDD_ISOLANTS_BIOSOURCES!A:CC,B281,MATCH($C$12,REFERENCEMENT_ISOLANT[#Headers],0)),"")</f>
        <v/>
      </c>
      <c r="D281" s="23" t="str">
        <f ca="1">IF($B$10=TRUE,IF(C281&lt;&gt;"",COUNTIF(INDIRECT("$C$"&amp;ROW($C$13)&amp;":$C$"&amp;491-COUNTBLANK($C$13:$C$491)),"&lt;"&amp;C281)+COUNTIF(C$13:C281,C281),""),IF(C281&lt;&gt;"",COUNTIF(INDIRECT("$C$"&amp;ROW($C$13)&amp;":$C$"&amp;491-COUNTBLANK($C$13:$C$491)),"&gt;"&amp;C281)+COUNTIF(C$13:C281,C281),""))</f>
        <v/>
      </c>
      <c r="E281" s="23" t="str">
        <f t="shared" ca="1" si="4"/>
        <v/>
      </c>
      <c r="F281" s="142" t="str" cm="1">
        <f t="array" ref="F281">IF(A281&lt;&gt;"",INDEX(BDD_ISOLANTS_BIOSOURCES!A:CG,E281,MATCH($F$12,REFERENCEMENT_ISOLANT[#Headers],0)),"")</f>
        <v/>
      </c>
    </row>
    <row r="282" spans="1:6" x14ac:dyDescent="0.3">
      <c r="A282" s="23" t="str">
        <f>IF(AND(A281&lt;COUNTIF(REFERENCEMENT_ISOLANT[DATE REFERENCEMENT],"&lt;&gt;"&amp;""),A281&gt;0),'PR-tampon'!A281+1,"")</f>
        <v/>
      </c>
      <c r="B282" s="23" t="str">
        <f>IFERROR(IF(A282="","",VLOOKUP($A282,REFERENCEMENT_ISOLANT[[Ordre]:[Eligibilité procédé]],2,FALSE)),"")</f>
        <v/>
      </c>
      <c r="C282" s="23" t="str" cm="1">
        <f t="array" ref="C282">IF(B282&lt;&gt;"",INDEX(BDD_ISOLANTS_BIOSOURCES!A:CC,B282,MATCH($C$12,REFERENCEMENT_ISOLANT[#Headers],0)),"")</f>
        <v/>
      </c>
      <c r="D282" s="23" t="str">
        <f ca="1">IF($B$10=TRUE,IF(C282&lt;&gt;"",COUNTIF(INDIRECT("$C$"&amp;ROW($C$13)&amp;":$C$"&amp;491-COUNTBLANK($C$13:$C$491)),"&lt;"&amp;C282)+COUNTIF(C$13:C282,C282),""),IF(C282&lt;&gt;"",COUNTIF(INDIRECT("$C$"&amp;ROW($C$13)&amp;":$C$"&amp;491-COUNTBLANK($C$13:$C$491)),"&gt;"&amp;C282)+COUNTIF(C$13:C282,C282),""))</f>
        <v/>
      </c>
      <c r="E282" s="23" t="str">
        <f t="shared" ca="1" si="4"/>
        <v/>
      </c>
      <c r="F282" s="142" t="str" cm="1">
        <f t="array" ref="F282">IF(A282&lt;&gt;"",INDEX(BDD_ISOLANTS_BIOSOURCES!A:CG,E282,MATCH($F$12,REFERENCEMENT_ISOLANT[#Headers],0)),"")</f>
        <v/>
      </c>
    </row>
    <row r="283" spans="1:6" x14ac:dyDescent="0.3">
      <c r="A283" s="23" t="str">
        <f>IF(AND(A282&lt;COUNTIF(REFERENCEMENT_ISOLANT[DATE REFERENCEMENT],"&lt;&gt;"&amp;""),A282&gt;0),'PR-tampon'!A282+1,"")</f>
        <v/>
      </c>
      <c r="B283" s="23" t="str">
        <f>IFERROR(IF(A283="","",VLOOKUP($A283,REFERENCEMENT_ISOLANT[[Ordre]:[Eligibilité procédé]],2,FALSE)),"")</f>
        <v/>
      </c>
      <c r="C283" s="23" t="str" cm="1">
        <f t="array" ref="C283">IF(B283&lt;&gt;"",INDEX(BDD_ISOLANTS_BIOSOURCES!A:CC,B283,MATCH($C$12,REFERENCEMENT_ISOLANT[#Headers],0)),"")</f>
        <v/>
      </c>
      <c r="D283" s="23" t="str">
        <f ca="1">IF($B$10=TRUE,IF(C283&lt;&gt;"",COUNTIF(INDIRECT("$C$"&amp;ROW($C$13)&amp;":$C$"&amp;491-COUNTBLANK($C$13:$C$491)),"&lt;"&amp;C283)+COUNTIF(C$13:C283,C283),""),IF(C283&lt;&gt;"",COUNTIF(INDIRECT("$C$"&amp;ROW($C$13)&amp;":$C$"&amp;491-COUNTBLANK($C$13:$C$491)),"&gt;"&amp;C283)+COUNTIF(C$13:C283,C283),""))</f>
        <v/>
      </c>
      <c r="E283" s="23" t="str">
        <f t="shared" ca="1" si="4"/>
        <v/>
      </c>
      <c r="F283" s="142" t="str" cm="1">
        <f t="array" ref="F283">IF(A283&lt;&gt;"",INDEX(BDD_ISOLANTS_BIOSOURCES!A:CG,E283,MATCH($F$12,REFERENCEMENT_ISOLANT[#Headers],0)),"")</f>
        <v/>
      </c>
    </row>
    <row r="284" spans="1:6" x14ac:dyDescent="0.3">
      <c r="A284" s="23" t="str">
        <f>IF(AND(A283&lt;COUNTIF(REFERENCEMENT_ISOLANT[DATE REFERENCEMENT],"&lt;&gt;"&amp;""),A283&gt;0),'PR-tampon'!A283+1,"")</f>
        <v/>
      </c>
      <c r="B284" s="23" t="str">
        <f>IFERROR(IF(A284="","",VLOOKUP($A284,REFERENCEMENT_ISOLANT[[Ordre]:[Eligibilité procédé]],2,FALSE)),"")</f>
        <v/>
      </c>
      <c r="C284" s="23" t="str" cm="1">
        <f t="array" ref="C284">IF(B284&lt;&gt;"",INDEX(BDD_ISOLANTS_BIOSOURCES!A:CC,B284,MATCH($C$12,REFERENCEMENT_ISOLANT[#Headers],0)),"")</f>
        <v/>
      </c>
      <c r="D284" s="23" t="str">
        <f ca="1">IF($B$10=TRUE,IF(C284&lt;&gt;"",COUNTIF(INDIRECT("$C$"&amp;ROW($C$13)&amp;":$C$"&amp;491-COUNTBLANK($C$13:$C$491)),"&lt;"&amp;C284)+COUNTIF(C$13:C284,C284),""),IF(C284&lt;&gt;"",COUNTIF(INDIRECT("$C$"&amp;ROW($C$13)&amp;":$C$"&amp;491-COUNTBLANK($C$13:$C$491)),"&gt;"&amp;C284)+COUNTIF(C$13:C284,C284),""))</f>
        <v/>
      </c>
      <c r="E284" s="23" t="str">
        <f t="shared" ca="1" si="4"/>
        <v/>
      </c>
      <c r="F284" s="142" t="str" cm="1">
        <f t="array" ref="F284">IF(A284&lt;&gt;"",INDEX(BDD_ISOLANTS_BIOSOURCES!A:CG,E284,MATCH($F$12,REFERENCEMENT_ISOLANT[#Headers],0)),"")</f>
        <v/>
      </c>
    </row>
    <row r="285" spans="1:6" x14ac:dyDescent="0.3">
      <c r="A285" s="23" t="str">
        <f>IF(AND(A284&lt;COUNTIF(REFERENCEMENT_ISOLANT[DATE REFERENCEMENT],"&lt;&gt;"&amp;""),A284&gt;0),'PR-tampon'!A284+1,"")</f>
        <v/>
      </c>
      <c r="B285" s="23" t="str">
        <f>IFERROR(IF(A285="","",VLOOKUP($A285,REFERENCEMENT_ISOLANT[[Ordre]:[Eligibilité procédé]],2,FALSE)),"")</f>
        <v/>
      </c>
      <c r="C285" s="23" t="str" cm="1">
        <f t="array" ref="C285">IF(B285&lt;&gt;"",INDEX(BDD_ISOLANTS_BIOSOURCES!A:CC,B285,MATCH($C$12,REFERENCEMENT_ISOLANT[#Headers],0)),"")</f>
        <v/>
      </c>
      <c r="D285" s="23" t="str">
        <f ca="1">IF($B$10=TRUE,IF(C285&lt;&gt;"",COUNTIF(INDIRECT("$C$"&amp;ROW($C$13)&amp;":$C$"&amp;491-COUNTBLANK($C$13:$C$491)),"&lt;"&amp;C285)+COUNTIF(C$13:C285,C285),""),IF(C285&lt;&gt;"",COUNTIF(INDIRECT("$C$"&amp;ROW($C$13)&amp;":$C$"&amp;491-COUNTBLANK($C$13:$C$491)),"&gt;"&amp;C285)+COUNTIF(C$13:C285,C285),""))</f>
        <v/>
      </c>
      <c r="E285" s="23" t="str">
        <f t="shared" ca="1" si="4"/>
        <v/>
      </c>
      <c r="F285" s="142" t="str" cm="1">
        <f t="array" ref="F285">IF(A285&lt;&gt;"",INDEX(BDD_ISOLANTS_BIOSOURCES!A:CG,E285,MATCH($F$12,REFERENCEMENT_ISOLANT[#Headers],0)),"")</f>
        <v/>
      </c>
    </row>
    <row r="286" spans="1:6" x14ac:dyDescent="0.3">
      <c r="A286" s="23" t="str">
        <f>IF(AND(A285&lt;COUNTIF(REFERENCEMENT_ISOLANT[DATE REFERENCEMENT],"&lt;&gt;"&amp;""),A285&gt;0),'PR-tampon'!A285+1,"")</f>
        <v/>
      </c>
      <c r="B286" s="23" t="str">
        <f>IFERROR(IF(A286="","",VLOOKUP($A286,REFERENCEMENT_ISOLANT[[Ordre]:[Eligibilité procédé]],2,FALSE)),"")</f>
        <v/>
      </c>
      <c r="C286" s="23" t="str" cm="1">
        <f t="array" ref="C286">IF(B286&lt;&gt;"",INDEX(BDD_ISOLANTS_BIOSOURCES!A:CC,B286,MATCH($C$12,REFERENCEMENT_ISOLANT[#Headers],0)),"")</f>
        <v/>
      </c>
      <c r="D286" s="23" t="str">
        <f ca="1">IF($B$10=TRUE,IF(C286&lt;&gt;"",COUNTIF(INDIRECT("$C$"&amp;ROW($C$13)&amp;":$C$"&amp;491-COUNTBLANK($C$13:$C$491)),"&lt;"&amp;C286)+COUNTIF(C$13:C286,C286),""),IF(C286&lt;&gt;"",COUNTIF(INDIRECT("$C$"&amp;ROW($C$13)&amp;":$C$"&amp;491-COUNTBLANK($C$13:$C$491)),"&gt;"&amp;C286)+COUNTIF(C$13:C286,C286),""))</f>
        <v/>
      </c>
      <c r="E286" s="23" t="str">
        <f t="shared" ca="1" si="4"/>
        <v/>
      </c>
      <c r="F286" s="142" t="str" cm="1">
        <f t="array" ref="F286">IF(A286&lt;&gt;"",INDEX(BDD_ISOLANTS_BIOSOURCES!A:CG,E286,MATCH($F$12,REFERENCEMENT_ISOLANT[#Headers],0)),"")</f>
        <v/>
      </c>
    </row>
    <row r="287" spans="1:6" x14ac:dyDescent="0.3">
      <c r="A287" s="23" t="str">
        <f>IF(AND(A286&lt;COUNTIF(REFERENCEMENT_ISOLANT[DATE REFERENCEMENT],"&lt;&gt;"&amp;""),A286&gt;0),'PR-tampon'!A286+1,"")</f>
        <v/>
      </c>
      <c r="B287" s="23" t="str">
        <f>IFERROR(IF(A287="","",VLOOKUP($A287,REFERENCEMENT_ISOLANT[[Ordre]:[Eligibilité procédé]],2,FALSE)),"")</f>
        <v/>
      </c>
      <c r="C287" s="23" t="str" cm="1">
        <f t="array" ref="C287">IF(B287&lt;&gt;"",INDEX(BDD_ISOLANTS_BIOSOURCES!A:CC,B287,MATCH($C$12,REFERENCEMENT_ISOLANT[#Headers],0)),"")</f>
        <v/>
      </c>
      <c r="D287" s="23" t="str">
        <f ca="1">IF($B$10=TRUE,IF(C287&lt;&gt;"",COUNTIF(INDIRECT("$C$"&amp;ROW($C$13)&amp;":$C$"&amp;491-COUNTBLANK($C$13:$C$491)),"&lt;"&amp;C287)+COUNTIF(C$13:C287,C287),""),IF(C287&lt;&gt;"",COUNTIF(INDIRECT("$C$"&amp;ROW($C$13)&amp;":$C$"&amp;491-COUNTBLANK($C$13:$C$491)),"&gt;"&amp;C287)+COUNTIF(C$13:C287,C287),""))</f>
        <v/>
      </c>
      <c r="E287" s="23" t="str">
        <f t="shared" ca="1" si="4"/>
        <v/>
      </c>
      <c r="F287" s="142" t="str" cm="1">
        <f t="array" ref="F287">IF(A287&lt;&gt;"",INDEX(BDD_ISOLANTS_BIOSOURCES!A:CG,E287,MATCH($F$12,REFERENCEMENT_ISOLANT[#Headers],0)),"")</f>
        <v/>
      </c>
    </row>
    <row r="288" spans="1:6" x14ac:dyDescent="0.3">
      <c r="A288" s="23" t="str">
        <f>IF(AND(A287&lt;COUNTIF(REFERENCEMENT_ISOLANT[DATE REFERENCEMENT],"&lt;&gt;"&amp;""),A287&gt;0),'PR-tampon'!A287+1,"")</f>
        <v/>
      </c>
      <c r="B288" s="23" t="str">
        <f>IFERROR(IF(A288="","",VLOOKUP($A288,REFERENCEMENT_ISOLANT[[Ordre]:[Eligibilité procédé]],2,FALSE)),"")</f>
        <v/>
      </c>
      <c r="C288" s="23" t="str" cm="1">
        <f t="array" ref="C288">IF(B288&lt;&gt;"",INDEX(BDD_ISOLANTS_BIOSOURCES!A:CC,B288,MATCH($C$12,REFERENCEMENT_ISOLANT[#Headers],0)),"")</f>
        <v/>
      </c>
      <c r="D288" s="23" t="str">
        <f ca="1">IF($B$10=TRUE,IF(C288&lt;&gt;"",COUNTIF(INDIRECT("$C$"&amp;ROW($C$13)&amp;":$C$"&amp;491-COUNTBLANK($C$13:$C$491)),"&lt;"&amp;C288)+COUNTIF(C$13:C288,C288),""),IF(C288&lt;&gt;"",COUNTIF(INDIRECT("$C$"&amp;ROW($C$13)&amp;":$C$"&amp;491-COUNTBLANK($C$13:$C$491)),"&gt;"&amp;C288)+COUNTIF(C$13:C288,C288),""))</f>
        <v/>
      </c>
      <c r="E288" s="23" t="str">
        <f t="shared" ca="1" si="4"/>
        <v/>
      </c>
      <c r="F288" s="142" t="str" cm="1">
        <f t="array" ref="F288">IF(A288&lt;&gt;"",INDEX(BDD_ISOLANTS_BIOSOURCES!A:CG,E288,MATCH($F$12,REFERENCEMENT_ISOLANT[#Headers],0)),"")</f>
        <v/>
      </c>
    </row>
    <row r="289" spans="1:6" x14ac:dyDescent="0.3">
      <c r="A289" s="23" t="str">
        <f>IF(AND(A288&lt;COUNTIF(REFERENCEMENT_ISOLANT[DATE REFERENCEMENT],"&lt;&gt;"&amp;""),A288&gt;0),'PR-tampon'!A288+1,"")</f>
        <v/>
      </c>
      <c r="B289" s="23" t="str">
        <f>IFERROR(IF(A289="","",VLOOKUP($A289,REFERENCEMENT_ISOLANT[[Ordre]:[Eligibilité procédé]],2,FALSE)),"")</f>
        <v/>
      </c>
      <c r="C289" s="23" t="str" cm="1">
        <f t="array" ref="C289">IF(B289&lt;&gt;"",INDEX(BDD_ISOLANTS_BIOSOURCES!A:CC,B289,MATCH($C$12,REFERENCEMENT_ISOLANT[#Headers],0)),"")</f>
        <v/>
      </c>
      <c r="D289" s="23" t="str">
        <f ca="1">IF($B$10=TRUE,IF(C289&lt;&gt;"",COUNTIF(INDIRECT("$C$"&amp;ROW($C$13)&amp;":$C$"&amp;491-COUNTBLANK($C$13:$C$491)),"&lt;"&amp;C289)+COUNTIF(C$13:C289,C289),""),IF(C289&lt;&gt;"",COUNTIF(INDIRECT("$C$"&amp;ROW($C$13)&amp;":$C$"&amp;491-COUNTBLANK($C$13:$C$491)),"&gt;"&amp;C289)+COUNTIF(C$13:C289,C289),""))</f>
        <v/>
      </c>
      <c r="E289" s="23" t="str">
        <f t="shared" ca="1" si="4"/>
        <v/>
      </c>
      <c r="F289" s="142" t="str" cm="1">
        <f t="array" ref="F289">IF(A289&lt;&gt;"",INDEX(BDD_ISOLANTS_BIOSOURCES!A:CG,E289,MATCH($F$12,REFERENCEMENT_ISOLANT[#Headers],0)),"")</f>
        <v/>
      </c>
    </row>
    <row r="290" spans="1:6" x14ac:dyDescent="0.3">
      <c r="A290" s="23" t="str">
        <f>IF(AND(A289&lt;COUNTIF(REFERENCEMENT_ISOLANT[DATE REFERENCEMENT],"&lt;&gt;"&amp;""),A289&gt;0),'PR-tampon'!A289+1,"")</f>
        <v/>
      </c>
      <c r="B290" s="23" t="str">
        <f>IFERROR(IF(A290="","",VLOOKUP($A290,REFERENCEMENT_ISOLANT[[Ordre]:[Eligibilité procédé]],2,FALSE)),"")</f>
        <v/>
      </c>
      <c r="C290" s="23" t="str" cm="1">
        <f t="array" ref="C290">IF(B290&lt;&gt;"",INDEX(BDD_ISOLANTS_BIOSOURCES!A:CC,B290,MATCH($C$12,REFERENCEMENT_ISOLANT[#Headers],0)),"")</f>
        <v/>
      </c>
      <c r="D290" s="23" t="str">
        <f ca="1">IF($B$10=TRUE,IF(C290&lt;&gt;"",COUNTIF(INDIRECT("$C$"&amp;ROW($C$13)&amp;":$C$"&amp;491-COUNTBLANK($C$13:$C$491)),"&lt;"&amp;C290)+COUNTIF(C$13:C290,C290),""),IF(C290&lt;&gt;"",COUNTIF(INDIRECT("$C$"&amp;ROW($C$13)&amp;":$C$"&amp;491-COUNTBLANK($C$13:$C$491)),"&gt;"&amp;C290)+COUNTIF(C$13:C290,C290),""))</f>
        <v/>
      </c>
      <c r="E290" s="23" t="str">
        <f t="shared" ca="1" si="4"/>
        <v/>
      </c>
      <c r="F290" s="142" t="str" cm="1">
        <f t="array" ref="F290">IF(A290&lt;&gt;"",INDEX(BDD_ISOLANTS_BIOSOURCES!A:CG,E290,MATCH($F$12,REFERENCEMENT_ISOLANT[#Headers],0)),"")</f>
        <v/>
      </c>
    </row>
    <row r="291" spans="1:6" x14ac:dyDescent="0.3">
      <c r="A291" s="23" t="str">
        <f>IF(AND(A290&lt;COUNTIF(REFERENCEMENT_ISOLANT[DATE REFERENCEMENT],"&lt;&gt;"&amp;""),A290&gt;0),'PR-tampon'!A290+1,"")</f>
        <v/>
      </c>
      <c r="B291" s="23" t="str">
        <f>IFERROR(IF(A291="","",VLOOKUP($A291,REFERENCEMENT_ISOLANT[[Ordre]:[Eligibilité procédé]],2,FALSE)),"")</f>
        <v/>
      </c>
      <c r="C291" s="23" t="str" cm="1">
        <f t="array" ref="C291">IF(B291&lt;&gt;"",INDEX(BDD_ISOLANTS_BIOSOURCES!A:CC,B291,MATCH($C$12,REFERENCEMENT_ISOLANT[#Headers],0)),"")</f>
        <v/>
      </c>
      <c r="D291" s="23" t="str">
        <f ca="1">IF($B$10=TRUE,IF(C291&lt;&gt;"",COUNTIF(INDIRECT("$C$"&amp;ROW($C$13)&amp;":$C$"&amp;491-COUNTBLANK($C$13:$C$491)),"&lt;"&amp;C291)+COUNTIF(C$13:C291,C291),""),IF(C291&lt;&gt;"",COUNTIF(INDIRECT("$C$"&amp;ROW($C$13)&amp;":$C$"&amp;491-COUNTBLANK($C$13:$C$491)),"&gt;"&amp;C291)+COUNTIF(C$13:C291,C291),""))</f>
        <v/>
      </c>
      <c r="E291" s="23" t="str">
        <f t="shared" ca="1" si="4"/>
        <v/>
      </c>
      <c r="F291" s="142" t="str" cm="1">
        <f t="array" ref="F291">IF(A291&lt;&gt;"",INDEX(BDD_ISOLANTS_BIOSOURCES!A:CG,E291,MATCH($F$12,REFERENCEMENT_ISOLANT[#Headers],0)),"")</f>
        <v/>
      </c>
    </row>
    <row r="292" spans="1:6" x14ac:dyDescent="0.3">
      <c r="A292" s="23" t="str">
        <f>IF(AND(A291&lt;COUNTIF(REFERENCEMENT_ISOLANT[DATE REFERENCEMENT],"&lt;&gt;"&amp;""),A291&gt;0),'PR-tampon'!A291+1,"")</f>
        <v/>
      </c>
      <c r="B292" s="23" t="str">
        <f>IFERROR(IF(A292="","",VLOOKUP($A292,REFERENCEMENT_ISOLANT[[Ordre]:[Eligibilité procédé]],2,FALSE)),"")</f>
        <v/>
      </c>
      <c r="C292" s="23" t="str" cm="1">
        <f t="array" ref="C292">IF(B292&lt;&gt;"",INDEX(BDD_ISOLANTS_BIOSOURCES!A:CC,B292,MATCH($C$12,REFERENCEMENT_ISOLANT[#Headers],0)),"")</f>
        <v/>
      </c>
      <c r="D292" s="23" t="str">
        <f ca="1">IF($B$10=TRUE,IF(C292&lt;&gt;"",COUNTIF(INDIRECT("$C$"&amp;ROW($C$13)&amp;":$C$"&amp;491-COUNTBLANK($C$13:$C$491)),"&lt;"&amp;C292)+COUNTIF(C$13:C292,C292),""),IF(C292&lt;&gt;"",COUNTIF(INDIRECT("$C$"&amp;ROW($C$13)&amp;":$C$"&amp;491-COUNTBLANK($C$13:$C$491)),"&gt;"&amp;C292)+COUNTIF(C$13:C292,C292),""))</f>
        <v/>
      </c>
      <c r="E292" s="23" t="str">
        <f t="shared" ca="1" si="4"/>
        <v/>
      </c>
      <c r="F292" s="142" t="str" cm="1">
        <f t="array" ref="F292">IF(A292&lt;&gt;"",INDEX(BDD_ISOLANTS_BIOSOURCES!A:CG,E292,MATCH($F$12,REFERENCEMENT_ISOLANT[#Headers],0)),"")</f>
        <v/>
      </c>
    </row>
    <row r="293" spans="1:6" x14ac:dyDescent="0.3">
      <c r="A293" s="23" t="str">
        <f>IF(AND(A292&lt;COUNTIF(REFERENCEMENT_ISOLANT[DATE REFERENCEMENT],"&lt;&gt;"&amp;""),A292&gt;0),'PR-tampon'!A292+1,"")</f>
        <v/>
      </c>
      <c r="B293" s="23" t="str">
        <f>IFERROR(IF(A293="","",VLOOKUP($A293,REFERENCEMENT_ISOLANT[[Ordre]:[Eligibilité procédé]],2,FALSE)),"")</f>
        <v/>
      </c>
      <c r="C293" s="23" t="str" cm="1">
        <f t="array" ref="C293">IF(B293&lt;&gt;"",INDEX(BDD_ISOLANTS_BIOSOURCES!A:CC,B293,MATCH($C$12,REFERENCEMENT_ISOLANT[#Headers],0)),"")</f>
        <v/>
      </c>
      <c r="D293" s="23" t="str">
        <f ca="1">IF($B$10=TRUE,IF(C293&lt;&gt;"",COUNTIF(INDIRECT("$C$"&amp;ROW($C$13)&amp;":$C$"&amp;491-COUNTBLANK($C$13:$C$491)),"&lt;"&amp;C293)+COUNTIF(C$13:C293,C293),""),IF(C293&lt;&gt;"",COUNTIF(INDIRECT("$C$"&amp;ROW($C$13)&amp;":$C$"&amp;491-COUNTBLANK($C$13:$C$491)),"&gt;"&amp;C293)+COUNTIF(C$13:C293,C293),""))</f>
        <v/>
      </c>
      <c r="E293" s="23" t="str">
        <f t="shared" ca="1" si="4"/>
        <v/>
      </c>
      <c r="F293" s="142" t="str" cm="1">
        <f t="array" ref="F293">IF(A293&lt;&gt;"",INDEX(BDD_ISOLANTS_BIOSOURCES!A:CG,E293,MATCH($F$12,REFERENCEMENT_ISOLANT[#Headers],0)),"")</f>
        <v/>
      </c>
    </row>
    <row r="294" spans="1:6" x14ac:dyDescent="0.3">
      <c r="A294" s="23" t="str">
        <f>IF(AND(A293&lt;COUNTIF(REFERENCEMENT_ISOLANT[DATE REFERENCEMENT],"&lt;&gt;"&amp;""),A293&gt;0),'PR-tampon'!A293+1,"")</f>
        <v/>
      </c>
      <c r="B294" s="23" t="str">
        <f>IFERROR(IF(A294="","",VLOOKUP($A294,REFERENCEMENT_ISOLANT[[Ordre]:[Eligibilité procédé]],2,FALSE)),"")</f>
        <v/>
      </c>
      <c r="C294" s="23" t="str" cm="1">
        <f t="array" ref="C294">IF(B294&lt;&gt;"",INDEX(BDD_ISOLANTS_BIOSOURCES!A:CC,B294,MATCH($C$12,REFERENCEMENT_ISOLANT[#Headers],0)),"")</f>
        <v/>
      </c>
      <c r="D294" s="23" t="str">
        <f ca="1">IF($B$10=TRUE,IF(C294&lt;&gt;"",COUNTIF(INDIRECT("$C$"&amp;ROW($C$13)&amp;":$C$"&amp;491-COUNTBLANK($C$13:$C$491)),"&lt;"&amp;C294)+COUNTIF(C$13:C294,C294),""),IF(C294&lt;&gt;"",COUNTIF(INDIRECT("$C$"&amp;ROW($C$13)&amp;":$C$"&amp;491-COUNTBLANK($C$13:$C$491)),"&gt;"&amp;C294)+COUNTIF(C$13:C294,C294),""))</f>
        <v/>
      </c>
      <c r="E294" s="23" t="str">
        <f t="shared" ca="1" si="4"/>
        <v/>
      </c>
      <c r="F294" s="142" t="str" cm="1">
        <f t="array" ref="F294">IF(A294&lt;&gt;"",INDEX(BDD_ISOLANTS_BIOSOURCES!A:CG,E294,MATCH($F$12,REFERENCEMENT_ISOLANT[#Headers],0)),"")</f>
        <v/>
      </c>
    </row>
    <row r="295" spans="1:6" x14ac:dyDescent="0.3">
      <c r="A295" s="23" t="str">
        <f>IF(AND(A294&lt;COUNTIF(REFERENCEMENT_ISOLANT[DATE REFERENCEMENT],"&lt;&gt;"&amp;""),A294&gt;0),'PR-tampon'!A294+1,"")</f>
        <v/>
      </c>
      <c r="B295" s="23" t="str">
        <f>IFERROR(IF(A295="","",VLOOKUP($A295,REFERENCEMENT_ISOLANT[[Ordre]:[Eligibilité procédé]],2,FALSE)),"")</f>
        <v/>
      </c>
      <c r="C295" s="23" t="str" cm="1">
        <f t="array" ref="C295">IF(B295&lt;&gt;"",INDEX(BDD_ISOLANTS_BIOSOURCES!A:CC,B295,MATCH($C$12,REFERENCEMENT_ISOLANT[#Headers],0)),"")</f>
        <v/>
      </c>
      <c r="D295" s="23" t="str">
        <f ca="1">IF($B$10=TRUE,IF(C295&lt;&gt;"",COUNTIF(INDIRECT("$C$"&amp;ROW($C$13)&amp;":$C$"&amp;491-COUNTBLANK($C$13:$C$491)),"&lt;"&amp;C295)+COUNTIF(C$13:C295,C295),""),IF(C295&lt;&gt;"",COUNTIF(INDIRECT("$C$"&amp;ROW($C$13)&amp;":$C$"&amp;491-COUNTBLANK($C$13:$C$491)),"&gt;"&amp;C295)+COUNTIF(C$13:C295,C295),""))</f>
        <v/>
      </c>
      <c r="E295" s="23" t="str">
        <f t="shared" ca="1" si="4"/>
        <v/>
      </c>
      <c r="F295" s="142" t="str" cm="1">
        <f t="array" ref="F295">IF(A295&lt;&gt;"",INDEX(BDD_ISOLANTS_BIOSOURCES!A:CG,E295,MATCH($F$12,REFERENCEMENT_ISOLANT[#Headers],0)),"")</f>
        <v/>
      </c>
    </row>
    <row r="296" spans="1:6" x14ac:dyDescent="0.3">
      <c r="A296" s="23" t="str">
        <f>IF(AND(A295&lt;COUNTIF(REFERENCEMENT_ISOLANT[DATE REFERENCEMENT],"&lt;&gt;"&amp;""),A295&gt;0),'PR-tampon'!A295+1,"")</f>
        <v/>
      </c>
      <c r="B296" s="23" t="str">
        <f>IFERROR(IF(A296="","",VLOOKUP($A296,REFERENCEMENT_ISOLANT[[Ordre]:[Eligibilité procédé]],2,FALSE)),"")</f>
        <v/>
      </c>
      <c r="C296" s="23" t="str" cm="1">
        <f t="array" ref="C296">IF(B296&lt;&gt;"",INDEX(BDD_ISOLANTS_BIOSOURCES!A:CC,B296,MATCH($C$12,REFERENCEMENT_ISOLANT[#Headers],0)),"")</f>
        <v/>
      </c>
      <c r="D296" s="23" t="str">
        <f ca="1">IF($B$10=TRUE,IF(C296&lt;&gt;"",COUNTIF(INDIRECT("$C$"&amp;ROW($C$13)&amp;":$C$"&amp;491-COUNTBLANK($C$13:$C$491)),"&lt;"&amp;C296)+COUNTIF(C$13:C296,C296),""),IF(C296&lt;&gt;"",COUNTIF(INDIRECT("$C$"&amp;ROW($C$13)&amp;":$C$"&amp;491-COUNTBLANK($C$13:$C$491)),"&gt;"&amp;C296)+COUNTIF(C$13:C296,C296),""))</f>
        <v/>
      </c>
      <c r="E296" s="23" t="str">
        <f t="shared" ca="1" si="4"/>
        <v/>
      </c>
      <c r="F296" s="142" t="str" cm="1">
        <f t="array" ref="F296">IF(A296&lt;&gt;"",INDEX(BDD_ISOLANTS_BIOSOURCES!A:CG,E296,MATCH($F$12,REFERENCEMENT_ISOLANT[#Headers],0)),"")</f>
        <v/>
      </c>
    </row>
    <row r="297" spans="1:6" x14ac:dyDescent="0.3">
      <c r="A297" s="23" t="str">
        <f>IF(AND(A296&lt;COUNTIF(REFERENCEMENT_ISOLANT[DATE REFERENCEMENT],"&lt;&gt;"&amp;""),A296&gt;0),'PR-tampon'!A296+1,"")</f>
        <v/>
      </c>
      <c r="B297" s="23" t="str">
        <f>IFERROR(IF(A297="","",VLOOKUP($A297,REFERENCEMENT_ISOLANT[[Ordre]:[Eligibilité procédé]],2,FALSE)),"")</f>
        <v/>
      </c>
      <c r="C297" s="23" t="str" cm="1">
        <f t="array" ref="C297">IF(B297&lt;&gt;"",INDEX(BDD_ISOLANTS_BIOSOURCES!A:CC,B297,MATCH($C$12,REFERENCEMENT_ISOLANT[#Headers],0)),"")</f>
        <v/>
      </c>
      <c r="D297" s="23" t="str">
        <f ca="1">IF($B$10=TRUE,IF(C297&lt;&gt;"",COUNTIF(INDIRECT("$C$"&amp;ROW($C$13)&amp;":$C$"&amp;491-COUNTBLANK($C$13:$C$491)),"&lt;"&amp;C297)+COUNTIF(C$13:C297,C297),""),IF(C297&lt;&gt;"",COUNTIF(INDIRECT("$C$"&amp;ROW($C$13)&amp;":$C$"&amp;491-COUNTBLANK($C$13:$C$491)),"&gt;"&amp;C297)+COUNTIF(C$13:C297,C297),""))</f>
        <v/>
      </c>
      <c r="E297" s="23" t="str">
        <f t="shared" ca="1" si="4"/>
        <v/>
      </c>
      <c r="F297" s="142" t="str" cm="1">
        <f t="array" ref="F297">IF(A297&lt;&gt;"",INDEX(BDD_ISOLANTS_BIOSOURCES!A:CG,E297,MATCH($F$12,REFERENCEMENT_ISOLANT[#Headers],0)),"")</f>
        <v/>
      </c>
    </row>
    <row r="298" spans="1:6" x14ac:dyDescent="0.3">
      <c r="A298" s="23" t="str">
        <f>IF(AND(A297&lt;COUNTIF(REFERENCEMENT_ISOLANT[DATE REFERENCEMENT],"&lt;&gt;"&amp;""),A297&gt;0),'PR-tampon'!A297+1,"")</f>
        <v/>
      </c>
      <c r="B298" s="23" t="str">
        <f>IFERROR(IF(A298="","",VLOOKUP($A298,REFERENCEMENT_ISOLANT[[Ordre]:[Eligibilité procédé]],2,FALSE)),"")</f>
        <v/>
      </c>
      <c r="C298" s="23" t="str" cm="1">
        <f t="array" ref="C298">IF(B298&lt;&gt;"",INDEX(BDD_ISOLANTS_BIOSOURCES!A:CC,B298,MATCH($C$12,REFERENCEMENT_ISOLANT[#Headers],0)),"")</f>
        <v/>
      </c>
      <c r="D298" s="23" t="str">
        <f ca="1">IF($B$10=TRUE,IF(C298&lt;&gt;"",COUNTIF(INDIRECT("$C$"&amp;ROW($C$13)&amp;":$C$"&amp;491-COUNTBLANK($C$13:$C$491)),"&lt;"&amp;C298)+COUNTIF(C$13:C298,C298),""),IF(C298&lt;&gt;"",COUNTIF(INDIRECT("$C$"&amp;ROW($C$13)&amp;":$C$"&amp;491-COUNTBLANK($C$13:$C$491)),"&gt;"&amp;C298)+COUNTIF(C$13:C298,C298),""))</f>
        <v/>
      </c>
      <c r="E298" s="23" t="str">
        <f t="shared" ca="1" si="4"/>
        <v/>
      </c>
      <c r="F298" s="142" t="str" cm="1">
        <f t="array" ref="F298">IF(A298&lt;&gt;"",INDEX(BDD_ISOLANTS_BIOSOURCES!A:CG,E298,MATCH($F$12,REFERENCEMENT_ISOLANT[#Headers],0)),"")</f>
        <v/>
      </c>
    </row>
    <row r="299" spans="1:6" x14ac:dyDescent="0.3">
      <c r="A299" s="23" t="str">
        <f>IF(AND(A298&lt;COUNTIF(REFERENCEMENT_ISOLANT[DATE REFERENCEMENT],"&lt;&gt;"&amp;""),A298&gt;0),'PR-tampon'!A298+1,"")</f>
        <v/>
      </c>
      <c r="B299" s="23" t="str">
        <f>IFERROR(IF(A299="","",VLOOKUP($A299,REFERENCEMENT_ISOLANT[[Ordre]:[Eligibilité procédé]],2,FALSE)),"")</f>
        <v/>
      </c>
      <c r="C299" s="23" t="str" cm="1">
        <f t="array" ref="C299">IF(B299&lt;&gt;"",INDEX(BDD_ISOLANTS_BIOSOURCES!A:CC,B299,MATCH($C$12,REFERENCEMENT_ISOLANT[#Headers],0)),"")</f>
        <v/>
      </c>
      <c r="D299" s="23" t="str">
        <f ca="1">IF($B$10=TRUE,IF(C299&lt;&gt;"",COUNTIF(INDIRECT("$C$"&amp;ROW($C$13)&amp;":$C$"&amp;491-COUNTBLANK($C$13:$C$491)),"&lt;"&amp;C299)+COUNTIF(C$13:C299,C299),""),IF(C299&lt;&gt;"",COUNTIF(INDIRECT("$C$"&amp;ROW($C$13)&amp;":$C$"&amp;491-COUNTBLANK($C$13:$C$491)),"&gt;"&amp;C299)+COUNTIF(C$13:C299,C299),""))</f>
        <v/>
      </c>
      <c r="E299" s="23" t="str">
        <f t="shared" ca="1" si="4"/>
        <v/>
      </c>
      <c r="F299" s="142" t="str" cm="1">
        <f t="array" ref="F299">IF(A299&lt;&gt;"",INDEX(BDD_ISOLANTS_BIOSOURCES!A:CG,E299,MATCH($F$12,REFERENCEMENT_ISOLANT[#Headers],0)),"")</f>
        <v/>
      </c>
    </row>
    <row r="300" spans="1:6" x14ac:dyDescent="0.3">
      <c r="A300" s="23" t="str">
        <f>IF(AND(A299&lt;COUNTIF(REFERENCEMENT_ISOLANT[DATE REFERENCEMENT],"&lt;&gt;"&amp;""),A299&gt;0),'PR-tampon'!A299+1,"")</f>
        <v/>
      </c>
      <c r="B300" s="23" t="str">
        <f>IFERROR(IF(A300="","",VLOOKUP($A300,REFERENCEMENT_ISOLANT[[Ordre]:[Eligibilité procédé]],2,FALSE)),"")</f>
        <v/>
      </c>
      <c r="C300" s="23" t="str" cm="1">
        <f t="array" ref="C300">IF(B300&lt;&gt;"",INDEX(BDD_ISOLANTS_BIOSOURCES!A:CC,B300,MATCH($C$12,REFERENCEMENT_ISOLANT[#Headers],0)),"")</f>
        <v/>
      </c>
      <c r="D300" s="23" t="str">
        <f ca="1">IF($B$10=TRUE,IF(C300&lt;&gt;"",COUNTIF(INDIRECT("$C$"&amp;ROW($C$13)&amp;":$C$"&amp;491-COUNTBLANK($C$13:$C$491)),"&lt;"&amp;C300)+COUNTIF(C$13:C300,C300),""),IF(C300&lt;&gt;"",COUNTIF(INDIRECT("$C$"&amp;ROW($C$13)&amp;":$C$"&amp;491-COUNTBLANK($C$13:$C$491)),"&gt;"&amp;C300)+COUNTIF(C$13:C300,C300),""))</f>
        <v/>
      </c>
      <c r="E300" s="23" t="str">
        <f t="shared" ca="1" si="4"/>
        <v/>
      </c>
      <c r="F300" s="142" t="str" cm="1">
        <f t="array" ref="F300">IF(A300&lt;&gt;"",INDEX(BDD_ISOLANTS_BIOSOURCES!A:CG,E300,MATCH($F$12,REFERENCEMENT_ISOLANT[#Headers],0)),"")</f>
        <v/>
      </c>
    </row>
    <row r="301" spans="1:6" x14ac:dyDescent="0.3">
      <c r="A301" s="23" t="str">
        <f>IF(AND(A300&lt;COUNTIF(REFERENCEMENT_ISOLANT[DATE REFERENCEMENT],"&lt;&gt;"&amp;""),A300&gt;0),'PR-tampon'!A300+1,"")</f>
        <v/>
      </c>
      <c r="B301" s="23" t="str">
        <f>IFERROR(IF(A301="","",VLOOKUP($A301,REFERENCEMENT_ISOLANT[[Ordre]:[Eligibilité procédé]],2,FALSE)),"")</f>
        <v/>
      </c>
      <c r="C301" s="23" t="str" cm="1">
        <f t="array" ref="C301">IF(B301&lt;&gt;"",INDEX(BDD_ISOLANTS_BIOSOURCES!A:CC,B301,MATCH($C$12,REFERENCEMENT_ISOLANT[#Headers],0)),"")</f>
        <v/>
      </c>
      <c r="D301" s="23" t="str">
        <f ca="1">IF($B$10=TRUE,IF(C301&lt;&gt;"",COUNTIF(INDIRECT("$C$"&amp;ROW($C$13)&amp;":$C$"&amp;491-COUNTBLANK($C$13:$C$491)),"&lt;"&amp;C301)+COUNTIF(C$13:C301,C301),""),IF(C301&lt;&gt;"",COUNTIF(INDIRECT("$C$"&amp;ROW($C$13)&amp;":$C$"&amp;491-COUNTBLANK($C$13:$C$491)),"&gt;"&amp;C301)+COUNTIF(C$13:C301,C301),""))</f>
        <v/>
      </c>
      <c r="E301" s="23" t="str">
        <f t="shared" ca="1" si="4"/>
        <v/>
      </c>
      <c r="F301" s="142" t="str" cm="1">
        <f t="array" ref="F301">IF(A301&lt;&gt;"",INDEX(BDD_ISOLANTS_BIOSOURCES!A:CG,E301,MATCH($F$12,REFERENCEMENT_ISOLANT[#Headers],0)),"")</f>
        <v/>
      </c>
    </row>
    <row r="302" spans="1:6" x14ac:dyDescent="0.3">
      <c r="A302" s="23" t="str">
        <f>IF(AND(A301&lt;COUNTIF(REFERENCEMENT_ISOLANT[DATE REFERENCEMENT],"&lt;&gt;"&amp;""),A301&gt;0),'PR-tampon'!A301+1,"")</f>
        <v/>
      </c>
      <c r="B302" s="23" t="str">
        <f>IFERROR(IF(A302="","",VLOOKUP($A302,REFERENCEMENT_ISOLANT[[Ordre]:[Eligibilité procédé]],2,FALSE)),"")</f>
        <v/>
      </c>
      <c r="C302" s="23" t="str" cm="1">
        <f t="array" ref="C302">IF(B302&lt;&gt;"",INDEX(BDD_ISOLANTS_BIOSOURCES!A:CC,B302,MATCH($C$12,REFERENCEMENT_ISOLANT[#Headers],0)),"")</f>
        <v/>
      </c>
      <c r="D302" s="23" t="str">
        <f ca="1">IF($B$10=TRUE,IF(C302&lt;&gt;"",COUNTIF(INDIRECT("$C$"&amp;ROW($C$13)&amp;":$C$"&amp;491-COUNTBLANK($C$13:$C$491)),"&lt;"&amp;C302)+COUNTIF(C$13:C302,C302),""),IF(C302&lt;&gt;"",COUNTIF(INDIRECT("$C$"&amp;ROW($C$13)&amp;":$C$"&amp;491-COUNTBLANK($C$13:$C$491)),"&gt;"&amp;C302)+COUNTIF(C$13:C302,C302),""))</f>
        <v/>
      </c>
      <c r="E302" s="23" t="str">
        <f t="shared" ca="1" si="4"/>
        <v/>
      </c>
      <c r="F302" s="142" t="str" cm="1">
        <f t="array" ref="F302">IF(A302&lt;&gt;"",INDEX(BDD_ISOLANTS_BIOSOURCES!A:CG,E302,MATCH($F$12,REFERENCEMENT_ISOLANT[#Headers],0)),"")</f>
        <v/>
      </c>
    </row>
    <row r="303" spans="1:6" x14ac:dyDescent="0.3">
      <c r="A303" s="23" t="str">
        <f>IF(AND(A302&lt;COUNTIF(REFERENCEMENT_ISOLANT[DATE REFERENCEMENT],"&lt;&gt;"&amp;""),A302&gt;0),'PR-tampon'!A302+1,"")</f>
        <v/>
      </c>
      <c r="B303" s="23" t="str">
        <f>IFERROR(IF(A303="","",VLOOKUP($A303,REFERENCEMENT_ISOLANT[[Ordre]:[Eligibilité procédé]],2,FALSE)),"")</f>
        <v/>
      </c>
      <c r="C303" s="23" t="str" cm="1">
        <f t="array" ref="C303">IF(B303&lt;&gt;"",INDEX(BDD_ISOLANTS_BIOSOURCES!A:CC,B303,MATCH($C$12,REFERENCEMENT_ISOLANT[#Headers],0)),"")</f>
        <v/>
      </c>
      <c r="D303" s="23" t="str">
        <f ca="1">IF($B$10=TRUE,IF(C303&lt;&gt;"",COUNTIF(INDIRECT("$C$"&amp;ROW($C$13)&amp;":$C$"&amp;491-COUNTBLANK($C$13:$C$491)),"&lt;"&amp;C303)+COUNTIF(C$13:C303,C303),""),IF(C303&lt;&gt;"",COUNTIF(INDIRECT("$C$"&amp;ROW($C$13)&amp;":$C$"&amp;491-COUNTBLANK($C$13:$C$491)),"&gt;"&amp;C303)+COUNTIF(C$13:C303,C303),""))</f>
        <v/>
      </c>
      <c r="E303" s="23" t="str">
        <f t="shared" ca="1" si="4"/>
        <v/>
      </c>
      <c r="F303" s="142" t="str" cm="1">
        <f t="array" ref="F303">IF(A303&lt;&gt;"",INDEX(BDD_ISOLANTS_BIOSOURCES!A:CG,E303,MATCH($F$12,REFERENCEMENT_ISOLANT[#Headers],0)),"")</f>
        <v/>
      </c>
    </row>
    <row r="304" spans="1:6" x14ac:dyDescent="0.3">
      <c r="A304" s="23" t="str">
        <f>IF(AND(A303&lt;COUNTIF(REFERENCEMENT_ISOLANT[DATE REFERENCEMENT],"&lt;&gt;"&amp;""),A303&gt;0),'PR-tampon'!A303+1,"")</f>
        <v/>
      </c>
      <c r="B304" s="23" t="str">
        <f>IFERROR(IF(A304="","",VLOOKUP($A304,REFERENCEMENT_ISOLANT[[Ordre]:[Eligibilité procédé]],2,FALSE)),"")</f>
        <v/>
      </c>
      <c r="C304" s="23" t="str" cm="1">
        <f t="array" ref="C304">IF(B304&lt;&gt;"",INDEX(BDD_ISOLANTS_BIOSOURCES!A:CC,B304,MATCH($C$12,REFERENCEMENT_ISOLANT[#Headers],0)),"")</f>
        <v/>
      </c>
      <c r="D304" s="23" t="str">
        <f ca="1">IF($B$10=TRUE,IF(C304&lt;&gt;"",COUNTIF(INDIRECT("$C$"&amp;ROW($C$13)&amp;":$C$"&amp;491-COUNTBLANK($C$13:$C$491)),"&lt;"&amp;C304)+COUNTIF(C$13:C304,C304),""),IF(C304&lt;&gt;"",COUNTIF(INDIRECT("$C$"&amp;ROW($C$13)&amp;":$C$"&amp;491-COUNTBLANK($C$13:$C$491)),"&gt;"&amp;C304)+COUNTIF(C$13:C304,C304),""))</f>
        <v/>
      </c>
      <c r="E304" s="23" t="str">
        <f t="shared" ca="1" si="4"/>
        <v/>
      </c>
      <c r="F304" s="142" t="str" cm="1">
        <f t="array" ref="F304">IF(A304&lt;&gt;"",INDEX(BDD_ISOLANTS_BIOSOURCES!A:CG,E304,MATCH($F$12,REFERENCEMENT_ISOLANT[#Headers],0)),"")</f>
        <v/>
      </c>
    </row>
    <row r="305" spans="1:6" x14ac:dyDescent="0.3">
      <c r="A305" s="23" t="str">
        <f>IF(AND(A304&lt;COUNTIF(REFERENCEMENT_ISOLANT[DATE REFERENCEMENT],"&lt;&gt;"&amp;""),A304&gt;0),'PR-tampon'!A304+1,"")</f>
        <v/>
      </c>
      <c r="B305" s="23" t="str">
        <f>IFERROR(IF(A305="","",VLOOKUP($A305,REFERENCEMENT_ISOLANT[[Ordre]:[Eligibilité procédé]],2,FALSE)),"")</f>
        <v/>
      </c>
      <c r="C305" s="23" t="str" cm="1">
        <f t="array" ref="C305">IF(B305&lt;&gt;"",INDEX(BDD_ISOLANTS_BIOSOURCES!A:CC,B305,MATCH($C$12,REFERENCEMENT_ISOLANT[#Headers],0)),"")</f>
        <v/>
      </c>
      <c r="D305" s="23" t="str">
        <f ca="1">IF($B$10=TRUE,IF(C305&lt;&gt;"",COUNTIF(INDIRECT("$C$"&amp;ROW($C$13)&amp;":$C$"&amp;491-COUNTBLANK($C$13:$C$491)),"&lt;"&amp;C305)+COUNTIF(C$13:C305,C305),""),IF(C305&lt;&gt;"",COUNTIF(INDIRECT("$C$"&amp;ROW($C$13)&amp;":$C$"&amp;491-COUNTBLANK($C$13:$C$491)),"&gt;"&amp;C305)+COUNTIF(C$13:C305,C305),""))</f>
        <v/>
      </c>
      <c r="E305" s="23" t="str">
        <f t="shared" ca="1" si="4"/>
        <v/>
      </c>
      <c r="F305" s="142" t="str" cm="1">
        <f t="array" ref="F305">IF(A305&lt;&gt;"",INDEX(BDD_ISOLANTS_BIOSOURCES!A:CG,E305,MATCH($F$12,REFERENCEMENT_ISOLANT[#Headers],0)),"")</f>
        <v/>
      </c>
    </row>
    <row r="306" spans="1:6" x14ac:dyDescent="0.3">
      <c r="A306" s="23" t="str">
        <f>IF(AND(A305&lt;COUNTIF(REFERENCEMENT_ISOLANT[DATE REFERENCEMENT],"&lt;&gt;"&amp;""),A305&gt;0),'PR-tampon'!A305+1,"")</f>
        <v/>
      </c>
      <c r="B306" s="23" t="str">
        <f>IFERROR(IF(A306="","",VLOOKUP($A306,REFERENCEMENT_ISOLANT[[Ordre]:[Eligibilité procédé]],2,FALSE)),"")</f>
        <v/>
      </c>
      <c r="C306" s="23" t="str" cm="1">
        <f t="array" ref="C306">IF(B306&lt;&gt;"",INDEX(BDD_ISOLANTS_BIOSOURCES!A:CC,B306,MATCH($C$12,REFERENCEMENT_ISOLANT[#Headers],0)),"")</f>
        <v/>
      </c>
      <c r="D306" s="23" t="str">
        <f ca="1">IF($B$10=TRUE,IF(C306&lt;&gt;"",COUNTIF(INDIRECT("$C$"&amp;ROW($C$13)&amp;":$C$"&amp;491-COUNTBLANK($C$13:$C$491)),"&lt;"&amp;C306)+COUNTIF(C$13:C306,C306),""),IF(C306&lt;&gt;"",COUNTIF(INDIRECT("$C$"&amp;ROW($C$13)&amp;":$C$"&amp;491-COUNTBLANK($C$13:$C$491)),"&gt;"&amp;C306)+COUNTIF(C$13:C306,C306),""))</f>
        <v/>
      </c>
      <c r="E306" s="23" t="str">
        <f t="shared" ca="1" si="4"/>
        <v/>
      </c>
      <c r="F306" s="142" t="str" cm="1">
        <f t="array" ref="F306">IF(A306&lt;&gt;"",INDEX(BDD_ISOLANTS_BIOSOURCES!A:CG,E306,MATCH($F$12,REFERENCEMENT_ISOLANT[#Headers],0)),"")</f>
        <v/>
      </c>
    </row>
    <row r="307" spans="1:6" x14ac:dyDescent="0.3">
      <c r="A307" s="23" t="str">
        <f>IF(AND(A306&lt;COUNTIF(REFERENCEMENT_ISOLANT[DATE REFERENCEMENT],"&lt;&gt;"&amp;""),A306&gt;0),'PR-tampon'!A306+1,"")</f>
        <v/>
      </c>
      <c r="B307" s="23" t="str">
        <f>IFERROR(IF(A307="","",VLOOKUP($A307,REFERENCEMENT_ISOLANT[[Ordre]:[Eligibilité procédé]],2,FALSE)),"")</f>
        <v/>
      </c>
      <c r="C307" s="23" t="str" cm="1">
        <f t="array" ref="C307">IF(B307&lt;&gt;"",INDEX(BDD_ISOLANTS_BIOSOURCES!A:CC,B307,MATCH($C$12,REFERENCEMENT_ISOLANT[#Headers],0)),"")</f>
        <v/>
      </c>
      <c r="D307" s="23" t="str">
        <f ca="1">IF($B$10=TRUE,IF(C307&lt;&gt;"",COUNTIF(INDIRECT("$C$"&amp;ROW($C$13)&amp;":$C$"&amp;491-COUNTBLANK($C$13:$C$491)),"&lt;"&amp;C307)+COUNTIF(C$13:C307,C307),""),IF(C307&lt;&gt;"",COUNTIF(INDIRECT("$C$"&amp;ROW($C$13)&amp;":$C$"&amp;491-COUNTBLANK($C$13:$C$491)),"&gt;"&amp;C307)+COUNTIF(C$13:C307,C307),""))</f>
        <v/>
      </c>
      <c r="E307" s="23" t="str">
        <f t="shared" ca="1" si="4"/>
        <v/>
      </c>
      <c r="F307" s="142" t="str" cm="1">
        <f t="array" ref="F307">IF(A307&lt;&gt;"",INDEX(BDD_ISOLANTS_BIOSOURCES!A:CG,E307,MATCH($F$12,REFERENCEMENT_ISOLANT[#Headers],0)),"")</f>
        <v/>
      </c>
    </row>
    <row r="308" spans="1:6" x14ac:dyDescent="0.3">
      <c r="A308" s="23" t="str">
        <f>IF(AND(A307&lt;COUNTIF(REFERENCEMENT_ISOLANT[DATE REFERENCEMENT],"&lt;&gt;"&amp;""),A307&gt;0),'PR-tampon'!A307+1,"")</f>
        <v/>
      </c>
      <c r="B308" s="23" t="str">
        <f>IFERROR(IF(A308="","",VLOOKUP($A308,REFERENCEMENT_ISOLANT[[Ordre]:[Eligibilité procédé]],2,FALSE)),"")</f>
        <v/>
      </c>
      <c r="C308" s="23" t="str" cm="1">
        <f t="array" ref="C308">IF(B308&lt;&gt;"",INDEX(BDD_ISOLANTS_BIOSOURCES!A:CC,B308,MATCH($C$12,REFERENCEMENT_ISOLANT[#Headers],0)),"")</f>
        <v/>
      </c>
      <c r="D308" s="23" t="str">
        <f ca="1">IF($B$10=TRUE,IF(C308&lt;&gt;"",COUNTIF(INDIRECT("$C$"&amp;ROW($C$13)&amp;":$C$"&amp;491-COUNTBLANK($C$13:$C$491)),"&lt;"&amp;C308)+COUNTIF(C$13:C308,C308),""),IF(C308&lt;&gt;"",COUNTIF(INDIRECT("$C$"&amp;ROW($C$13)&amp;":$C$"&amp;491-COUNTBLANK($C$13:$C$491)),"&gt;"&amp;C308)+COUNTIF(C$13:C308,C308),""))</f>
        <v/>
      </c>
      <c r="E308" s="23" t="str">
        <f t="shared" ca="1" si="4"/>
        <v/>
      </c>
      <c r="F308" s="142" t="str" cm="1">
        <f t="array" ref="F308">IF(A308&lt;&gt;"",INDEX(BDD_ISOLANTS_BIOSOURCES!A:CG,E308,MATCH($F$12,REFERENCEMENT_ISOLANT[#Headers],0)),"")</f>
        <v/>
      </c>
    </row>
    <row r="309" spans="1:6" x14ac:dyDescent="0.3">
      <c r="A309" s="23" t="str">
        <f>IF(AND(A308&lt;COUNTIF(REFERENCEMENT_ISOLANT[DATE REFERENCEMENT],"&lt;&gt;"&amp;""),A308&gt;0),'PR-tampon'!A308+1,"")</f>
        <v/>
      </c>
      <c r="B309" s="23" t="str">
        <f>IFERROR(IF(A309="","",VLOOKUP($A309,REFERENCEMENT_ISOLANT[[Ordre]:[Eligibilité procédé]],2,FALSE)),"")</f>
        <v/>
      </c>
      <c r="C309" s="23" t="str" cm="1">
        <f t="array" ref="C309">IF(B309&lt;&gt;"",INDEX(BDD_ISOLANTS_BIOSOURCES!A:CC,B309,MATCH($C$12,REFERENCEMENT_ISOLANT[#Headers],0)),"")</f>
        <v/>
      </c>
      <c r="D309" s="23" t="str">
        <f ca="1">IF($B$10=TRUE,IF(C309&lt;&gt;"",COUNTIF(INDIRECT("$C$"&amp;ROW($C$13)&amp;":$C$"&amp;491-COUNTBLANK($C$13:$C$491)),"&lt;"&amp;C309)+COUNTIF(C$13:C309,C309),""),IF(C309&lt;&gt;"",COUNTIF(INDIRECT("$C$"&amp;ROW($C$13)&amp;":$C$"&amp;491-COUNTBLANK($C$13:$C$491)),"&gt;"&amp;C309)+COUNTIF(C$13:C309,C309),""))</f>
        <v/>
      </c>
      <c r="E309" s="23" t="str">
        <f t="shared" ca="1" si="4"/>
        <v/>
      </c>
      <c r="F309" s="142" t="str" cm="1">
        <f t="array" ref="F309">IF(A309&lt;&gt;"",INDEX(BDD_ISOLANTS_BIOSOURCES!A:CG,E309,MATCH($F$12,REFERENCEMENT_ISOLANT[#Headers],0)),"")</f>
        <v/>
      </c>
    </row>
    <row r="310" spans="1:6" x14ac:dyDescent="0.3">
      <c r="A310" s="23" t="str">
        <f>IF(AND(A309&lt;COUNTIF(REFERENCEMENT_ISOLANT[DATE REFERENCEMENT],"&lt;&gt;"&amp;""),A309&gt;0),'PR-tampon'!A309+1,"")</f>
        <v/>
      </c>
      <c r="B310" s="23" t="str">
        <f>IFERROR(IF(A310="","",VLOOKUP($A310,REFERENCEMENT_ISOLANT[[Ordre]:[Eligibilité procédé]],2,FALSE)),"")</f>
        <v/>
      </c>
      <c r="C310" s="23" t="str" cm="1">
        <f t="array" ref="C310">IF(B310&lt;&gt;"",INDEX(BDD_ISOLANTS_BIOSOURCES!A:CC,B310,MATCH($C$12,REFERENCEMENT_ISOLANT[#Headers],0)),"")</f>
        <v/>
      </c>
      <c r="D310" s="23" t="str">
        <f ca="1">IF($B$10=TRUE,IF(C310&lt;&gt;"",COUNTIF(INDIRECT("$C$"&amp;ROW($C$13)&amp;":$C$"&amp;491-COUNTBLANK($C$13:$C$491)),"&lt;"&amp;C310)+COUNTIF(C$13:C310,C310),""),IF(C310&lt;&gt;"",COUNTIF(INDIRECT("$C$"&amp;ROW($C$13)&amp;":$C$"&amp;491-COUNTBLANK($C$13:$C$491)),"&gt;"&amp;C310)+COUNTIF(C$13:C310,C310),""))</f>
        <v/>
      </c>
      <c r="E310" s="23" t="str">
        <f t="shared" ca="1" si="4"/>
        <v/>
      </c>
      <c r="F310" s="142" t="str" cm="1">
        <f t="array" ref="F310">IF(A310&lt;&gt;"",INDEX(BDD_ISOLANTS_BIOSOURCES!A:CG,E310,MATCH($F$12,REFERENCEMENT_ISOLANT[#Headers],0)),"")</f>
        <v/>
      </c>
    </row>
    <row r="311" spans="1:6" x14ac:dyDescent="0.3">
      <c r="A311" s="23" t="str">
        <f>IF(AND(A310&lt;COUNTIF(REFERENCEMENT_ISOLANT[DATE REFERENCEMENT],"&lt;&gt;"&amp;""),A310&gt;0),'PR-tampon'!A310+1,"")</f>
        <v/>
      </c>
      <c r="B311" s="23" t="str">
        <f>IFERROR(IF(A311="","",VLOOKUP($A311,REFERENCEMENT_ISOLANT[[Ordre]:[Eligibilité procédé]],2,FALSE)),"")</f>
        <v/>
      </c>
      <c r="C311" s="23" t="str" cm="1">
        <f t="array" ref="C311">IF(B311&lt;&gt;"",INDEX(BDD_ISOLANTS_BIOSOURCES!A:CC,B311,MATCH($C$12,REFERENCEMENT_ISOLANT[#Headers],0)),"")</f>
        <v/>
      </c>
      <c r="D311" s="23" t="str">
        <f ca="1">IF($B$10=TRUE,IF(C311&lt;&gt;"",COUNTIF(INDIRECT("$C$"&amp;ROW($C$13)&amp;":$C$"&amp;491-COUNTBLANK($C$13:$C$491)),"&lt;"&amp;C311)+COUNTIF(C$13:C311,C311),""),IF(C311&lt;&gt;"",COUNTIF(INDIRECT("$C$"&amp;ROW($C$13)&amp;":$C$"&amp;491-COUNTBLANK($C$13:$C$491)),"&gt;"&amp;C311)+COUNTIF(C$13:C311,C311),""))</f>
        <v/>
      </c>
      <c r="E311" s="23" t="str">
        <f t="shared" ca="1" si="4"/>
        <v/>
      </c>
      <c r="F311" s="142" t="str" cm="1">
        <f t="array" ref="F311">IF(A311&lt;&gt;"",INDEX(BDD_ISOLANTS_BIOSOURCES!A:CG,E311,MATCH($F$12,REFERENCEMENT_ISOLANT[#Headers],0)),"")</f>
        <v/>
      </c>
    </row>
    <row r="312" spans="1:6" x14ac:dyDescent="0.3">
      <c r="A312" s="23" t="str">
        <f>IF(AND(A311&lt;COUNTIF(REFERENCEMENT_ISOLANT[DATE REFERENCEMENT],"&lt;&gt;"&amp;""),A311&gt;0),'PR-tampon'!A311+1,"")</f>
        <v/>
      </c>
      <c r="B312" s="23" t="str">
        <f>IFERROR(IF(A312="","",VLOOKUP($A312,REFERENCEMENT_ISOLANT[[Ordre]:[Eligibilité procédé]],2,FALSE)),"")</f>
        <v/>
      </c>
      <c r="C312" s="23" t="str" cm="1">
        <f t="array" ref="C312">IF(B312&lt;&gt;"",INDEX(BDD_ISOLANTS_BIOSOURCES!A:CC,B312,MATCH($C$12,REFERENCEMENT_ISOLANT[#Headers],0)),"")</f>
        <v/>
      </c>
      <c r="D312" s="23" t="str">
        <f ca="1">IF($B$10=TRUE,IF(C312&lt;&gt;"",COUNTIF(INDIRECT("$C$"&amp;ROW($C$13)&amp;":$C$"&amp;491-COUNTBLANK($C$13:$C$491)),"&lt;"&amp;C312)+COUNTIF(C$13:C312,C312),""),IF(C312&lt;&gt;"",COUNTIF(INDIRECT("$C$"&amp;ROW($C$13)&amp;":$C$"&amp;491-COUNTBLANK($C$13:$C$491)),"&gt;"&amp;C312)+COUNTIF(C$13:C312,C312),""))</f>
        <v/>
      </c>
      <c r="E312" s="23" t="str">
        <f t="shared" ca="1" si="4"/>
        <v/>
      </c>
      <c r="F312" s="142" t="str" cm="1">
        <f t="array" ref="F312">IF(A312&lt;&gt;"",INDEX(BDD_ISOLANTS_BIOSOURCES!A:CG,E312,MATCH($F$12,REFERENCEMENT_ISOLANT[#Headers],0)),"")</f>
        <v/>
      </c>
    </row>
    <row r="313" spans="1:6" x14ac:dyDescent="0.3">
      <c r="A313" s="23" t="str">
        <f>IF(AND(A312&lt;COUNTIF(REFERENCEMENT_ISOLANT[DATE REFERENCEMENT],"&lt;&gt;"&amp;""),A312&gt;0),'PR-tampon'!A312+1,"")</f>
        <v/>
      </c>
      <c r="B313" s="23" t="str">
        <f>IFERROR(IF(A313="","",VLOOKUP($A313,REFERENCEMENT_ISOLANT[[Ordre]:[Eligibilité procédé]],2,FALSE)),"")</f>
        <v/>
      </c>
      <c r="C313" s="23" t="str" cm="1">
        <f t="array" ref="C313">IF(B313&lt;&gt;"",INDEX(BDD_ISOLANTS_BIOSOURCES!A:CC,B313,MATCH($C$12,REFERENCEMENT_ISOLANT[#Headers],0)),"")</f>
        <v/>
      </c>
      <c r="D313" s="23" t="str">
        <f ca="1">IF($B$10=TRUE,IF(C313&lt;&gt;"",COUNTIF(INDIRECT("$C$"&amp;ROW($C$13)&amp;":$C$"&amp;491-COUNTBLANK($C$13:$C$491)),"&lt;"&amp;C313)+COUNTIF(C$13:C313,C313),""),IF(C313&lt;&gt;"",COUNTIF(INDIRECT("$C$"&amp;ROW($C$13)&amp;":$C$"&amp;491-COUNTBLANK($C$13:$C$491)),"&gt;"&amp;C313)+COUNTIF(C$13:C313,C313),""))</f>
        <v/>
      </c>
      <c r="E313" s="23" t="str">
        <f t="shared" ca="1" si="4"/>
        <v/>
      </c>
      <c r="F313" s="142" t="str" cm="1">
        <f t="array" ref="F313">IF(A313&lt;&gt;"",INDEX(BDD_ISOLANTS_BIOSOURCES!A:CG,E313,MATCH($F$12,REFERENCEMENT_ISOLANT[#Headers],0)),"")</f>
        <v/>
      </c>
    </row>
    <row r="314" spans="1:6" x14ac:dyDescent="0.3">
      <c r="A314" s="23" t="str">
        <f>IF(AND(A313&lt;COUNTIF(REFERENCEMENT_ISOLANT[DATE REFERENCEMENT],"&lt;&gt;"&amp;""),A313&gt;0),'PR-tampon'!A313+1,"")</f>
        <v/>
      </c>
      <c r="B314" s="23" t="str">
        <f>IFERROR(IF(A314="","",VLOOKUP($A314,REFERENCEMENT_ISOLANT[[Ordre]:[Eligibilité procédé]],2,FALSE)),"")</f>
        <v/>
      </c>
      <c r="C314" s="23" t="str" cm="1">
        <f t="array" ref="C314">IF(B314&lt;&gt;"",INDEX(BDD_ISOLANTS_BIOSOURCES!A:CC,B314,MATCH($C$12,REFERENCEMENT_ISOLANT[#Headers],0)),"")</f>
        <v/>
      </c>
      <c r="D314" s="23" t="str">
        <f ca="1">IF($B$10=TRUE,IF(C314&lt;&gt;"",COUNTIF(INDIRECT("$C$"&amp;ROW($C$13)&amp;":$C$"&amp;491-COUNTBLANK($C$13:$C$491)),"&lt;"&amp;C314)+COUNTIF(C$13:C314,C314),""),IF(C314&lt;&gt;"",COUNTIF(INDIRECT("$C$"&amp;ROW($C$13)&amp;":$C$"&amp;491-COUNTBLANK($C$13:$C$491)),"&gt;"&amp;C314)+COUNTIF(C$13:C314,C314),""))</f>
        <v/>
      </c>
      <c r="E314" s="23" t="str">
        <f t="shared" ca="1" si="4"/>
        <v/>
      </c>
      <c r="F314" s="142" t="str" cm="1">
        <f t="array" ref="F314">IF(A314&lt;&gt;"",INDEX(BDD_ISOLANTS_BIOSOURCES!A:CG,E314,MATCH($F$12,REFERENCEMENT_ISOLANT[#Headers],0)),"")</f>
        <v/>
      </c>
    </row>
    <row r="315" spans="1:6" x14ac:dyDescent="0.3">
      <c r="A315" s="23" t="str">
        <f>IF(AND(A314&lt;COUNTIF(REFERENCEMENT_ISOLANT[DATE REFERENCEMENT],"&lt;&gt;"&amp;""),A314&gt;0),'PR-tampon'!A314+1,"")</f>
        <v/>
      </c>
      <c r="B315" s="23" t="str">
        <f>IFERROR(IF(A315="","",VLOOKUP($A315,REFERENCEMENT_ISOLANT[[Ordre]:[Eligibilité procédé]],2,FALSE)),"")</f>
        <v/>
      </c>
      <c r="C315" s="23" t="str" cm="1">
        <f t="array" ref="C315">IF(B315&lt;&gt;"",INDEX(BDD_ISOLANTS_BIOSOURCES!A:CC,B315,MATCH($C$12,REFERENCEMENT_ISOLANT[#Headers],0)),"")</f>
        <v/>
      </c>
      <c r="D315" s="23" t="str">
        <f ca="1">IF($B$10=TRUE,IF(C315&lt;&gt;"",COUNTIF(INDIRECT("$C$"&amp;ROW($C$13)&amp;":$C$"&amp;491-COUNTBLANK($C$13:$C$491)),"&lt;"&amp;C315)+COUNTIF(C$13:C315,C315),""),IF(C315&lt;&gt;"",COUNTIF(INDIRECT("$C$"&amp;ROW($C$13)&amp;":$C$"&amp;491-COUNTBLANK($C$13:$C$491)),"&gt;"&amp;C315)+COUNTIF(C$13:C315,C315),""))</f>
        <v/>
      </c>
      <c r="E315" s="23" t="str">
        <f t="shared" ca="1" si="4"/>
        <v/>
      </c>
      <c r="F315" s="142" t="str" cm="1">
        <f t="array" ref="F315">IF(A315&lt;&gt;"",INDEX(BDD_ISOLANTS_BIOSOURCES!A:CG,E315,MATCH($F$12,REFERENCEMENT_ISOLANT[#Headers],0)),"")</f>
        <v/>
      </c>
    </row>
    <row r="316" spans="1:6" x14ac:dyDescent="0.3">
      <c r="A316" s="23" t="str">
        <f>IF(AND(A315&lt;COUNTIF(REFERENCEMENT_ISOLANT[DATE REFERENCEMENT],"&lt;&gt;"&amp;""),A315&gt;0),'PR-tampon'!A315+1,"")</f>
        <v/>
      </c>
      <c r="B316" s="23" t="str">
        <f>IFERROR(IF(A316="","",VLOOKUP($A316,REFERENCEMENT_ISOLANT[[Ordre]:[Eligibilité procédé]],2,FALSE)),"")</f>
        <v/>
      </c>
      <c r="C316" s="23" t="str" cm="1">
        <f t="array" ref="C316">IF(B316&lt;&gt;"",INDEX(BDD_ISOLANTS_BIOSOURCES!A:CC,B316,MATCH($C$12,REFERENCEMENT_ISOLANT[#Headers],0)),"")</f>
        <v/>
      </c>
      <c r="D316" s="23" t="str">
        <f ca="1">IF($B$10=TRUE,IF(C316&lt;&gt;"",COUNTIF(INDIRECT("$C$"&amp;ROW($C$13)&amp;":$C$"&amp;491-COUNTBLANK($C$13:$C$491)),"&lt;"&amp;C316)+COUNTIF(C$13:C316,C316),""),IF(C316&lt;&gt;"",COUNTIF(INDIRECT("$C$"&amp;ROW($C$13)&amp;":$C$"&amp;491-COUNTBLANK($C$13:$C$491)),"&gt;"&amp;C316)+COUNTIF(C$13:C316,C316),""))</f>
        <v/>
      </c>
      <c r="E316" s="23" t="str">
        <f t="shared" ca="1" si="4"/>
        <v/>
      </c>
      <c r="F316" s="142" t="str" cm="1">
        <f t="array" ref="F316">IF(A316&lt;&gt;"",INDEX(BDD_ISOLANTS_BIOSOURCES!A:CG,E316,MATCH($F$12,REFERENCEMENT_ISOLANT[#Headers],0)),"")</f>
        <v/>
      </c>
    </row>
    <row r="317" spans="1:6" x14ac:dyDescent="0.3">
      <c r="A317" s="23" t="str">
        <f>IF(AND(A316&lt;COUNTIF(REFERENCEMENT_ISOLANT[DATE REFERENCEMENT],"&lt;&gt;"&amp;""),A316&gt;0),'PR-tampon'!A316+1,"")</f>
        <v/>
      </c>
      <c r="B317" s="23" t="str">
        <f>IFERROR(IF(A317="","",VLOOKUP($A317,REFERENCEMENT_ISOLANT[[Ordre]:[Eligibilité procédé]],2,FALSE)),"")</f>
        <v/>
      </c>
      <c r="C317" s="23" t="str" cm="1">
        <f t="array" ref="C317">IF(B317&lt;&gt;"",INDEX(BDD_ISOLANTS_BIOSOURCES!A:CC,B317,MATCH($C$12,REFERENCEMENT_ISOLANT[#Headers],0)),"")</f>
        <v/>
      </c>
      <c r="D317" s="23" t="str">
        <f ca="1">IF($B$10=TRUE,IF(C317&lt;&gt;"",COUNTIF(INDIRECT("$C$"&amp;ROW($C$13)&amp;":$C$"&amp;491-COUNTBLANK($C$13:$C$491)),"&lt;"&amp;C317)+COUNTIF(C$13:C317,C317),""),IF(C317&lt;&gt;"",COUNTIF(INDIRECT("$C$"&amp;ROW($C$13)&amp;":$C$"&amp;491-COUNTBLANK($C$13:$C$491)),"&gt;"&amp;C317)+COUNTIF(C$13:C317,C317),""))</f>
        <v/>
      </c>
      <c r="E317" s="23" t="str">
        <f t="shared" ca="1" si="4"/>
        <v/>
      </c>
      <c r="F317" s="142" t="str" cm="1">
        <f t="array" ref="F317">IF(A317&lt;&gt;"",INDEX(BDD_ISOLANTS_BIOSOURCES!A:CG,E317,MATCH($F$12,REFERENCEMENT_ISOLANT[#Headers],0)),"")</f>
        <v/>
      </c>
    </row>
    <row r="318" spans="1:6" x14ac:dyDescent="0.3">
      <c r="A318" s="23" t="str">
        <f>IF(AND(A317&lt;COUNTIF(REFERENCEMENT_ISOLANT[DATE REFERENCEMENT],"&lt;&gt;"&amp;""),A317&gt;0),'PR-tampon'!A317+1,"")</f>
        <v/>
      </c>
      <c r="B318" s="23" t="str">
        <f>IFERROR(IF(A318="","",VLOOKUP($A318,REFERENCEMENT_ISOLANT[[Ordre]:[Eligibilité procédé]],2,FALSE)),"")</f>
        <v/>
      </c>
      <c r="C318" s="23" t="str" cm="1">
        <f t="array" ref="C318">IF(B318&lt;&gt;"",INDEX(BDD_ISOLANTS_BIOSOURCES!A:CC,B318,MATCH($C$12,REFERENCEMENT_ISOLANT[#Headers],0)),"")</f>
        <v/>
      </c>
      <c r="D318" s="23" t="str">
        <f ca="1">IF($B$10=TRUE,IF(C318&lt;&gt;"",COUNTIF(INDIRECT("$C$"&amp;ROW($C$13)&amp;":$C$"&amp;491-COUNTBLANK($C$13:$C$491)),"&lt;"&amp;C318)+COUNTIF(C$13:C318,C318),""),IF(C318&lt;&gt;"",COUNTIF(INDIRECT("$C$"&amp;ROW($C$13)&amp;":$C$"&amp;491-COUNTBLANK($C$13:$C$491)),"&gt;"&amp;C318)+COUNTIF(C$13:C318,C318),""))</f>
        <v/>
      </c>
      <c r="E318" s="23" t="str">
        <f t="shared" ca="1" si="4"/>
        <v/>
      </c>
      <c r="F318" s="142" t="str" cm="1">
        <f t="array" ref="F318">IF(A318&lt;&gt;"",INDEX(BDD_ISOLANTS_BIOSOURCES!A:CG,E318,MATCH($F$12,REFERENCEMENT_ISOLANT[#Headers],0)),"")</f>
        <v/>
      </c>
    </row>
    <row r="319" spans="1:6" x14ac:dyDescent="0.3">
      <c r="A319" s="23" t="str">
        <f>IF(AND(A318&lt;COUNTIF(REFERENCEMENT_ISOLANT[DATE REFERENCEMENT],"&lt;&gt;"&amp;""),A318&gt;0),'PR-tampon'!A318+1,"")</f>
        <v/>
      </c>
      <c r="B319" s="23" t="str">
        <f>IFERROR(IF(A319="","",VLOOKUP($A319,REFERENCEMENT_ISOLANT[[Ordre]:[Eligibilité procédé]],2,FALSE)),"")</f>
        <v/>
      </c>
      <c r="C319" s="23" t="str" cm="1">
        <f t="array" ref="C319">IF(B319&lt;&gt;"",INDEX(BDD_ISOLANTS_BIOSOURCES!A:CC,B319,MATCH($C$12,REFERENCEMENT_ISOLANT[#Headers],0)),"")</f>
        <v/>
      </c>
      <c r="D319" s="23" t="str">
        <f ca="1">IF($B$10=TRUE,IF(C319&lt;&gt;"",COUNTIF(INDIRECT("$C$"&amp;ROW($C$13)&amp;":$C$"&amp;491-COUNTBLANK($C$13:$C$491)),"&lt;"&amp;C319)+COUNTIF(C$13:C319,C319),""),IF(C319&lt;&gt;"",COUNTIF(INDIRECT("$C$"&amp;ROW($C$13)&amp;":$C$"&amp;491-COUNTBLANK($C$13:$C$491)),"&gt;"&amp;C319)+COUNTIF(C$13:C319,C319),""))</f>
        <v/>
      </c>
      <c r="E319" s="23" t="str">
        <f t="shared" ca="1" si="4"/>
        <v/>
      </c>
      <c r="F319" s="142" t="str" cm="1">
        <f t="array" ref="F319">IF(A319&lt;&gt;"",INDEX(BDD_ISOLANTS_BIOSOURCES!A:CG,E319,MATCH($F$12,REFERENCEMENT_ISOLANT[#Headers],0)),"")</f>
        <v/>
      </c>
    </row>
    <row r="320" spans="1:6" x14ac:dyDescent="0.3">
      <c r="A320" s="23" t="str">
        <f>IF(AND(A319&lt;COUNTIF(REFERENCEMENT_ISOLANT[DATE REFERENCEMENT],"&lt;&gt;"&amp;""),A319&gt;0),'PR-tampon'!A319+1,"")</f>
        <v/>
      </c>
      <c r="B320" s="23" t="str">
        <f>IFERROR(IF(A320="","",VLOOKUP($A320,REFERENCEMENT_ISOLANT[[Ordre]:[Eligibilité procédé]],2,FALSE)),"")</f>
        <v/>
      </c>
      <c r="C320" s="23" t="str" cm="1">
        <f t="array" ref="C320">IF(B320&lt;&gt;"",INDEX(BDD_ISOLANTS_BIOSOURCES!A:CC,B320,MATCH($C$12,REFERENCEMENT_ISOLANT[#Headers],0)),"")</f>
        <v/>
      </c>
      <c r="D320" s="23" t="str">
        <f ca="1">IF($B$10=TRUE,IF(C320&lt;&gt;"",COUNTIF(INDIRECT("$C$"&amp;ROW($C$13)&amp;":$C$"&amp;491-COUNTBLANK($C$13:$C$491)),"&lt;"&amp;C320)+COUNTIF(C$13:C320,C320),""),IF(C320&lt;&gt;"",COUNTIF(INDIRECT("$C$"&amp;ROW($C$13)&amp;":$C$"&amp;491-COUNTBLANK($C$13:$C$491)),"&gt;"&amp;C320)+COUNTIF(C$13:C320,C320),""))</f>
        <v/>
      </c>
      <c r="E320" s="23" t="str">
        <f t="shared" ca="1" si="4"/>
        <v/>
      </c>
      <c r="F320" s="142" t="str" cm="1">
        <f t="array" ref="F320">IF(A320&lt;&gt;"",INDEX(BDD_ISOLANTS_BIOSOURCES!A:CG,E320,MATCH($F$12,REFERENCEMENT_ISOLANT[#Headers],0)),"")</f>
        <v/>
      </c>
    </row>
    <row r="321" spans="1:6" x14ac:dyDescent="0.3">
      <c r="A321" s="23" t="str">
        <f>IF(AND(A320&lt;COUNTIF(REFERENCEMENT_ISOLANT[DATE REFERENCEMENT],"&lt;&gt;"&amp;""),A320&gt;0),'PR-tampon'!A320+1,"")</f>
        <v/>
      </c>
      <c r="B321" s="23" t="str">
        <f>IFERROR(IF(A321="","",VLOOKUP($A321,REFERENCEMENT_ISOLANT[[Ordre]:[Eligibilité procédé]],2,FALSE)),"")</f>
        <v/>
      </c>
      <c r="C321" s="23" t="str" cm="1">
        <f t="array" ref="C321">IF(B321&lt;&gt;"",INDEX(BDD_ISOLANTS_BIOSOURCES!A:CC,B321,MATCH($C$12,REFERENCEMENT_ISOLANT[#Headers],0)),"")</f>
        <v/>
      </c>
      <c r="D321" s="23" t="str">
        <f ca="1">IF($B$10=TRUE,IF(C321&lt;&gt;"",COUNTIF(INDIRECT("$C$"&amp;ROW($C$13)&amp;":$C$"&amp;491-COUNTBLANK($C$13:$C$491)),"&lt;"&amp;C321)+COUNTIF(C$13:C321,C321),""),IF(C321&lt;&gt;"",COUNTIF(INDIRECT("$C$"&amp;ROW($C$13)&amp;":$C$"&amp;491-COUNTBLANK($C$13:$C$491)),"&gt;"&amp;C321)+COUNTIF(C$13:C321,C321),""))</f>
        <v/>
      </c>
      <c r="E321" s="23" t="str">
        <f t="shared" ca="1" si="4"/>
        <v/>
      </c>
      <c r="F321" s="142" t="str" cm="1">
        <f t="array" ref="F321">IF(A321&lt;&gt;"",INDEX(BDD_ISOLANTS_BIOSOURCES!A:CG,E321,MATCH($F$12,REFERENCEMENT_ISOLANT[#Headers],0)),"")</f>
        <v/>
      </c>
    </row>
    <row r="322" spans="1:6" x14ac:dyDescent="0.3">
      <c r="A322" s="23" t="str">
        <f>IF(AND(A321&lt;COUNTIF(REFERENCEMENT_ISOLANT[DATE REFERENCEMENT],"&lt;&gt;"&amp;""),A321&gt;0),'PR-tampon'!A321+1,"")</f>
        <v/>
      </c>
      <c r="B322" s="23" t="str">
        <f>IFERROR(IF(A322="","",VLOOKUP($A322,REFERENCEMENT_ISOLANT[[Ordre]:[Eligibilité procédé]],2,FALSE)),"")</f>
        <v/>
      </c>
      <c r="C322" s="23" t="str" cm="1">
        <f t="array" ref="C322">IF(B322&lt;&gt;"",INDEX(BDD_ISOLANTS_BIOSOURCES!A:CC,B322,MATCH($C$12,REFERENCEMENT_ISOLANT[#Headers],0)),"")</f>
        <v/>
      </c>
      <c r="D322" s="23" t="str">
        <f ca="1">IF($B$10=TRUE,IF(C322&lt;&gt;"",COUNTIF(INDIRECT("$C$"&amp;ROW($C$13)&amp;":$C$"&amp;491-COUNTBLANK($C$13:$C$491)),"&lt;"&amp;C322)+COUNTIF(C$13:C322,C322),""),IF(C322&lt;&gt;"",COUNTIF(INDIRECT("$C$"&amp;ROW($C$13)&amp;":$C$"&amp;491-COUNTBLANK($C$13:$C$491)),"&gt;"&amp;C322)+COUNTIF(C$13:C322,C322),""))</f>
        <v/>
      </c>
      <c r="E322" s="23" t="str">
        <f t="shared" ca="1" si="4"/>
        <v/>
      </c>
      <c r="F322" s="142" t="str" cm="1">
        <f t="array" ref="F322">IF(A322&lt;&gt;"",INDEX(BDD_ISOLANTS_BIOSOURCES!A:CG,E322,MATCH($F$12,REFERENCEMENT_ISOLANT[#Headers],0)),"")</f>
        <v/>
      </c>
    </row>
    <row r="323" spans="1:6" x14ac:dyDescent="0.3">
      <c r="A323" s="23" t="str">
        <f>IF(AND(A322&lt;COUNTIF(REFERENCEMENT_ISOLANT[DATE REFERENCEMENT],"&lt;&gt;"&amp;""),A322&gt;0),'PR-tampon'!A322+1,"")</f>
        <v/>
      </c>
      <c r="B323" s="23" t="str">
        <f>IFERROR(IF(A323="","",VLOOKUP($A323,REFERENCEMENT_ISOLANT[[Ordre]:[Eligibilité procédé]],2,FALSE)),"")</f>
        <v/>
      </c>
      <c r="C323" s="23" t="str" cm="1">
        <f t="array" ref="C323">IF(B323&lt;&gt;"",INDEX(BDD_ISOLANTS_BIOSOURCES!A:CC,B323,MATCH($C$12,REFERENCEMENT_ISOLANT[#Headers],0)),"")</f>
        <v/>
      </c>
      <c r="D323" s="23" t="str">
        <f ca="1">IF($B$10=TRUE,IF(C323&lt;&gt;"",COUNTIF(INDIRECT("$C$"&amp;ROW($C$13)&amp;":$C$"&amp;491-COUNTBLANK($C$13:$C$491)),"&lt;"&amp;C323)+COUNTIF(C$13:C323,C323),""),IF(C323&lt;&gt;"",COUNTIF(INDIRECT("$C$"&amp;ROW($C$13)&amp;":$C$"&amp;491-COUNTBLANK($C$13:$C$491)),"&gt;"&amp;C323)+COUNTIF(C$13:C323,C323),""))</f>
        <v/>
      </c>
      <c r="E323" s="23" t="str">
        <f t="shared" ca="1" si="4"/>
        <v/>
      </c>
      <c r="F323" s="142" t="str" cm="1">
        <f t="array" ref="F323">IF(A323&lt;&gt;"",INDEX(BDD_ISOLANTS_BIOSOURCES!A:CG,E323,MATCH($F$12,REFERENCEMENT_ISOLANT[#Headers],0)),"")</f>
        <v/>
      </c>
    </row>
    <row r="324" spans="1:6" x14ac:dyDescent="0.3">
      <c r="A324" s="23" t="str">
        <f>IF(AND(A323&lt;COUNTIF(REFERENCEMENT_ISOLANT[DATE REFERENCEMENT],"&lt;&gt;"&amp;""),A323&gt;0),'PR-tampon'!A323+1,"")</f>
        <v/>
      </c>
      <c r="B324" s="23" t="str">
        <f>IFERROR(IF(A324="","",VLOOKUP($A324,REFERENCEMENT_ISOLANT[[Ordre]:[Eligibilité procédé]],2,FALSE)),"")</f>
        <v/>
      </c>
      <c r="C324" s="23" t="str" cm="1">
        <f t="array" ref="C324">IF(B324&lt;&gt;"",INDEX(BDD_ISOLANTS_BIOSOURCES!A:CC,B324,MATCH($C$12,REFERENCEMENT_ISOLANT[#Headers],0)),"")</f>
        <v/>
      </c>
      <c r="D324" s="23" t="str">
        <f ca="1">IF($B$10=TRUE,IF(C324&lt;&gt;"",COUNTIF(INDIRECT("$C$"&amp;ROW($C$13)&amp;":$C$"&amp;491-COUNTBLANK($C$13:$C$491)),"&lt;"&amp;C324)+COUNTIF(C$13:C324,C324),""),IF(C324&lt;&gt;"",COUNTIF(INDIRECT("$C$"&amp;ROW($C$13)&amp;":$C$"&amp;491-COUNTBLANK($C$13:$C$491)),"&gt;"&amp;C324)+COUNTIF(C$13:C324,C324),""))</f>
        <v/>
      </c>
      <c r="E324" s="23" t="str">
        <f t="shared" ca="1" si="4"/>
        <v/>
      </c>
      <c r="F324" s="142" t="str" cm="1">
        <f t="array" ref="F324">IF(A324&lt;&gt;"",INDEX(BDD_ISOLANTS_BIOSOURCES!A:CG,E324,MATCH($F$12,REFERENCEMENT_ISOLANT[#Headers],0)),"")</f>
        <v/>
      </c>
    </row>
    <row r="325" spans="1:6" x14ac:dyDescent="0.3">
      <c r="A325" s="23" t="str">
        <f>IF(AND(A324&lt;COUNTIF(REFERENCEMENT_ISOLANT[DATE REFERENCEMENT],"&lt;&gt;"&amp;""),A324&gt;0),'PR-tampon'!A324+1,"")</f>
        <v/>
      </c>
      <c r="B325" s="23" t="str">
        <f>IFERROR(IF(A325="","",VLOOKUP($A325,REFERENCEMENT_ISOLANT[[Ordre]:[Eligibilité procédé]],2,FALSE)),"")</f>
        <v/>
      </c>
      <c r="C325" s="23" t="str" cm="1">
        <f t="array" ref="C325">IF(B325&lt;&gt;"",INDEX(BDD_ISOLANTS_BIOSOURCES!A:CC,B325,MATCH($C$12,REFERENCEMENT_ISOLANT[#Headers],0)),"")</f>
        <v/>
      </c>
      <c r="D325" s="23" t="str">
        <f ca="1">IF($B$10=TRUE,IF(C325&lt;&gt;"",COUNTIF(INDIRECT("$C$"&amp;ROW($C$13)&amp;":$C$"&amp;491-COUNTBLANK($C$13:$C$491)),"&lt;"&amp;C325)+COUNTIF(C$13:C325,C325),""),IF(C325&lt;&gt;"",COUNTIF(INDIRECT("$C$"&amp;ROW($C$13)&amp;":$C$"&amp;491-COUNTBLANK($C$13:$C$491)),"&gt;"&amp;C325)+COUNTIF(C$13:C325,C325),""))</f>
        <v/>
      </c>
      <c r="E325" s="23" t="str">
        <f t="shared" ca="1" si="4"/>
        <v/>
      </c>
      <c r="F325" s="142" t="str" cm="1">
        <f t="array" ref="F325">IF(A325&lt;&gt;"",INDEX(BDD_ISOLANTS_BIOSOURCES!A:CG,E325,MATCH($F$12,REFERENCEMENT_ISOLANT[#Headers],0)),"")</f>
        <v/>
      </c>
    </row>
    <row r="326" spans="1:6" x14ac:dyDescent="0.3">
      <c r="A326" s="23" t="str">
        <f>IF(AND(A325&lt;COUNTIF(REFERENCEMENT_ISOLANT[DATE REFERENCEMENT],"&lt;&gt;"&amp;""),A325&gt;0),'PR-tampon'!A325+1,"")</f>
        <v/>
      </c>
      <c r="B326" s="23" t="str">
        <f>IFERROR(IF(A326="","",VLOOKUP($A326,REFERENCEMENT_ISOLANT[[Ordre]:[Eligibilité procédé]],2,FALSE)),"")</f>
        <v/>
      </c>
      <c r="C326" s="23" t="str" cm="1">
        <f t="array" ref="C326">IF(B326&lt;&gt;"",INDEX(BDD_ISOLANTS_BIOSOURCES!A:CC,B326,MATCH($C$12,REFERENCEMENT_ISOLANT[#Headers],0)),"")</f>
        <v/>
      </c>
      <c r="D326" s="23" t="str">
        <f ca="1">IF($B$10=TRUE,IF(C326&lt;&gt;"",COUNTIF(INDIRECT("$C$"&amp;ROW($C$13)&amp;":$C$"&amp;491-COUNTBLANK($C$13:$C$491)),"&lt;"&amp;C326)+COUNTIF(C$13:C326,C326),""),IF(C326&lt;&gt;"",COUNTIF(INDIRECT("$C$"&amp;ROW($C$13)&amp;":$C$"&amp;491-COUNTBLANK($C$13:$C$491)),"&gt;"&amp;C326)+COUNTIF(C$13:C326,C326),""))</f>
        <v/>
      </c>
      <c r="E326" s="23" t="str">
        <f t="shared" ca="1" si="4"/>
        <v/>
      </c>
      <c r="F326" s="142" t="str" cm="1">
        <f t="array" ref="F326">IF(A326&lt;&gt;"",INDEX(BDD_ISOLANTS_BIOSOURCES!A:CG,E326,MATCH($F$12,REFERENCEMENT_ISOLANT[#Headers],0)),"")</f>
        <v/>
      </c>
    </row>
    <row r="327" spans="1:6" x14ac:dyDescent="0.3">
      <c r="A327" s="23" t="str">
        <f>IF(AND(A326&lt;COUNTIF(REFERENCEMENT_ISOLANT[DATE REFERENCEMENT],"&lt;&gt;"&amp;""),A326&gt;0),'PR-tampon'!A326+1,"")</f>
        <v/>
      </c>
      <c r="B327" s="23" t="str">
        <f>IFERROR(IF(A327="","",VLOOKUP($A327,REFERENCEMENT_ISOLANT[[Ordre]:[Eligibilité procédé]],2,FALSE)),"")</f>
        <v/>
      </c>
      <c r="C327" s="23" t="str" cm="1">
        <f t="array" ref="C327">IF(B327&lt;&gt;"",INDEX(BDD_ISOLANTS_BIOSOURCES!A:CC,B327,MATCH($C$12,REFERENCEMENT_ISOLANT[#Headers],0)),"")</f>
        <v/>
      </c>
      <c r="D327" s="23" t="str">
        <f ca="1">IF($B$10=TRUE,IF(C327&lt;&gt;"",COUNTIF(INDIRECT("$C$"&amp;ROW($C$13)&amp;":$C$"&amp;491-COUNTBLANK($C$13:$C$491)),"&lt;"&amp;C327)+COUNTIF(C$13:C327,C327),""),IF(C327&lt;&gt;"",COUNTIF(INDIRECT("$C$"&amp;ROW($C$13)&amp;":$C$"&amp;491-COUNTBLANK($C$13:$C$491)),"&gt;"&amp;C327)+COUNTIF(C$13:C327,C327),""))</f>
        <v/>
      </c>
      <c r="E327" s="23" t="str">
        <f t="shared" ca="1" si="4"/>
        <v/>
      </c>
      <c r="F327" s="142" t="str" cm="1">
        <f t="array" ref="F327">IF(A327&lt;&gt;"",INDEX(BDD_ISOLANTS_BIOSOURCES!A:CG,E327,MATCH($F$12,REFERENCEMENT_ISOLANT[#Headers],0)),"")</f>
        <v/>
      </c>
    </row>
    <row r="328" spans="1:6" x14ac:dyDescent="0.3">
      <c r="A328" s="23" t="str">
        <f>IF(AND(A327&lt;COUNTIF(REFERENCEMENT_ISOLANT[DATE REFERENCEMENT],"&lt;&gt;"&amp;""),A327&gt;0),'PR-tampon'!A327+1,"")</f>
        <v/>
      </c>
      <c r="B328" s="23" t="str">
        <f>IFERROR(IF(A328="","",VLOOKUP($A328,REFERENCEMENT_ISOLANT[[Ordre]:[Eligibilité procédé]],2,FALSE)),"")</f>
        <v/>
      </c>
      <c r="C328" s="23" t="str" cm="1">
        <f t="array" ref="C328">IF(B328&lt;&gt;"",INDEX(BDD_ISOLANTS_BIOSOURCES!A:CC,B328,MATCH($C$12,REFERENCEMENT_ISOLANT[#Headers],0)),"")</f>
        <v/>
      </c>
      <c r="D328" s="23" t="str">
        <f ca="1">IF($B$10=TRUE,IF(C328&lt;&gt;"",COUNTIF(INDIRECT("$C$"&amp;ROW($C$13)&amp;":$C$"&amp;491-COUNTBLANK($C$13:$C$491)),"&lt;"&amp;C328)+COUNTIF(C$13:C328,C328),""),IF(C328&lt;&gt;"",COUNTIF(INDIRECT("$C$"&amp;ROW($C$13)&amp;":$C$"&amp;491-COUNTBLANK($C$13:$C$491)),"&gt;"&amp;C328)+COUNTIF(C$13:C328,C328),""))</f>
        <v/>
      </c>
      <c r="E328" s="23" t="str">
        <f t="shared" ca="1" si="4"/>
        <v/>
      </c>
      <c r="F328" s="142" t="str" cm="1">
        <f t="array" ref="F328">IF(A328&lt;&gt;"",INDEX(BDD_ISOLANTS_BIOSOURCES!A:CG,E328,MATCH($F$12,REFERENCEMENT_ISOLANT[#Headers],0)),"")</f>
        <v/>
      </c>
    </row>
    <row r="329" spans="1:6" x14ac:dyDescent="0.3">
      <c r="A329" s="23" t="str">
        <f>IF(AND(A328&lt;COUNTIF(REFERENCEMENT_ISOLANT[DATE REFERENCEMENT],"&lt;&gt;"&amp;""),A328&gt;0),'PR-tampon'!A328+1,"")</f>
        <v/>
      </c>
      <c r="B329" s="23" t="str">
        <f>IFERROR(IF(A329="","",VLOOKUP($A329,REFERENCEMENT_ISOLANT[[Ordre]:[Eligibilité procédé]],2,FALSE)),"")</f>
        <v/>
      </c>
      <c r="C329" s="23" t="str" cm="1">
        <f t="array" ref="C329">IF(B329&lt;&gt;"",INDEX(BDD_ISOLANTS_BIOSOURCES!A:CC,B329,MATCH($C$12,REFERENCEMENT_ISOLANT[#Headers],0)),"")</f>
        <v/>
      </c>
      <c r="D329" s="23" t="str">
        <f ca="1">IF($B$10=TRUE,IF(C329&lt;&gt;"",COUNTIF(INDIRECT("$C$"&amp;ROW($C$13)&amp;":$C$"&amp;491-COUNTBLANK($C$13:$C$491)),"&lt;"&amp;C329)+COUNTIF(C$13:C329,C329),""),IF(C329&lt;&gt;"",COUNTIF(INDIRECT("$C$"&amp;ROW($C$13)&amp;":$C$"&amp;491-COUNTBLANK($C$13:$C$491)),"&gt;"&amp;C329)+COUNTIF(C$13:C329,C329),""))</f>
        <v/>
      </c>
      <c r="E329" s="23" t="str">
        <f t="shared" ca="1" si="4"/>
        <v/>
      </c>
      <c r="F329" s="142" t="str" cm="1">
        <f t="array" ref="F329">IF(A329&lt;&gt;"",INDEX(BDD_ISOLANTS_BIOSOURCES!A:CG,E329,MATCH($F$12,REFERENCEMENT_ISOLANT[#Headers],0)),"")</f>
        <v/>
      </c>
    </row>
    <row r="330" spans="1:6" x14ac:dyDescent="0.3">
      <c r="A330" s="23" t="str">
        <f>IF(AND(A329&lt;COUNTIF(REFERENCEMENT_ISOLANT[DATE REFERENCEMENT],"&lt;&gt;"&amp;""),A329&gt;0),'PR-tampon'!A329+1,"")</f>
        <v/>
      </c>
      <c r="B330" s="23" t="str">
        <f>IFERROR(IF(A330="","",VLOOKUP($A330,REFERENCEMENT_ISOLANT[[Ordre]:[Eligibilité procédé]],2,FALSE)),"")</f>
        <v/>
      </c>
      <c r="C330" s="23" t="str" cm="1">
        <f t="array" ref="C330">IF(B330&lt;&gt;"",INDEX(BDD_ISOLANTS_BIOSOURCES!A:CC,B330,MATCH($C$12,REFERENCEMENT_ISOLANT[#Headers],0)),"")</f>
        <v/>
      </c>
      <c r="D330" s="23" t="str">
        <f ca="1">IF($B$10=TRUE,IF(C330&lt;&gt;"",COUNTIF(INDIRECT("$C$"&amp;ROW($C$13)&amp;":$C$"&amp;491-COUNTBLANK($C$13:$C$491)),"&lt;"&amp;C330)+COUNTIF(C$13:C330,C330),""),IF(C330&lt;&gt;"",COUNTIF(INDIRECT("$C$"&amp;ROW($C$13)&amp;":$C$"&amp;491-COUNTBLANK($C$13:$C$491)),"&gt;"&amp;C330)+COUNTIF(C$13:C330,C330),""))</f>
        <v/>
      </c>
      <c r="E330" s="23" t="str">
        <f t="shared" ca="1" si="4"/>
        <v/>
      </c>
      <c r="F330" s="142" t="str" cm="1">
        <f t="array" ref="F330">IF(A330&lt;&gt;"",INDEX(BDD_ISOLANTS_BIOSOURCES!A:CG,E330,MATCH($F$12,REFERENCEMENT_ISOLANT[#Headers],0)),"")</f>
        <v/>
      </c>
    </row>
    <row r="331" spans="1:6" x14ac:dyDescent="0.3">
      <c r="A331" s="23" t="str">
        <f>IF(AND(A330&lt;COUNTIF(REFERENCEMENT_ISOLANT[DATE REFERENCEMENT],"&lt;&gt;"&amp;""),A330&gt;0),'PR-tampon'!A330+1,"")</f>
        <v/>
      </c>
      <c r="B331" s="23" t="str">
        <f>IFERROR(IF(A331="","",VLOOKUP($A331,REFERENCEMENT_ISOLANT[[Ordre]:[Eligibilité procédé]],2,FALSE)),"")</f>
        <v/>
      </c>
      <c r="C331" s="23" t="str" cm="1">
        <f t="array" ref="C331">IF(B331&lt;&gt;"",INDEX(BDD_ISOLANTS_BIOSOURCES!A:CC,B331,MATCH($C$12,REFERENCEMENT_ISOLANT[#Headers],0)),"")</f>
        <v/>
      </c>
      <c r="D331" s="23" t="str">
        <f ca="1">IF($B$10=TRUE,IF(C331&lt;&gt;"",COUNTIF(INDIRECT("$C$"&amp;ROW($C$13)&amp;":$C$"&amp;491-COUNTBLANK($C$13:$C$491)),"&lt;"&amp;C331)+COUNTIF(C$13:C331,C331),""),IF(C331&lt;&gt;"",COUNTIF(INDIRECT("$C$"&amp;ROW($C$13)&amp;":$C$"&amp;491-COUNTBLANK($C$13:$C$491)),"&gt;"&amp;C331)+COUNTIF(C$13:C331,C331),""))</f>
        <v/>
      </c>
      <c r="E331" s="23" t="str">
        <f t="shared" ca="1" si="4"/>
        <v/>
      </c>
      <c r="F331" s="142" t="str" cm="1">
        <f t="array" ref="F331">IF(A331&lt;&gt;"",INDEX(BDD_ISOLANTS_BIOSOURCES!A:CG,E331,MATCH($F$12,REFERENCEMENT_ISOLANT[#Headers],0)),"")</f>
        <v/>
      </c>
    </row>
    <row r="332" spans="1:6" x14ac:dyDescent="0.3">
      <c r="A332" s="23" t="str">
        <f>IF(AND(A331&lt;COUNTIF(REFERENCEMENT_ISOLANT[DATE REFERENCEMENT],"&lt;&gt;"&amp;""),A331&gt;0),'PR-tampon'!A331+1,"")</f>
        <v/>
      </c>
      <c r="B332" s="23" t="str">
        <f>IFERROR(IF(A332="","",VLOOKUP($A332,REFERENCEMENT_ISOLANT[[Ordre]:[Eligibilité procédé]],2,FALSE)),"")</f>
        <v/>
      </c>
      <c r="C332" s="23" t="str" cm="1">
        <f t="array" ref="C332">IF(B332&lt;&gt;"",INDEX(BDD_ISOLANTS_BIOSOURCES!A:CC,B332,MATCH($C$12,REFERENCEMENT_ISOLANT[#Headers],0)),"")</f>
        <v/>
      </c>
      <c r="D332" s="23" t="str">
        <f ca="1">IF($B$10=TRUE,IF(C332&lt;&gt;"",COUNTIF(INDIRECT("$C$"&amp;ROW($C$13)&amp;":$C$"&amp;491-COUNTBLANK($C$13:$C$491)),"&lt;"&amp;C332)+COUNTIF(C$13:C332,C332),""),IF(C332&lt;&gt;"",COUNTIF(INDIRECT("$C$"&amp;ROW($C$13)&amp;":$C$"&amp;491-COUNTBLANK($C$13:$C$491)),"&gt;"&amp;C332)+COUNTIF(C$13:C332,C332),""))</f>
        <v/>
      </c>
      <c r="E332" s="23" t="str">
        <f t="shared" ca="1" si="4"/>
        <v/>
      </c>
      <c r="F332" s="142" t="str" cm="1">
        <f t="array" ref="F332">IF(A332&lt;&gt;"",INDEX(BDD_ISOLANTS_BIOSOURCES!A:CG,E332,MATCH($F$12,REFERENCEMENT_ISOLANT[#Headers],0)),"")</f>
        <v/>
      </c>
    </row>
    <row r="333" spans="1:6" x14ac:dyDescent="0.3">
      <c r="A333" s="23" t="str">
        <f>IF(AND(A332&lt;COUNTIF(REFERENCEMENT_ISOLANT[DATE REFERENCEMENT],"&lt;&gt;"&amp;""),A332&gt;0),'PR-tampon'!A332+1,"")</f>
        <v/>
      </c>
      <c r="B333" s="23" t="str">
        <f>IFERROR(IF(A333="","",VLOOKUP($A333,REFERENCEMENT_ISOLANT[[Ordre]:[Eligibilité procédé]],2,FALSE)),"")</f>
        <v/>
      </c>
      <c r="C333" s="23" t="str" cm="1">
        <f t="array" ref="C333">IF(B333&lt;&gt;"",INDEX(BDD_ISOLANTS_BIOSOURCES!A:CC,B333,MATCH($C$12,REFERENCEMENT_ISOLANT[#Headers],0)),"")</f>
        <v/>
      </c>
      <c r="D333" s="23" t="str">
        <f ca="1">IF($B$10=TRUE,IF(C333&lt;&gt;"",COUNTIF(INDIRECT("$C$"&amp;ROW($C$13)&amp;":$C$"&amp;491-COUNTBLANK($C$13:$C$491)),"&lt;"&amp;C333)+COUNTIF(C$13:C333,C333),""),IF(C333&lt;&gt;"",COUNTIF(INDIRECT("$C$"&amp;ROW($C$13)&amp;":$C$"&amp;491-COUNTBLANK($C$13:$C$491)),"&gt;"&amp;C333)+COUNTIF(C$13:C333,C333),""))</f>
        <v/>
      </c>
      <c r="E333" s="23" t="str">
        <f t="shared" ca="1" si="4"/>
        <v/>
      </c>
      <c r="F333" s="142" t="str" cm="1">
        <f t="array" ref="F333">IF(A333&lt;&gt;"",INDEX(BDD_ISOLANTS_BIOSOURCES!A:CG,E333,MATCH($F$12,REFERENCEMENT_ISOLANT[#Headers],0)),"")</f>
        <v/>
      </c>
    </row>
    <row r="334" spans="1:6" x14ac:dyDescent="0.3">
      <c r="A334" s="23" t="str">
        <f>IF(AND(A333&lt;COUNTIF(REFERENCEMENT_ISOLANT[DATE REFERENCEMENT],"&lt;&gt;"&amp;""),A333&gt;0),'PR-tampon'!A333+1,"")</f>
        <v/>
      </c>
      <c r="B334" s="23" t="str">
        <f>IFERROR(IF(A334="","",VLOOKUP($A334,REFERENCEMENT_ISOLANT[[Ordre]:[Eligibilité procédé]],2,FALSE)),"")</f>
        <v/>
      </c>
      <c r="C334" s="23" t="str" cm="1">
        <f t="array" ref="C334">IF(B334&lt;&gt;"",INDEX(BDD_ISOLANTS_BIOSOURCES!A:CC,B334,MATCH($C$12,REFERENCEMENT_ISOLANT[#Headers],0)),"")</f>
        <v/>
      </c>
      <c r="D334" s="23" t="str">
        <f ca="1">IF($B$10=TRUE,IF(C334&lt;&gt;"",COUNTIF(INDIRECT("$C$"&amp;ROW($C$13)&amp;":$C$"&amp;491-COUNTBLANK($C$13:$C$491)),"&lt;"&amp;C334)+COUNTIF(C$13:C334,C334),""),IF(C334&lt;&gt;"",COUNTIF(INDIRECT("$C$"&amp;ROW($C$13)&amp;":$C$"&amp;491-COUNTBLANK($C$13:$C$491)),"&gt;"&amp;C334)+COUNTIF(C$13:C334,C334),""))</f>
        <v/>
      </c>
      <c r="E334" s="23" t="str">
        <f t="shared" ref="E334:E397" ca="1" si="5">IFERROR(INDEX($A$13:$D$490,MATCH(ROW(D334)-ROW($B$12),$D$13:$D$490,0),2),"")</f>
        <v/>
      </c>
      <c r="F334" s="142" t="str" cm="1">
        <f t="array" ref="F334">IF(A334&lt;&gt;"",INDEX(BDD_ISOLANTS_BIOSOURCES!A:CG,E334,MATCH($F$12,REFERENCEMENT_ISOLANT[#Headers],0)),"")</f>
        <v/>
      </c>
    </row>
    <row r="335" spans="1:6" x14ac:dyDescent="0.3">
      <c r="A335" s="23" t="str">
        <f>IF(AND(A334&lt;COUNTIF(REFERENCEMENT_ISOLANT[DATE REFERENCEMENT],"&lt;&gt;"&amp;""),A334&gt;0),'PR-tampon'!A334+1,"")</f>
        <v/>
      </c>
      <c r="B335" s="23" t="str">
        <f>IFERROR(IF(A335="","",VLOOKUP($A335,REFERENCEMENT_ISOLANT[[Ordre]:[Eligibilité procédé]],2,FALSE)),"")</f>
        <v/>
      </c>
      <c r="C335" s="23" t="str" cm="1">
        <f t="array" ref="C335">IF(B335&lt;&gt;"",INDEX(BDD_ISOLANTS_BIOSOURCES!A:CC,B335,MATCH($C$12,REFERENCEMENT_ISOLANT[#Headers],0)),"")</f>
        <v/>
      </c>
      <c r="D335" s="23" t="str">
        <f ca="1">IF($B$10=TRUE,IF(C335&lt;&gt;"",COUNTIF(INDIRECT("$C$"&amp;ROW($C$13)&amp;":$C$"&amp;491-COUNTBLANK($C$13:$C$491)),"&lt;"&amp;C335)+COUNTIF(C$13:C335,C335),""),IF(C335&lt;&gt;"",COUNTIF(INDIRECT("$C$"&amp;ROW($C$13)&amp;":$C$"&amp;491-COUNTBLANK($C$13:$C$491)),"&gt;"&amp;C335)+COUNTIF(C$13:C335,C335),""))</f>
        <v/>
      </c>
      <c r="E335" s="23" t="str">
        <f t="shared" ca="1" si="5"/>
        <v/>
      </c>
      <c r="F335" s="142" t="str" cm="1">
        <f t="array" ref="F335">IF(A335&lt;&gt;"",INDEX(BDD_ISOLANTS_BIOSOURCES!A:CG,E335,MATCH($F$12,REFERENCEMENT_ISOLANT[#Headers],0)),"")</f>
        <v/>
      </c>
    </row>
    <row r="336" spans="1:6" x14ac:dyDescent="0.3">
      <c r="A336" s="23" t="str">
        <f>IF(AND(A335&lt;COUNTIF(REFERENCEMENT_ISOLANT[DATE REFERENCEMENT],"&lt;&gt;"&amp;""),A335&gt;0),'PR-tampon'!A335+1,"")</f>
        <v/>
      </c>
      <c r="B336" s="23" t="str">
        <f>IFERROR(IF(A336="","",VLOOKUP($A336,REFERENCEMENT_ISOLANT[[Ordre]:[Eligibilité procédé]],2,FALSE)),"")</f>
        <v/>
      </c>
      <c r="C336" s="23" t="str" cm="1">
        <f t="array" ref="C336">IF(B336&lt;&gt;"",INDEX(BDD_ISOLANTS_BIOSOURCES!A:CC,B336,MATCH($C$12,REFERENCEMENT_ISOLANT[#Headers],0)),"")</f>
        <v/>
      </c>
      <c r="D336" s="23" t="str">
        <f ca="1">IF($B$10=TRUE,IF(C336&lt;&gt;"",COUNTIF(INDIRECT("$C$"&amp;ROW($C$13)&amp;":$C$"&amp;491-COUNTBLANK($C$13:$C$491)),"&lt;"&amp;C336)+COUNTIF(C$13:C336,C336),""),IF(C336&lt;&gt;"",COUNTIF(INDIRECT("$C$"&amp;ROW($C$13)&amp;":$C$"&amp;491-COUNTBLANK($C$13:$C$491)),"&gt;"&amp;C336)+COUNTIF(C$13:C336,C336),""))</f>
        <v/>
      </c>
      <c r="E336" s="23" t="str">
        <f t="shared" ca="1" si="5"/>
        <v/>
      </c>
      <c r="F336" s="142" t="str" cm="1">
        <f t="array" ref="F336">IF(A336&lt;&gt;"",INDEX(BDD_ISOLANTS_BIOSOURCES!A:CG,E336,MATCH($F$12,REFERENCEMENT_ISOLANT[#Headers],0)),"")</f>
        <v/>
      </c>
    </row>
    <row r="337" spans="1:6" x14ac:dyDescent="0.3">
      <c r="A337" s="23" t="str">
        <f>IF(AND(A336&lt;COUNTIF(REFERENCEMENT_ISOLANT[DATE REFERENCEMENT],"&lt;&gt;"&amp;""),A336&gt;0),'PR-tampon'!A336+1,"")</f>
        <v/>
      </c>
      <c r="B337" s="23" t="str">
        <f>IFERROR(IF(A337="","",VLOOKUP($A337,REFERENCEMENT_ISOLANT[[Ordre]:[Eligibilité procédé]],2,FALSE)),"")</f>
        <v/>
      </c>
      <c r="C337" s="23" t="str" cm="1">
        <f t="array" ref="C337">IF(B337&lt;&gt;"",INDEX(BDD_ISOLANTS_BIOSOURCES!A:CC,B337,MATCH($C$12,REFERENCEMENT_ISOLANT[#Headers],0)),"")</f>
        <v/>
      </c>
      <c r="D337" s="23" t="str">
        <f ca="1">IF($B$10=TRUE,IF(C337&lt;&gt;"",COUNTIF(INDIRECT("$C$"&amp;ROW($C$13)&amp;":$C$"&amp;491-COUNTBLANK($C$13:$C$491)),"&lt;"&amp;C337)+COUNTIF(C$13:C337,C337),""),IF(C337&lt;&gt;"",COUNTIF(INDIRECT("$C$"&amp;ROW($C$13)&amp;":$C$"&amp;491-COUNTBLANK($C$13:$C$491)),"&gt;"&amp;C337)+COUNTIF(C$13:C337,C337),""))</f>
        <v/>
      </c>
      <c r="E337" s="23" t="str">
        <f t="shared" ca="1" si="5"/>
        <v/>
      </c>
      <c r="F337" s="142" t="str" cm="1">
        <f t="array" ref="F337">IF(A337&lt;&gt;"",INDEX(BDD_ISOLANTS_BIOSOURCES!A:CG,E337,MATCH($F$12,REFERENCEMENT_ISOLANT[#Headers],0)),"")</f>
        <v/>
      </c>
    </row>
    <row r="338" spans="1:6" x14ac:dyDescent="0.3">
      <c r="A338" s="23" t="str">
        <f>IF(AND(A337&lt;COUNTIF(REFERENCEMENT_ISOLANT[DATE REFERENCEMENT],"&lt;&gt;"&amp;""),A337&gt;0),'PR-tampon'!A337+1,"")</f>
        <v/>
      </c>
      <c r="B338" s="23" t="str">
        <f>IFERROR(IF(A338="","",VLOOKUP($A338,REFERENCEMENT_ISOLANT[[Ordre]:[Eligibilité procédé]],2,FALSE)),"")</f>
        <v/>
      </c>
      <c r="C338" s="23" t="str" cm="1">
        <f t="array" ref="C338">IF(B338&lt;&gt;"",INDEX(BDD_ISOLANTS_BIOSOURCES!A:CC,B338,MATCH($C$12,REFERENCEMENT_ISOLANT[#Headers],0)),"")</f>
        <v/>
      </c>
      <c r="D338" s="23" t="str">
        <f ca="1">IF($B$10=TRUE,IF(C338&lt;&gt;"",COUNTIF(INDIRECT("$C$"&amp;ROW($C$13)&amp;":$C$"&amp;491-COUNTBLANK($C$13:$C$491)),"&lt;"&amp;C338)+COUNTIF(C$13:C338,C338),""),IF(C338&lt;&gt;"",COUNTIF(INDIRECT("$C$"&amp;ROW($C$13)&amp;":$C$"&amp;491-COUNTBLANK($C$13:$C$491)),"&gt;"&amp;C338)+COUNTIF(C$13:C338,C338),""))</f>
        <v/>
      </c>
      <c r="E338" s="23" t="str">
        <f t="shared" ca="1" si="5"/>
        <v/>
      </c>
      <c r="F338" s="142" t="str" cm="1">
        <f t="array" ref="F338">IF(A338&lt;&gt;"",INDEX(BDD_ISOLANTS_BIOSOURCES!A:CG,E338,MATCH($F$12,REFERENCEMENT_ISOLANT[#Headers],0)),"")</f>
        <v/>
      </c>
    </row>
    <row r="339" spans="1:6" x14ac:dyDescent="0.3">
      <c r="A339" s="23" t="str">
        <f>IF(AND(A338&lt;COUNTIF(REFERENCEMENT_ISOLANT[DATE REFERENCEMENT],"&lt;&gt;"&amp;""),A338&gt;0),'PR-tampon'!A338+1,"")</f>
        <v/>
      </c>
      <c r="B339" s="23" t="str">
        <f>IFERROR(IF(A339="","",VLOOKUP($A339,REFERENCEMENT_ISOLANT[[Ordre]:[Eligibilité procédé]],2,FALSE)),"")</f>
        <v/>
      </c>
      <c r="C339" s="23" t="str" cm="1">
        <f t="array" ref="C339">IF(B339&lt;&gt;"",INDEX(BDD_ISOLANTS_BIOSOURCES!A:CC,B339,MATCH($C$12,REFERENCEMENT_ISOLANT[#Headers],0)),"")</f>
        <v/>
      </c>
      <c r="D339" s="23" t="str">
        <f ca="1">IF($B$10=TRUE,IF(C339&lt;&gt;"",COUNTIF(INDIRECT("$C$"&amp;ROW($C$13)&amp;":$C$"&amp;491-COUNTBLANK($C$13:$C$491)),"&lt;"&amp;C339)+COUNTIF(C$13:C339,C339),""),IF(C339&lt;&gt;"",COUNTIF(INDIRECT("$C$"&amp;ROW($C$13)&amp;":$C$"&amp;491-COUNTBLANK($C$13:$C$491)),"&gt;"&amp;C339)+COUNTIF(C$13:C339,C339),""))</f>
        <v/>
      </c>
      <c r="E339" s="23" t="str">
        <f t="shared" ca="1" si="5"/>
        <v/>
      </c>
      <c r="F339" s="142" t="str" cm="1">
        <f t="array" ref="F339">IF(A339&lt;&gt;"",INDEX(BDD_ISOLANTS_BIOSOURCES!A:CG,E339,MATCH($F$12,REFERENCEMENT_ISOLANT[#Headers],0)),"")</f>
        <v/>
      </c>
    </row>
    <row r="340" spans="1:6" x14ac:dyDescent="0.3">
      <c r="A340" s="23" t="str">
        <f>IF(AND(A339&lt;COUNTIF(REFERENCEMENT_ISOLANT[DATE REFERENCEMENT],"&lt;&gt;"&amp;""),A339&gt;0),'PR-tampon'!A339+1,"")</f>
        <v/>
      </c>
      <c r="B340" s="23" t="str">
        <f>IFERROR(IF(A340="","",VLOOKUP($A340,REFERENCEMENT_ISOLANT[[Ordre]:[Eligibilité procédé]],2,FALSE)),"")</f>
        <v/>
      </c>
      <c r="C340" s="23" t="str" cm="1">
        <f t="array" ref="C340">IF(B340&lt;&gt;"",INDEX(BDD_ISOLANTS_BIOSOURCES!A:CC,B340,MATCH($C$12,REFERENCEMENT_ISOLANT[#Headers],0)),"")</f>
        <v/>
      </c>
      <c r="D340" s="23" t="str">
        <f ca="1">IF($B$10=TRUE,IF(C340&lt;&gt;"",COUNTIF(INDIRECT("$C$"&amp;ROW($C$13)&amp;":$C$"&amp;491-COUNTBLANK($C$13:$C$491)),"&lt;"&amp;C340)+COUNTIF(C$13:C340,C340),""),IF(C340&lt;&gt;"",COUNTIF(INDIRECT("$C$"&amp;ROW($C$13)&amp;":$C$"&amp;491-COUNTBLANK($C$13:$C$491)),"&gt;"&amp;C340)+COUNTIF(C$13:C340,C340),""))</f>
        <v/>
      </c>
      <c r="E340" s="23" t="str">
        <f t="shared" ca="1" si="5"/>
        <v/>
      </c>
      <c r="F340" s="142" t="str" cm="1">
        <f t="array" ref="F340">IF(A340&lt;&gt;"",INDEX(BDD_ISOLANTS_BIOSOURCES!A:CG,E340,MATCH($F$12,REFERENCEMENT_ISOLANT[#Headers],0)),"")</f>
        <v/>
      </c>
    </row>
    <row r="341" spans="1:6" x14ac:dyDescent="0.3">
      <c r="A341" s="23" t="str">
        <f>IF(AND(A340&lt;COUNTIF(REFERENCEMENT_ISOLANT[DATE REFERENCEMENT],"&lt;&gt;"&amp;""),A340&gt;0),'PR-tampon'!A340+1,"")</f>
        <v/>
      </c>
      <c r="B341" s="23" t="str">
        <f>IFERROR(IF(A341="","",VLOOKUP($A341,REFERENCEMENT_ISOLANT[[Ordre]:[Eligibilité procédé]],2,FALSE)),"")</f>
        <v/>
      </c>
      <c r="C341" s="23" t="str" cm="1">
        <f t="array" ref="C341">IF(B341&lt;&gt;"",INDEX(BDD_ISOLANTS_BIOSOURCES!A:CC,B341,MATCH($C$12,REFERENCEMENT_ISOLANT[#Headers],0)),"")</f>
        <v/>
      </c>
      <c r="D341" s="23" t="str">
        <f ca="1">IF($B$10=TRUE,IF(C341&lt;&gt;"",COUNTIF(INDIRECT("$C$"&amp;ROW($C$13)&amp;":$C$"&amp;491-COUNTBLANK($C$13:$C$491)),"&lt;"&amp;C341)+COUNTIF(C$13:C341,C341),""),IF(C341&lt;&gt;"",COUNTIF(INDIRECT("$C$"&amp;ROW($C$13)&amp;":$C$"&amp;491-COUNTBLANK($C$13:$C$491)),"&gt;"&amp;C341)+COUNTIF(C$13:C341,C341),""))</f>
        <v/>
      </c>
      <c r="E341" s="23" t="str">
        <f t="shared" ca="1" si="5"/>
        <v/>
      </c>
      <c r="F341" s="142" t="str" cm="1">
        <f t="array" ref="F341">IF(A341&lt;&gt;"",INDEX(BDD_ISOLANTS_BIOSOURCES!A:CG,E341,MATCH($F$12,REFERENCEMENT_ISOLANT[#Headers],0)),"")</f>
        <v/>
      </c>
    </row>
    <row r="342" spans="1:6" x14ac:dyDescent="0.3">
      <c r="A342" s="23" t="str">
        <f>IF(AND(A341&lt;COUNTIF(REFERENCEMENT_ISOLANT[DATE REFERENCEMENT],"&lt;&gt;"&amp;""),A341&gt;0),'PR-tampon'!A341+1,"")</f>
        <v/>
      </c>
      <c r="B342" s="23" t="str">
        <f>IFERROR(IF(A342="","",VLOOKUP($A342,REFERENCEMENT_ISOLANT[[Ordre]:[Eligibilité procédé]],2,FALSE)),"")</f>
        <v/>
      </c>
      <c r="C342" s="23" t="str" cm="1">
        <f t="array" ref="C342">IF(B342&lt;&gt;"",INDEX(BDD_ISOLANTS_BIOSOURCES!A:CC,B342,MATCH($C$12,REFERENCEMENT_ISOLANT[#Headers],0)),"")</f>
        <v/>
      </c>
      <c r="D342" s="23" t="str">
        <f ca="1">IF($B$10=TRUE,IF(C342&lt;&gt;"",COUNTIF(INDIRECT("$C$"&amp;ROW($C$13)&amp;":$C$"&amp;491-COUNTBLANK($C$13:$C$491)),"&lt;"&amp;C342)+COUNTIF(C$13:C342,C342),""),IF(C342&lt;&gt;"",COUNTIF(INDIRECT("$C$"&amp;ROW($C$13)&amp;":$C$"&amp;491-COUNTBLANK($C$13:$C$491)),"&gt;"&amp;C342)+COUNTIF(C$13:C342,C342),""))</f>
        <v/>
      </c>
      <c r="E342" s="23" t="str">
        <f t="shared" ca="1" si="5"/>
        <v/>
      </c>
      <c r="F342" s="142" t="str" cm="1">
        <f t="array" ref="F342">IF(A342&lt;&gt;"",INDEX(BDD_ISOLANTS_BIOSOURCES!A:CG,E342,MATCH($F$12,REFERENCEMENT_ISOLANT[#Headers],0)),"")</f>
        <v/>
      </c>
    </row>
    <row r="343" spans="1:6" x14ac:dyDescent="0.3">
      <c r="A343" s="23" t="str">
        <f>IF(AND(A342&lt;COUNTIF(REFERENCEMENT_ISOLANT[DATE REFERENCEMENT],"&lt;&gt;"&amp;""),A342&gt;0),'PR-tampon'!A342+1,"")</f>
        <v/>
      </c>
      <c r="B343" s="23" t="str">
        <f>IFERROR(IF(A343="","",VLOOKUP($A343,REFERENCEMENT_ISOLANT[[Ordre]:[Eligibilité procédé]],2,FALSE)),"")</f>
        <v/>
      </c>
      <c r="C343" s="23" t="str" cm="1">
        <f t="array" ref="C343">IF(B343&lt;&gt;"",INDEX(BDD_ISOLANTS_BIOSOURCES!A:CC,B343,MATCH($C$12,REFERENCEMENT_ISOLANT[#Headers],0)),"")</f>
        <v/>
      </c>
      <c r="D343" s="23" t="str">
        <f ca="1">IF($B$10=TRUE,IF(C343&lt;&gt;"",COUNTIF(INDIRECT("$C$"&amp;ROW($C$13)&amp;":$C$"&amp;491-COUNTBLANK($C$13:$C$491)),"&lt;"&amp;C343)+COUNTIF(C$13:C343,C343),""),IF(C343&lt;&gt;"",COUNTIF(INDIRECT("$C$"&amp;ROW($C$13)&amp;":$C$"&amp;491-COUNTBLANK($C$13:$C$491)),"&gt;"&amp;C343)+COUNTIF(C$13:C343,C343),""))</f>
        <v/>
      </c>
      <c r="E343" s="23" t="str">
        <f t="shared" ca="1" si="5"/>
        <v/>
      </c>
      <c r="F343" s="142" t="str" cm="1">
        <f t="array" ref="F343">IF(A343&lt;&gt;"",INDEX(BDD_ISOLANTS_BIOSOURCES!A:CG,E343,MATCH($F$12,REFERENCEMENT_ISOLANT[#Headers],0)),"")</f>
        <v/>
      </c>
    </row>
    <row r="344" spans="1:6" x14ac:dyDescent="0.3">
      <c r="A344" s="23" t="str">
        <f>IF(AND(A343&lt;COUNTIF(REFERENCEMENT_ISOLANT[DATE REFERENCEMENT],"&lt;&gt;"&amp;""),A343&gt;0),'PR-tampon'!A343+1,"")</f>
        <v/>
      </c>
      <c r="B344" s="23" t="str">
        <f>IFERROR(IF(A344="","",VLOOKUP($A344,REFERENCEMENT_ISOLANT[[Ordre]:[Eligibilité procédé]],2,FALSE)),"")</f>
        <v/>
      </c>
      <c r="C344" s="23" t="str" cm="1">
        <f t="array" ref="C344">IF(B344&lt;&gt;"",INDEX(BDD_ISOLANTS_BIOSOURCES!A:CC,B344,MATCH($C$12,REFERENCEMENT_ISOLANT[#Headers],0)),"")</f>
        <v/>
      </c>
      <c r="D344" s="23" t="str">
        <f ca="1">IF($B$10=TRUE,IF(C344&lt;&gt;"",COUNTIF(INDIRECT("$C$"&amp;ROW($C$13)&amp;":$C$"&amp;491-COUNTBLANK($C$13:$C$491)),"&lt;"&amp;C344)+COUNTIF(C$13:C344,C344),""),IF(C344&lt;&gt;"",COUNTIF(INDIRECT("$C$"&amp;ROW($C$13)&amp;":$C$"&amp;491-COUNTBLANK($C$13:$C$491)),"&gt;"&amp;C344)+COUNTIF(C$13:C344,C344),""))</f>
        <v/>
      </c>
      <c r="E344" s="23" t="str">
        <f t="shared" ca="1" si="5"/>
        <v/>
      </c>
      <c r="F344" s="142" t="str" cm="1">
        <f t="array" ref="F344">IF(A344&lt;&gt;"",INDEX(BDD_ISOLANTS_BIOSOURCES!A:CG,E344,MATCH($F$12,REFERENCEMENT_ISOLANT[#Headers],0)),"")</f>
        <v/>
      </c>
    </row>
    <row r="345" spans="1:6" x14ac:dyDescent="0.3">
      <c r="A345" s="23" t="str">
        <f>IF(AND(A344&lt;COUNTIF(REFERENCEMENT_ISOLANT[DATE REFERENCEMENT],"&lt;&gt;"&amp;""),A344&gt;0),'PR-tampon'!A344+1,"")</f>
        <v/>
      </c>
      <c r="B345" s="23" t="str">
        <f>IFERROR(IF(A345="","",VLOOKUP($A345,REFERENCEMENT_ISOLANT[[Ordre]:[Eligibilité procédé]],2,FALSE)),"")</f>
        <v/>
      </c>
      <c r="C345" s="23" t="str" cm="1">
        <f t="array" ref="C345">IF(B345&lt;&gt;"",INDEX(BDD_ISOLANTS_BIOSOURCES!A:CC,B345,MATCH($C$12,REFERENCEMENT_ISOLANT[#Headers],0)),"")</f>
        <v/>
      </c>
      <c r="D345" s="23" t="str">
        <f ca="1">IF($B$10=TRUE,IF(C345&lt;&gt;"",COUNTIF(INDIRECT("$C$"&amp;ROW($C$13)&amp;":$C$"&amp;491-COUNTBLANK($C$13:$C$491)),"&lt;"&amp;C345)+COUNTIF(C$13:C345,C345),""),IF(C345&lt;&gt;"",COUNTIF(INDIRECT("$C$"&amp;ROW($C$13)&amp;":$C$"&amp;491-COUNTBLANK($C$13:$C$491)),"&gt;"&amp;C345)+COUNTIF(C$13:C345,C345),""))</f>
        <v/>
      </c>
      <c r="E345" s="23" t="str">
        <f t="shared" ca="1" si="5"/>
        <v/>
      </c>
      <c r="F345" s="142" t="str" cm="1">
        <f t="array" ref="F345">IF(A345&lt;&gt;"",INDEX(BDD_ISOLANTS_BIOSOURCES!A:CG,E345,MATCH($F$12,REFERENCEMENT_ISOLANT[#Headers],0)),"")</f>
        <v/>
      </c>
    </row>
    <row r="346" spans="1:6" x14ac:dyDescent="0.3">
      <c r="A346" s="23" t="str">
        <f>IF(AND(A345&lt;COUNTIF(REFERENCEMENT_ISOLANT[DATE REFERENCEMENT],"&lt;&gt;"&amp;""),A345&gt;0),'PR-tampon'!A345+1,"")</f>
        <v/>
      </c>
      <c r="B346" s="23" t="str">
        <f>IFERROR(IF(A346="","",VLOOKUP($A346,REFERENCEMENT_ISOLANT[[Ordre]:[Eligibilité procédé]],2,FALSE)),"")</f>
        <v/>
      </c>
      <c r="C346" s="23" t="str" cm="1">
        <f t="array" ref="C346">IF(B346&lt;&gt;"",INDEX(BDD_ISOLANTS_BIOSOURCES!A:CC,B346,MATCH($C$12,REFERENCEMENT_ISOLANT[#Headers],0)),"")</f>
        <v/>
      </c>
      <c r="D346" s="23" t="str">
        <f ca="1">IF($B$10=TRUE,IF(C346&lt;&gt;"",COUNTIF(INDIRECT("$C$"&amp;ROW($C$13)&amp;":$C$"&amp;491-COUNTBLANK($C$13:$C$491)),"&lt;"&amp;C346)+COUNTIF(C$13:C346,C346),""),IF(C346&lt;&gt;"",COUNTIF(INDIRECT("$C$"&amp;ROW($C$13)&amp;":$C$"&amp;491-COUNTBLANK($C$13:$C$491)),"&gt;"&amp;C346)+COUNTIF(C$13:C346,C346),""))</f>
        <v/>
      </c>
      <c r="E346" s="23" t="str">
        <f t="shared" ca="1" si="5"/>
        <v/>
      </c>
      <c r="F346" s="142" t="str" cm="1">
        <f t="array" ref="F346">IF(A346&lt;&gt;"",INDEX(BDD_ISOLANTS_BIOSOURCES!A:CG,E346,MATCH($F$12,REFERENCEMENT_ISOLANT[#Headers],0)),"")</f>
        <v/>
      </c>
    </row>
    <row r="347" spans="1:6" x14ac:dyDescent="0.3">
      <c r="A347" s="23" t="str">
        <f>IF(AND(A346&lt;COUNTIF(REFERENCEMENT_ISOLANT[DATE REFERENCEMENT],"&lt;&gt;"&amp;""),A346&gt;0),'PR-tampon'!A346+1,"")</f>
        <v/>
      </c>
      <c r="B347" s="23" t="str">
        <f>IFERROR(IF(A347="","",VLOOKUP($A347,REFERENCEMENT_ISOLANT[[Ordre]:[Eligibilité procédé]],2,FALSE)),"")</f>
        <v/>
      </c>
      <c r="C347" s="23" t="str" cm="1">
        <f t="array" ref="C347">IF(B347&lt;&gt;"",INDEX(BDD_ISOLANTS_BIOSOURCES!A:CC,B347,MATCH($C$12,REFERENCEMENT_ISOLANT[#Headers],0)),"")</f>
        <v/>
      </c>
      <c r="D347" s="23" t="str">
        <f ca="1">IF($B$10=TRUE,IF(C347&lt;&gt;"",COUNTIF(INDIRECT("$C$"&amp;ROW($C$13)&amp;":$C$"&amp;491-COUNTBLANK($C$13:$C$491)),"&lt;"&amp;C347)+COUNTIF(C$13:C347,C347),""),IF(C347&lt;&gt;"",COUNTIF(INDIRECT("$C$"&amp;ROW($C$13)&amp;":$C$"&amp;491-COUNTBLANK($C$13:$C$491)),"&gt;"&amp;C347)+COUNTIF(C$13:C347,C347),""))</f>
        <v/>
      </c>
      <c r="E347" s="23" t="str">
        <f t="shared" ca="1" si="5"/>
        <v/>
      </c>
      <c r="F347" s="142" t="str" cm="1">
        <f t="array" ref="F347">IF(A347&lt;&gt;"",INDEX(BDD_ISOLANTS_BIOSOURCES!A:CG,E347,MATCH($F$12,REFERENCEMENT_ISOLANT[#Headers],0)),"")</f>
        <v/>
      </c>
    </row>
    <row r="348" spans="1:6" x14ac:dyDescent="0.3">
      <c r="A348" s="23" t="str">
        <f>IF(AND(A347&lt;COUNTIF(REFERENCEMENT_ISOLANT[DATE REFERENCEMENT],"&lt;&gt;"&amp;""),A347&gt;0),'PR-tampon'!A347+1,"")</f>
        <v/>
      </c>
      <c r="B348" s="23" t="str">
        <f>IFERROR(IF(A348="","",VLOOKUP($A348,REFERENCEMENT_ISOLANT[[Ordre]:[Eligibilité procédé]],2,FALSE)),"")</f>
        <v/>
      </c>
      <c r="C348" s="23" t="str" cm="1">
        <f t="array" ref="C348">IF(B348&lt;&gt;"",INDEX(BDD_ISOLANTS_BIOSOURCES!A:CC,B348,MATCH($C$12,REFERENCEMENT_ISOLANT[#Headers],0)),"")</f>
        <v/>
      </c>
      <c r="D348" s="23" t="str">
        <f ca="1">IF($B$10=TRUE,IF(C348&lt;&gt;"",COUNTIF(INDIRECT("$C$"&amp;ROW($C$13)&amp;":$C$"&amp;491-COUNTBLANK($C$13:$C$491)),"&lt;"&amp;C348)+COUNTIF(C$13:C348,C348),""),IF(C348&lt;&gt;"",COUNTIF(INDIRECT("$C$"&amp;ROW($C$13)&amp;":$C$"&amp;491-COUNTBLANK($C$13:$C$491)),"&gt;"&amp;C348)+COUNTIF(C$13:C348,C348),""))</f>
        <v/>
      </c>
      <c r="E348" s="23" t="str">
        <f t="shared" ca="1" si="5"/>
        <v/>
      </c>
      <c r="F348" s="142" t="str" cm="1">
        <f t="array" ref="F348">IF(A348&lt;&gt;"",INDEX(BDD_ISOLANTS_BIOSOURCES!A:CG,E348,MATCH($F$12,REFERENCEMENT_ISOLANT[#Headers],0)),"")</f>
        <v/>
      </c>
    </row>
    <row r="349" spans="1:6" x14ac:dyDescent="0.3">
      <c r="A349" s="23" t="str">
        <f>IF(AND(A348&lt;COUNTIF(REFERENCEMENT_ISOLANT[DATE REFERENCEMENT],"&lt;&gt;"&amp;""),A348&gt;0),'PR-tampon'!A348+1,"")</f>
        <v/>
      </c>
      <c r="B349" s="23" t="str">
        <f>IFERROR(IF(A349="","",VLOOKUP($A349,REFERENCEMENT_ISOLANT[[Ordre]:[Eligibilité procédé]],2,FALSE)),"")</f>
        <v/>
      </c>
      <c r="C349" s="23" t="str" cm="1">
        <f t="array" ref="C349">IF(B349&lt;&gt;"",INDEX(BDD_ISOLANTS_BIOSOURCES!A:CC,B349,MATCH($C$12,REFERENCEMENT_ISOLANT[#Headers],0)),"")</f>
        <v/>
      </c>
      <c r="D349" s="23" t="str">
        <f ca="1">IF($B$10=TRUE,IF(C349&lt;&gt;"",COUNTIF(INDIRECT("$C$"&amp;ROW($C$13)&amp;":$C$"&amp;491-COUNTBLANK($C$13:$C$491)),"&lt;"&amp;C349)+COUNTIF(C$13:C349,C349),""),IF(C349&lt;&gt;"",COUNTIF(INDIRECT("$C$"&amp;ROW($C$13)&amp;":$C$"&amp;491-COUNTBLANK($C$13:$C$491)),"&gt;"&amp;C349)+COUNTIF(C$13:C349,C349),""))</f>
        <v/>
      </c>
      <c r="E349" s="23" t="str">
        <f t="shared" ca="1" si="5"/>
        <v/>
      </c>
      <c r="F349" s="142" t="str" cm="1">
        <f t="array" ref="F349">IF(A349&lt;&gt;"",INDEX(BDD_ISOLANTS_BIOSOURCES!A:CG,E349,MATCH($F$12,REFERENCEMENT_ISOLANT[#Headers],0)),"")</f>
        <v/>
      </c>
    </row>
    <row r="350" spans="1:6" x14ac:dyDescent="0.3">
      <c r="A350" s="23" t="str">
        <f>IF(AND(A349&lt;COUNTIF(REFERENCEMENT_ISOLANT[DATE REFERENCEMENT],"&lt;&gt;"&amp;""),A349&gt;0),'PR-tampon'!A349+1,"")</f>
        <v/>
      </c>
      <c r="B350" s="23" t="str">
        <f>IFERROR(IF(A350="","",VLOOKUP($A350,REFERENCEMENT_ISOLANT[[Ordre]:[Eligibilité procédé]],2,FALSE)),"")</f>
        <v/>
      </c>
      <c r="C350" s="23" t="str" cm="1">
        <f t="array" ref="C350">IF(B350&lt;&gt;"",INDEX(BDD_ISOLANTS_BIOSOURCES!A:CC,B350,MATCH($C$12,REFERENCEMENT_ISOLANT[#Headers],0)),"")</f>
        <v/>
      </c>
      <c r="D350" s="23" t="str">
        <f ca="1">IF($B$10=TRUE,IF(C350&lt;&gt;"",COUNTIF(INDIRECT("$C$"&amp;ROW($C$13)&amp;":$C$"&amp;491-COUNTBLANK($C$13:$C$491)),"&lt;"&amp;C350)+COUNTIF(C$13:C350,C350),""),IF(C350&lt;&gt;"",COUNTIF(INDIRECT("$C$"&amp;ROW($C$13)&amp;":$C$"&amp;491-COUNTBLANK($C$13:$C$491)),"&gt;"&amp;C350)+COUNTIF(C$13:C350,C350),""))</f>
        <v/>
      </c>
      <c r="E350" s="23" t="str">
        <f t="shared" ca="1" si="5"/>
        <v/>
      </c>
      <c r="F350" s="142" t="str" cm="1">
        <f t="array" ref="F350">IF(A350&lt;&gt;"",INDEX(BDD_ISOLANTS_BIOSOURCES!A:CG,E350,MATCH($F$12,REFERENCEMENT_ISOLANT[#Headers],0)),"")</f>
        <v/>
      </c>
    </row>
    <row r="351" spans="1:6" x14ac:dyDescent="0.3">
      <c r="A351" s="23" t="str">
        <f>IF(AND(A350&lt;COUNTIF(REFERENCEMENT_ISOLANT[DATE REFERENCEMENT],"&lt;&gt;"&amp;""),A350&gt;0),'PR-tampon'!A350+1,"")</f>
        <v/>
      </c>
      <c r="B351" s="23" t="str">
        <f>IFERROR(IF(A351="","",VLOOKUP($A351,REFERENCEMENT_ISOLANT[[Ordre]:[Eligibilité procédé]],2,FALSE)),"")</f>
        <v/>
      </c>
      <c r="C351" s="23" t="str" cm="1">
        <f t="array" ref="C351">IF(B351&lt;&gt;"",INDEX(BDD_ISOLANTS_BIOSOURCES!A:CC,B351,MATCH($C$12,REFERENCEMENT_ISOLANT[#Headers],0)),"")</f>
        <v/>
      </c>
      <c r="D351" s="23" t="str">
        <f ca="1">IF($B$10=TRUE,IF(C351&lt;&gt;"",COUNTIF(INDIRECT("$C$"&amp;ROW($C$13)&amp;":$C$"&amp;491-COUNTBLANK($C$13:$C$491)),"&lt;"&amp;C351)+COUNTIF(C$13:C351,C351),""),IF(C351&lt;&gt;"",COUNTIF(INDIRECT("$C$"&amp;ROW($C$13)&amp;":$C$"&amp;491-COUNTBLANK($C$13:$C$491)),"&gt;"&amp;C351)+COUNTIF(C$13:C351,C351),""))</f>
        <v/>
      </c>
      <c r="E351" s="23" t="str">
        <f t="shared" ca="1" si="5"/>
        <v/>
      </c>
      <c r="F351" s="142" t="str" cm="1">
        <f t="array" ref="F351">IF(A351&lt;&gt;"",INDEX(BDD_ISOLANTS_BIOSOURCES!A:CG,E351,MATCH($F$12,REFERENCEMENT_ISOLANT[#Headers],0)),"")</f>
        <v/>
      </c>
    </row>
    <row r="352" spans="1:6" x14ac:dyDescent="0.3">
      <c r="A352" s="23" t="str">
        <f>IF(AND(A351&lt;COUNTIF(REFERENCEMENT_ISOLANT[DATE REFERENCEMENT],"&lt;&gt;"&amp;""),A351&gt;0),'PR-tampon'!A351+1,"")</f>
        <v/>
      </c>
      <c r="B352" s="23" t="str">
        <f>IFERROR(IF(A352="","",VLOOKUP($A352,REFERENCEMENT_ISOLANT[[Ordre]:[Eligibilité procédé]],2,FALSE)),"")</f>
        <v/>
      </c>
      <c r="C352" s="23" t="str" cm="1">
        <f t="array" ref="C352">IF(B352&lt;&gt;"",INDEX(BDD_ISOLANTS_BIOSOURCES!A:CC,B352,MATCH($C$12,REFERENCEMENT_ISOLANT[#Headers],0)),"")</f>
        <v/>
      </c>
      <c r="D352" s="23" t="str">
        <f ca="1">IF($B$10=TRUE,IF(C352&lt;&gt;"",COUNTIF(INDIRECT("$C$"&amp;ROW($C$13)&amp;":$C$"&amp;491-COUNTBLANK($C$13:$C$491)),"&lt;"&amp;C352)+COUNTIF(C$13:C352,C352),""),IF(C352&lt;&gt;"",COUNTIF(INDIRECT("$C$"&amp;ROW($C$13)&amp;":$C$"&amp;491-COUNTBLANK($C$13:$C$491)),"&gt;"&amp;C352)+COUNTIF(C$13:C352,C352),""))</f>
        <v/>
      </c>
      <c r="E352" s="23" t="str">
        <f t="shared" ca="1" si="5"/>
        <v/>
      </c>
      <c r="F352" s="142" t="str" cm="1">
        <f t="array" ref="F352">IF(A352&lt;&gt;"",INDEX(BDD_ISOLANTS_BIOSOURCES!A:CG,E352,MATCH($F$12,REFERENCEMENT_ISOLANT[#Headers],0)),"")</f>
        <v/>
      </c>
    </row>
    <row r="353" spans="1:6" x14ac:dyDescent="0.3">
      <c r="A353" s="23" t="str">
        <f>IF(AND(A352&lt;COUNTIF(REFERENCEMENT_ISOLANT[DATE REFERENCEMENT],"&lt;&gt;"&amp;""),A352&gt;0),'PR-tampon'!A352+1,"")</f>
        <v/>
      </c>
      <c r="B353" s="23" t="str">
        <f>IFERROR(IF(A353="","",VLOOKUP($A353,REFERENCEMENT_ISOLANT[[Ordre]:[Eligibilité procédé]],2,FALSE)),"")</f>
        <v/>
      </c>
      <c r="C353" s="23" t="str" cm="1">
        <f t="array" ref="C353">IF(B353&lt;&gt;"",INDEX(BDD_ISOLANTS_BIOSOURCES!A:CC,B353,MATCH($C$12,REFERENCEMENT_ISOLANT[#Headers],0)),"")</f>
        <v/>
      </c>
      <c r="D353" s="23" t="str">
        <f ca="1">IF($B$10=TRUE,IF(C353&lt;&gt;"",COUNTIF(INDIRECT("$C$"&amp;ROW($C$13)&amp;":$C$"&amp;491-COUNTBLANK($C$13:$C$491)),"&lt;"&amp;C353)+COUNTIF(C$13:C353,C353),""),IF(C353&lt;&gt;"",COUNTIF(INDIRECT("$C$"&amp;ROW($C$13)&amp;":$C$"&amp;491-COUNTBLANK($C$13:$C$491)),"&gt;"&amp;C353)+COUNTIF(C$13:C353,C353),""))</f>
        <v/>
      </c>
      <c r="E353" s="23" t="str">
        <f t="shared" ca="1" si="5"/>
        <v/>
      </c>
      <c r="F353" s="142" t="str" cm="1">
        <f t="array" ref="F353">IF(A353&lt;&gt;"",INDEX(BDD_ISOLANTS_BIOSOURCES!A:CG,E353,MATCH($F$12,REFERENCEMENT_ISOLANT[#Headers],0)),"")</f>
        <v/>
      </c>
    </row>
    <row r="354" spans="1:6" x14ac:dyDescent="0.3">
      <c r="A354" s="23" t="str">
        <f>IF(AND(A353&lt;COUNTIF(REFERENCEMENT_ISOLANT[DATE REFERENCEMENT],"&lt;&gt;"&amp;""),A353&gt;0),'PR-tampon'!A353+1,"")</f>
        <v/>
      </c>
      <c r="B354" s="23" t="str">
        <f>IFERROR(IF(A354="","",VLOOKUP($A354,REFERENCEMENT_ISOLANT[[Ordre]:[Eligibilité procédé]],2,FALSE)),"")</f>
        <v/>
      </c>
      <c r="C354" s="23" t="str" cm="1">
        <f t="array" ref="C354">IF(B354&lt;&gt;"",INDEX(BDD_ISOLANTS_BIOSOURCES!A:CC,B354,MATCH($C$12,REFERENCEMENT_ISOLANT[#Headers],0)),"")</f>
        <v/>
      </c>
      <c r="D354" s="23" t="str">
        <f ca="1">IF($B$10=TRUE,IF(C354&lt;&gt;"",COUNTIF(INDIRECT("$C$"&amp;ROW($C$13)&amp;":$C$"&amp;491-COUNTBLANK($C$13:$C$491)),"&lt;"&amp;C354)+COUNTIF(C$13:C354,C354),""),IF(C354&lt;&gt;"",COUNTIF(INDIRECT("$C$"&amp;ROW($C$13)&amp;":$C$"&amp;491-COUNTBLANK($C$13:$C$491)),"&gt;"&amp;C354)+COUNTIF(C$13:C354,C354),""))</f>
        <v/>
      </c>
      <c r="E354" s="23" t="str">
        <f t="shared" ca="1" si="5"/>
        <v/>
      </c>
      <c r="F354" s="142" t="str" cm="1">
        <f t="array" ref="F354">IF(A354&lt;&gt;"",INDEX(BDD_ISOLANTS_BIOSOURCES!A:CG,E354,MATCH($F$12,REFERENCEMENT_ISOLANT[#Headers],0)),"")</f>
        <v/>
      </c>
    </row>
    <row r="355" spans="1:6" x14ac:dyDescent="0.3">
      <c r="A355" s="23" t="str">
        <f>IF(AND(A354&lt;COUNTIF(REFERENCEMENT_ISOLANT[DATE REFERENCEMENT],"&lt;&gt;"&amp;""),A354&gt;0),'PR-tampon'!A354+1,"")</f>
        <v/>
      </c>
      <c r="B355" s="23" t="str">
        <f>IFERROR(IF(A355="","",VLOOKUP($A355,REFERENCEMENT_ISOLANT[[Ordre]:[Eligibilité procédé]],2,FALSE)),"")</f>
        <v/>
      </c>
      <c r="C355" s="23" t="str" cm="1">
        <f t="array" ref="C355">IF(B355&lt;&gt;"",INDEX(BDD_ISOLANTS_BIOSOURCES!A:CC,B355,MATCH($C$12,REFERENCEMENT_ISOLANT[#Headers],0)),"")</f>
        <v/>
      </c>
      <c r="D355" s="23" t="str">
        <f ca="1">IF($B$10=TRUE,IF(C355&lt;&gt;"",COUNTIF(INDIRECT("$C$"&amp;ROW($C$13)&amp;":$C$"&amp;491-COUNTBLANK($C$13:$C$491)),"&lt;"&amp;C355)+COUNTIF(C$13:C355,C355),""),IF(C355&lt;&gt;"",COUNTIF(INDIRECT("$C$"&amp;ROW($C$13)&amp;":$C$"&amp;491-COUNTBLANK($C$13:$C$491)),"&gt;"&amp;C355)+COUNTIF(C$13:C355,C355),""))</f>
        <v/>
      </c>
      <c r="E355" s="23" t="str">
        <f t="shared" ca="1" si="5"/>
        <v/>
      </c>
      <c r="F355" s="142" t="str" cm="1">
        <f t="array" ref="F355">IF(A355&lt;&gt;"",INDEX(BDD_ISOLANTS_BIOSOURCES!A:CG,E355,MATCH($F$12,REFERENCEMENT_ISOLANT[#Headers],0)),"")</f>
        <v/>
      </c>
    </row>
    <row r="356" spans="1:6" x14ac:dyDescent="0.3">
      <c r="A356" s="23" t="str">
        <f>IF(AND(A355&lt;COUNTIF(REFERENCEMENT_ISOLANT[DATE REFERENCEMENT],"&lt;&gt;"&amp;""),A355&gt;0),'PR-tampon'!A355+1,"")</f>
        <v/>
      </c>
      <c r="B356" s="23" t="str">
        <f>IFERROR(IF(A356="","",VLOOKUP($A356,REFERENCEMENT_ISOLANT[[Ordre]:[Eligibilité procédé]],2,FALSE)),"")</f>
        <v/>
      </c>
      <c r="C356" s="23" t="str" cm="1">
        <f t="array" ref="C356">IF(B356&lt;&gt;"",INDEX(BDD_ISOLANTS_BIOSOURCES!A:CC,B356,MATCH($C$12,REFERENCEMENT_ISOLANT[#Headers],0)),"")</f>
        <v/>
      </c>
      <c r="D356" s="23" t="str">
        <f ca="1">IF($B$10=TRUE,IF(C356&lt;&gt;"",COUNTIF(INDIRECT("$C$"&amp;ROW($C$13)&amp;":$C$"&amp;491-COUNTBLANK($C$13:$C$491)),"&lt;"&amp;C356)+COUNTIF(C$13:C356,C356),""),IF(C356&lt;&gt;"",COUNTIF(INDIRECT("$C$"&amp;ROW($C$13)&amp;":$C$"&amp;491-COUNTBLANK($C$13:$C$491)),"&gt;"&amp;C356)+COUNTIF(C$13:C356,C356),""))</f>
        <v/>
      </c>
      <c r="E356" s="23" t="str">
        <f t="shared" ca="1" si="5"/>
        <v/>
      </c>
      <c r="F356" s="142" t="str" cm="1">
        <f t="array" ref="F356">IF(A356&lt;&gt;"",INDEX(BDD_ISOLANTS_BIOSOURCES!A:CG,E356,MATCH($F$12,REFERENCEMENT_ISOLANT[#Headers],0)),"")</f>
        <v/>
      </c>
    </row>
    <row r="357" spans="1:6" x14ac:dyDescent="0.3">
      <c r="A357" s="23" t="str">
        <f>IF(AND(A356&lt;COUNTIF(REFERENCEMENT_ISOLANT[DATE REFERENCEMENT],"&lt;&gt;"&amp;""),A356&gt;0),'PR-tampon'!A356+1,"")</f>
        <v/>
      </c>
      <c r="B357" s="23" t="str">
        <f>IFERROR(IF(A357="","",VLOOKUP($A357,REFERENCEMENT_ISOLANT[[Ordre]:[Eligibilité procédé]],2,FALSE)),"")</f>
        <v/>
      </c>
      <c r="C357" s="23" t="str" cm="1">
        <f t="array" ref="C357">IF(B357&lt;&gt;"",INDEX(BDD_ISOLANTS_BIOSOURCES!A:CC,B357,MATCH($C$12,REFERENCEMENT_ISOLANT[#Headers],0)),"")</f>
        <v/>
      </c>
      <c r="D357" s="23" t="str">
        <f ca="1">IF($B$10=TRUE,IF(C357&lt;&gt;"",COUNTIF(INDIRECT("$C$"&amp;ROW($C$13)&amp;":$C$"&amp;491-COUNTBLANK($C$13:$C$491)),"&lt;"&amp;C357)+COUNTIF(C$13:C357,C357),""),IF(C357&lt;&gt;"",COUNTIF(INDIRECT("$C$"&amp;ROW($C$13)&amp;":$C$"&amp;491-COUNTBLANK($C$13:$C$491)),"&gt;"&amp;C357)+COUNTIF(C$13:C357,C357),""))</f>
        <v/>
      </c>
      <c r="E357" s="23" t="str">
        <f t="shared" ca="1" si="5"/>
        <v/>
      </c>
      <c r="F357" s="142" t="str" cm="1">
        <f t="array" ref="F357">IF(A357&lt;&gt;"",INDEX(BDD_ISOLANTS_BIOSOURCES!A:CG,E357,MATCH($F$12,REFERENCEMENT_ISOLANT[#Headers],0)),"")</f>
        <v/>
      </c>
    </row>
    <row r="358" spans="1:6" x14ac:dyDescent="0.3">
      <c r="A358" s="23" t="str">
        <f>IF(AND(A357&lt;COUNTIF(REFERENCEMENT_ISOLANT[DATE REFERENCEMENT],"&lt;&gt;"&amp;""),A357&gt;0),'PR-tampon'!A357+1,"")</f>
        <v/>
      </c>
      <c r="B358" s="23" t="str">
        <f>IFERROR(IF(A358="","",VLOOKUP($A358,REFERENCEMENT_ISOLANT[[Ordre]:[Eligibilité procédé]],2,FALSE)),"")</f>
        <v/>
      </c>
      <c r="C358" s="23" t="str" cm="1">
        <f t="array" ref="C358">IF(B358&lt;&gt;"",INDEX(BDD_ISOLANTS_BIOSOURCES!A:CC,B358,MATCH($C$12,REFERENCEMENT_ISOLANT[#Headers],0)),"")</f>
        <v/>
      </c>
      <c r="D358" s="23" t="str">
        <f ca="1">IF($B$10=TRUE,IF(C358&lt;&gt;"",COUNTIF(INDIRECT("$C$"&amp;ROW($C$13)&amp;":$C$"&amp;491-COUNTBLANK($C$13:$C$491)),"&lt;"&amp;C358)+COUNTIF(C$13:C358,C358),""),IF(C358&lt;&gt;"",COUNTIF(INDIRECT("$C$"&amp;ROW($C$13)&amp;":$C$"&amp;491-COUNTBLANK($C$13:$C$491)),"&gt;"&amp;C358)+COUNTIF(C$13:C358,C358),""))</f>
        <v/>
      </c>
      <c r="E358" s="23" t="str">
        <f t="shared" ca="1" si="5"/>
        <v/>
      </c>
      <c r="F358" s="142" t="str" cm="1">
        <f t="array" ref="F358">IF(A358&lt;&gt;"",INDEX(BDD_ISOLANTS_BIOSOURCES!A:CG,E358,MATCH($F$12,REFERENCEMENT_ISOLANT[#Headers],0)),"")</f>
        <v/>
      </c>
    </row>
    <row r="359" spans="1:6" x14ac:dyDescent="0.3">
      <c r="A359" s="23" t="str">
        <f>IF(AND(A358&lt;COUNTIF(REFERENCEMENT_ISOLANT[DATE REFERENCEMENT],"&lt;&gt;"&amp;""),A358&gt;0),'PR-tampon'!A358+1,"")</f>
        <v/>
      </c>
      <c r="B359" s="23" t="str">
        <f>IFERROR(IF(A359="","",VLOOKUP($A359,REFERENCEMENT_ISOLANT[[Ordre]:[Eligibilité procédé]],2,FALSE)),"")</f>
        <v/>
      </c>
      <c r="C359" s="23" t="str" cm="1">
        <f t="array" ref="C359">IF(B359&lt;&gt;"",INDEX(BDD_ISOLANTS_BIOSOURCES!A:CC,B359,MATCH($C$12,REFERENCEMENT_ISOLANT[#Headers],0)),"")</f>
        <v/>
      </c>
      <c r="D359" s="23" t="str">
        <f ca="1">IF($B$10=TRUE,IF(C359&lt;&gt;"",COUNTIF(INDIRECT("$C$"&amp;ROW($C$13)&amp;":$C$"&amp;491-COUNTBLANK($C$13:$C$491)),"&lt;"&amp;C359)+COUNTIF(C$13:C359,C359),""),IF(C359&lt;&gt;"",COUNTIF(INDIRECT("$C$"&amp;ROW($C$13)&amp;":$C$"&amp;491-COUNTBLANK($C$13:$C$491)),"&gt;"&amp;C359)+COUNTIF(C$13:C359,C359),""))</f>
        <v/>
      </c>
      <c r="E359" s="23" t="str">
        <f t="shared" ca="1" si="5"/>
        <v/>
      </c>
      <c r="F359" s="142" t="str" cm="1">
        <f t="array" ref="F359">IF(A359&lt;&gt;"",INDEX(BDD_ISOLANTS_BIOSOURCES!A:CG,E359,MATCH($F$12,REFERENCEMENT_ISOLANT[#Headers],0)),"")</f>
        <v/>
      </c>
    </row>
    <row r="360" spans="1:6" x14ac:dyDescent="0.3">
      <c r="A360" s="23" t="str">
        <f>IF(AND(A359&lt;COUNTIF(REFERENCEMENT_ISOLANT[DATE REFERENCEMENT],"&lt;&gt;"&amp;""),A359&gt;0),'PR-tampon'!A359+1,"")</f>
        <v/>
      </c>
      <c r="B360" s="23" t="str">
        <f>IFERROR(IF(A360="","",VLOOKUP($A360,REFERENCEMENT_ISOLANT[[Ordre]:[Eligibilité procédé]],2,FALSE)),"")</f>
        <v/>
      </c>
      <c r="C360" s="23" t="str" cm="1">
        <f t="array" ref="C360">IF(B360&lt;&gt;"",INDEX(BDD_ISOLANTS_BIOSOURCES!A:CC,B360,MATCH($C$12,REFERENCEMENT_ISOLANT[#Headers],0)),"")</f>
        <v/>
      </c>
      <c r="D360" s="23" t="str">
        <f ca="1">IF($B$10=TRUE,IF(C360&lt;&gt;"",COUNTIF(INDIRECT("$C$"&amp;ROW($C$13)&amp;":$C$"&amp;491-COUNTBLANK($C$13:$C$491)),"&lt;"&amp;C360)+COUNTIF(C$13:C360,C360),""),IF(C360&lt;&gt;"",COUNTIF(INDIRECT("$C$"&amp;ROW($C$13)&amp;":$C$"&amp;491-COUNTBLANK($C$13:$C$491)),"&gt;"&amp;C360)+COUNTIF(C$13:C360,C360),""))</f>
        <v/>
      </c>
      <c r="E360" s="23" t="str">
        <f t="shared" ca="1" si="5"/>
        <v/>
      </c>
      <c r="F360" s="142" t="str" cm="1">
        <f t="array" ref="F360">IF(A360&lt;&gt;"",INDEX(BDD_ISOLANTS_BIOSOURCES!A:CG,E360,MATCH($F$12,REFERENCEMENT_ISOLANT[#Headers],0)),"")</f>
        <v/>
      </c>
    </row>
    <row r="361" spans="1:6" x14ac:dyDescent="0.3">
      <c r="A361" s="23" t="str">
        <f>IF(AND(A360&lt;COUNTIF(REFERENCEMENT_ISOLANT[DATE REFERENCEMENT],"&lt;&gt;"&amp;""),A360&gt;0),'PR-tampon'!A360+1,"")</f>
        <v/>
      </c>
      <c r="B361" s="23" t="str">
        <f>IFERROR(IF(A361="","",VLOOKUP($A361,REFERENCEMENT_ISOLANT[[Ordre]:[Eligibilité procédé]],2,FALSE)),"")</f>
        <v/>
      </c>
      <c r="C361" s="23" t="str" cm="1">
        <f t="array" ref="C361">IF(B361&lt;&gt;"",INDEX(BDD_ISOLANTS_BIOSOURCES!A:CC,B361,MATCH($C$12,REFERENCEMENT_ISOLANT[#Headers],0)),"")</f>
        <v/>
      </c>
      <c r="D361" s="23" t="str">
        <f ca="1">IF($B$10=TRUE,IF(C361&lt;&gt;"",COUNTIF(INDIRECT("$C$"&amp;ROW($C$13)&amp;":$C$"&amp;491-COUNTBLANK($C$13:$C$491)),"&lt;"&amp;C361)+COUNTIF(C$13:C361,C361),""),IF(C361&lt;&gt;"",COUNTIF(INDIRECT("$C$"&amp;ROW($C$13)&amp;":$C$"&amp;491-COUNTBLANK($C$13:$C$491)),"&gt;"&amp;C361)+COUNTIF(C$13:C361,C361),""))</f>
        <v/>
      </c>
      <c r="E361" s="23" t="str">
        <f t="shared" ca="1" si="5"/>
        <v/>
      </c>
      <c r="F361" s="142" t="str" cm="1">
        <f t="array" ref="F361">IF(A361&lt;&gt;"",INDEX(BDD_ISOLANTS_BIOSOURCES!A:CG,E361,MATCH($F$12,REFERENCEMENT_ISOLANT[#Headers],0)),"")</f>
        <v/>
      </c>
    </row>
    <row r="362" spans="1:6" x14ac:dyDescent="0.3">
      <c r="A362" s="23" t="str">
        <f>IF(AND(A361&lt;COUNTIF(REFERENCEMENT_ISOLANT[DATE REFERENCEMENT],"&lt;&gt;"&amp;""),A361&gt;0),'PR-tampon'!A361+1,"")</f>
        <v/>
      </c>
      <c r="B362" s="23" t="str">
        <f>IFERROR(IF(A362="","",VLOOKUP($A362,REFERENCEMENT_ISOLANT[[Ordre]:[Eligibilité procédé]],2,FALSE)),"")</f>
        <v/>
      </c>
      <c r="C362" s="23" t="str" cm="1">
        <f t="array" ref="C362">IF(B362&lt;&gt;"",INDEX(BDD_ISOLANTS_BIOSOURCES!A:CC,B362,MATCH($C$12,REFERENCEMENT_ISOLANT[#Headers],0)),"")</f>
        <v/>
      </c>
      <c r="D362" s="23" t="str">
        <f ca="1">IF($B$10=TRUE,IF(C362&lt;&gt;"",COUNTIF(INDIRECT("$C$"&amp;ROW($C$13)&amp;":$C$"&amp;491-COUNTBLANK($C$13:$C$491)),"&lt;"&amp;C362)+COUNTIF(C$13:C362,C362),""),IF(C362&lt;&gt;"",COUNTIF(INDIRECT("$C$"&amp;ROW($C$13)&amp;":$C$"&amp;491-COUNTBLANK($C$13:$C$491)),"&gt;"&amp;C362)+COUNTIF(C$13:C362,C362),""))</f>
        <v/>
      </c>
      <c r="E362" s="23" t="str">
        <f t="shared" ca="1" si="5"/>
        <v/>
      </c>
      <c r="F362" s="142" t="str" cm="1">
        <f t="array" ref="F362">IF(A362&lt;&gt;"",INDEX(BDD_ISOLANTS_BIOSOURCES!A:CG,E362,MATCH($F$12,REFERENCEMENT_ISOLANT[#Headers],0)),"")</f>
        <v/>
      </c>
    </row>
    <row r="363" spans="1:6" x14ac:dyDescent="0.3">
      <c r="A363" s="23" t="str">
        <f>IF(AND(A362&lt;COUNTIF(REFERENCEMENT_ISOLANT[DATE REFERENCEMENT],"&lt;&gt;"&amp;""),A362&gt;0),'PR-tampon'!A362+1,"")</f>
        <v/>
      </c>
      <c r="B363" s="23" t="str">
        <f>IFERROR(IF(A363="","",VLOOKUP($A363,REFERENCEMENT_ISOLANT[[Ordre]:[Eligibilité procédé]],2,FALSE)),"")</f>
        <v/>
      </c>
      <c r="C363" s="23" t="str" cm="1">
        <f t="array" ref="C363">IF(B363&lt;&gt;"",INDEX(BDD_ISOLANTS_BIOSOURCES!A:CC,B363,MATCH($C$12,REFERENCEMENT_ISOLANT[#Headers],0)),"")</f>
        <v/>
      </c>
      <c r="D363" s="23" t="str">
        <f ca="1">IF($B$10=TRUE,IF(C363&lt;&gt;"",COUNTIF(INDIRECT("$C$"&amp;ROW($C$13)&amp;":$C$"&amp;491-COUNTBLANK($C$13:$C$491)),"&lt;"&amp;C363)+COUNTIF(C$13:C363,C363),""),IF(C363&lt;&gt;"",COUNTIF(INDIRECT("$C$"&amp;ROW($C$13)&amp;":$C$"&amp;491-COUNTBLANK($C$13:$C$491)),"&gt;"&amp;C363)+COUNTIF(C$13:C363,C363),""))</f>
        <v/>
      </c>
      <c r="E363" s="23" t="str">
        <f t="shared" ca="1" si="5"/>
        <v/>
      </c>
      <c r="F363" s="142" t="str" cm="1">
        <f t="array" ref="F363">IF(A363&lt;&gt;"",INDEX(BDD_ISOLANTS_BIOSOURCES!A:CG,E363,MATCH($F$12,REFERENCEMENT_ISOLANT[#Headers],0)),"")</f>
        <v/>
      </c>
    </row>
    <row r="364" spans="1:6" x14ac:dyDescent="0.3">
      <c r="A364" s="23" t="str">
        <f>IF(AND(A363&lt;COUNTIF(REFERENCEMENT_ISOLANT[DATE REFERENCEMENT],"&lt;&gt;"&amp;""),A363&gt;0),'PR-tampon'!A363+1,"")</f>
        <v/>
      </c>
      <c r="B364" s="23" t="str">
        <f>IFERROR(IF(A364="","",VLOOKUP($A364,REFERENCEMENT_ISOLANT[[Ordre]:[Eligibilité procédé]],2,FALSE)),"")</f>
        <v/>
      </c>
      <c r="C364" s="23" t="str" cm="1">
        <f t="array" ref="C364">IF(B364&lt;&gt;"",INDEX(BDD_ISOLANTS_BIOSOURCES!A:CC,B364,MATCH($C$12,REFERENCEMENT_ISOLANT[#Headers],0)),"")</f>
        <v/>
      </c>
      <c r="D364" s="23" t="str">
        <f ca="1">IF($B$10=TRUE,IF(C364&lt;&gt;"",COUNTIF(INDIRECT("$C$"&amp;ROW($C$13)&amp;":$C$"&amp;491-COUNTBLANK($C$13:$C$491)),"&lt;"&amp;C364)+COUNTIF(C$13:C364,C364),""),IF(C364&lt;&gt;"",COUNTIF(INDIRECT("$C$"&amp;ROW($C$13)&amp;":$C$"&amp;491-COUNTBLANK($C$13:$C$491)),"&gt;"&amp;C364)+COUNTIF(C$13:C364,C364),""))</f>
        <v/>
      </c>
      <c r="E364" s="23" t="str">
        <f t="shared" ca="1" si="5"/>
        <v/>
      </c>
      <c r="F364" s="142" t="str" cm="1">
        <f t="array" ref="F364">IF(A364&lt;&gt;"",INDEX(BDD_ISOLANTS_BIOSOURCES!A:CG,E364,MATCH($F$12,REFERENCEMENT_ISOLANT[#Headers],0)),"")</f>
        <v/>
      </c>
    </row>
    <row r="365" spans="1:6" x14ac:dyDescent="0.3">
      <c r="A365" s="23" t="str">
        <f>IF(AND(A364&lt;COUNTIF(REFERENCEMENT_ISOLANT[DATE REFERENCEMENT],"&lt;&gt;"&amp;""),A364&gt;0),'PR-tampon'!A364+1,"")</f>
        <v/>
      </c>
      <c r="B365" s="23" t="str">
        <f>IFERROR(IF(A365="","",VLOOKUP($A365,REFERENCEMENT_ISOLANT[[Ordre]:[Eligibilité procédé]],2,FALSE)),"")</f>
        <v/>
      </c>
      <c r="C365" s="23" t="str" cm="1">
        <f t="array" ref="C365">IF(B365&lt;&gt;"",INDEX(BDD_ISOLANTS_BIOSOURCES!A:CC,B365,MATCH($C$12,REFERENCEMENT_ISOLANT[#Headers],0)),"")</f>
        <v/>
      </c>
      <c r="D365" s="23" t="str">
        <f ca="1">IF($B$10=TRUE,IF(C365&lt;&gt;"",COUNTIF(INDIRECT("$C$"&amp;ROW($C$13)&amp;":$C$"&amp;491-COUNTBLANK($C$13:$C$491)),"&lt;"&amp;C365)+COUNTIF(C$13:C365,C365),""),IF(C365&lt;&gt;"",COUNTIF(INDIRECT("$C$"&amp;ROW($C$13)&amp;":$C$"&amp;491-COUNTBLANK($C$13:$C$491)),"&gt;"&amp;C365)+COUNTIF(C$13:C365,C365),""))</f>
        <v/>
      </c>
      <c r="E365" s="23" t="str">
        <f t="shared" ca="1" si="5"/>
        <v/>
      </c>
      <c r="F365" s="142" t="str" cm="1">
        <f t="array" ref="F365">IF(A365&lt;&gt;"",INDEX(BDD_ISOLANTS_BIOSOURCES!A:CG,E365,MATCH($F$12,REFERENCEMENT_ISOLANT[#Headers],0)),"")</f>
        <v/>
      </c>
    </row>
    <row r="366" spans="1:6" x14ac:dyDescent="0.3">
      <c r="A366" s="23" t="str">
        <f>IF(AND(A365&lt;COUNTIF(REFERENCEMENT_ISOLANT[DATE REFERENCEMENT],"&lt;&gt;"&amp;""),A365&gt;0),'PR-tampon'!A365+1,"")</f>
        <v/>
      </c>
      <c r="B366" s="23" t="str">
        <f>IFERROR(IF(A366="","",VLOOKUP($A366,REFERENCEMENT_ISOLANT[[Ordre]:[Eligibilité procédé]],2,FALSE)),"")</f>
        <v/>
      </c>
      <c r="C366" s="23" t="str" cm="1">
        <f t="array" ref="C366">IF(B366&lt;&gt;"",INDEX(BDD_ISOLANTS_BIOSOURCES!A:CC,B366,MATCH($C$12,REFERENCEMENT_ISOLANT[#Headers],0)),"")</f>
        <v/>
      </c>
      <c r="D366" s="23" t="str">
        <f ca="1">IF($B$10=TRUE,IF(C366&lt;&gt;"",COUNTIF(INDIRECT("$C$"&amp;ROW($C$13)&amp;":$C$"&amp;491-COUNTBLANK($C$13:$C$491)),"&lt;"&amp;C366)+COUNTIF(C$13:C366,C366),""),IF(C366&lt;&gt;"",COUNTIF(INDIRECT("$C$"&amp;ROW($C$13)&amp;":$C$"&amp;491-COUNTBLANK($C$13:$C$491)),"&gt;"&amp;C366)+COUNTIF(C$13:C366,C366),""))</f>
        <v/>
      </c>
      <c r="E366" s="23" t="str">
        <f t="shared" ca="1" si="5"/>
        <v/>
      </c>
      <c r="F366" s="142" t="str" cm="1">
        <f t="array" ref="F366">IF(A366&lt;&gt;"",INDEX(BDD_ISOLANTS_BIOSOURCES!A:CG,E366,MATCH($F$12,REFERENCEMENT_ISOLANT[#Headers],0)),"")</f>
        <v/>
      </c>
    </row>
    <row r="367" spans="1:6" x14ac:dyDescent="0.3">
      <c r="A367" s="23" t="str">
        <f>IF(AND(A366&lt;COUNTIF(REFERENCEMENT_ISOLANT[DATE REFERENCEMENT],"&lt;&gt;"&amp;""),A366&gt;0),'PR-tampon'!A366+1,"")</f>
        <v/>
      </c>
      <c r="B367" s="23" t="str">
        <f>IFERROR(IF(A367="","",VLOOKUP($A367,REFERENCEMENT_ISOLANT[[Ordre]:[Eligibilité procédé]],2,FALSE)),"")</f>
        <v/>
      </c>
      <c r="C367" s="23" t="str" cm="1">
        <f t="array" ref="C367">IF(B367&lt;&gt;"",INDEX(BDD_ISOLANTS_BIOSOURCES!A:CC,B367,MATCH($C$12,REFERENCEMENT_ISOLANT[#Headers],0)),"")</f>
        <v/>
      </c>
      <c r="D367" s="23" t="str">
        <f ca="1">IF($B$10=TRUE,IF(C367&lt;&gt;"",COUNTIF(INDIRECT("$C$"&amp;ROW($C$13)&amp;":$C$"&amp;491-COUNTBLANK($C$13:$C$491)),"&lt;"&amp;C367)+COUNTIF(C$13:C367,C367),""),IF(C367&lt;&gt;"",COUNTIF(INDIRECT("$C$"&amp;ROW($C$13)&amp;":$C$"&amp;491-COUNTBLANK($C$13:$C$491)),"&gt;"&amp;C367)+COUNTIF(C$13:C367,C367),""))</f>
        <v/>
      </c>
      <c r="E367" s="23" t="str">
        <f t="shared" ca="1" si="5"/>
        <v/>
      </c>
      <c r="F367" s="142" t="str" cm="1">
        <f t="array" ref="F367">IF(A367&lt;&gt;"",INDEX(BDD_ISOLANTS_BIOSOURCES!A:CG,E367,MATCH($F$12,REFERENCEMENT_ISOLANT[#Headers],0)),"")</f>
        <v/>
      </c>
    </row>
    <row r="368" spans="1:6" x14ac:dyDescent="0.3">
      <c r="A368" s="23" t="str">
        <f>IF(AND(A367&lt;COUNTIF(REFERENCEMENT_ISOLANT[DATE REFERENCEMENT],"&lt;&gt;"&amp;""),A367&gt;0),'PR-tampon'!A367+1,"")</f>
        <v/>
      </c>
      <c r="B368" s="23" t="str">
        <f>IFERROR(IF(A368="","",VLOOKUP($A368,REFERENCEMENT_ISOLANT[[Ordre]:[Eligibilité procédé]],2,FALSE)),"")</f>
        <v/>
      </c>
      <c r="C368" s="23" t="str" cm="1">
        <f t="array" ref="C368">IF(B368&lt;&gt;"",INDEX(BDD_ISOLANTS_BIOSOURCES!A:CC,B368,MATCH($C$12,REFERENCEMENT_ISOLANT[#Headers],0)),"")</f>
        <v/>
      </c>
      <c r="D368" s="23" t="str">
        <f ca="1">IF($B$10=TRUE,IF(C368&lt;&gt;"",COUNTIF(INDIRECT("$C$"&amp;ROW($C$13)&amp;":$C$"&amp;491-COUNTBLANK($C$13:$C$491)),"&lt;"&amp;C368)+COUNTIF(C$13:C368,C368),""),IF(C368&lt;&gt;"",COUNTIF(INDIRECT("$C$"&amp;ROW($C$13)&amp;":$C$"&amp;491-COUNTBLANK($C$13:$C$491)),"&gt;"&amp;C368)+COUNTIF(C$13:C368,C368),""))</f>
        <v/>
      </c>
      <c r="E368" s="23" t="str">
        <f t="shared" ca="1" si="5"/>
        <v/>
      </c>
      <c r="F368" s="142" t="str" cm="1">
        <f t="array" ref="F368">IF(A368&lt;&gt;"",INDEX(BDD_ISOLANTS_BIOSOURCES!A:CG,E368,MATCH($F$12,REFERENCEMENT_ISOLANT[#Headers],0)),"")</f>
        <v/>
      </c>
    </row>
    <row r="369" spans="1:6" x14ac:dyDescent="0.3">
      <c r="A369" s="23" t="str">
        <f>IF(AND(A368&lt;COUNTIF(REFERENCEMENT_ISOLANT[DATE REFERENCEMENT],"&lt;&gt;"&amp;""),A368&gt;0),'PR-tampon'!A368+1,"")</f>
        <v/>
      </c>
      <c r="B369" s="23" t="str">
        <f>IFERROR(IF(A369="","",VLOOKUP($A369,REFERENCEMENT_ISOLANT[[Ordre]:[Eligibilité procédé]],2,FALSE)),"")</f>
        <v/>
      </c>
      <c r="C369" s="23" t="str" cm="1">
        <f t="array" ref="C369">IF(B369&lt;&gt;"",INDEX(BDD_ISOLANTS_BIOSOURCES!A:CC,B369,MATCH($C$12,REFERENCEMENT_ISOLANT[#Headers],0)),"")</f>
        <v/>
      </c>
      <c r="D369" s="23" t="str">
        <f ca="1">IF($B$10=TRUE,IF(C369&lt;&gt;"",COUNTIF(INDIRECT("$C$"&amp;ROW($C$13)&amp;":$C$"&amp;491-COUNTBLANK($C$13:$C$491)),"&lt;"&amp;C369)+COUNTIF(C$13:C369,C369),""),IF(C369&lt;&gt;"",COUNTIF(INDIRECT("$C$"&amp;ROW($C$13)&amp;":$C$"&amp;491-COUNTBLANK($C$13:$C$491)),"&gt;"&amp;C369)+COUNTIF(C$13:C369,C369),""))</f>
        <v/>
      </c>
      <c r="E369" s="23" t="str">
        <f t="shared" ca="1" si="5"/>
        <v/>
      </c>
      <c r="F369" s="142" t="str" cm="1">
        <f t="array" ref="F369">IF(A369&lt;&gt;"",INDEX(BDD_ISOLANTS_BIOSOURCES!A:CG,E369,MATCH($F$12,REFERENCEMENT_ISOLANT[#Headers],0)),"")</f>
        <v/>
      </c>
    </row>
    <row r="370" spans="1:6" x14ac:dyDescent="0.3">
      <c r="A370" s="23" t="str">
        <f>IF(AND(A369&lt;COUNTIF(REFERENCEMENT_ISOLANT[DATE REFERENCEMENT],"&lt;&gt;"&amp;""),A369&gt;0),'PR-tampon'!A369+1,"")</f>
        <v/>
      </c>
      <c r="B370" s="23" t="str">
        <f>IFERROR(IF(A370="","",VLOOKUP($A370,REFERENCEMENT_ISOLANT[[Ordre]:[Eligibilité procédé]],2,FALSE)),"")</f>
        <v/>
      </c>
      <c r="C370" s="23" t="str" cm="1">
        <f t="array" ref="C370">IF(B370&lt;&gt;"",INDEX(BDD_ISOLANTS_BIOSOURCES!A:CC,B370,MATCH($C$12,REFERENCEMENT_ISOLANT[#Headers],0)),"")</f>
        <v/>
      </c>
      <c r="D370" s="23" t="str">
        <f ca="1">IF($B$10=TRUE,IF(C370&lt;&gt;"",COUNTIF(INDIRECT("$C$"&amp;ROW($C$13)&amp;":$C$"&amp;491-COUNTBLANK($C$13:$C$491)),"&lt;"&amp;C370)+COUNTIF(C$13:C370,C370),""),IF(C370&lt;&gt;"",COUNTIF(INDIRECT("$C$"&amp;ROW($C$13)&amp;":$C$"&amp;491-COUNTBLANK($C$13:$C$491)),"&gt;"&amp;C370)+COUNTIF(C$13:C370,C370),""))</f>
        <v/>
      </c>
      <c r="E370" s="23" t="str">
        <f t="shared" ca="1" si="5"/>
        <v/>
      </c>
      <c r="F370" s="142" t="str" cm="1">
        <f t="array" ref="F370">IF(A370&lt;&gt;"",INDEX(BDD_ISOLANTS_BIOSOURCES!A:CG,E370,MATCH($F$12,REFERENCEMENT_ISOLANT[#Headers],0)),"")</f>
        <v/>
      </c>
    </row>
    <row r="371" spans="1:6" x14ac:dyDescent="0.3">
      <c r="A371" s="23" t="str">
        <f>IF(AND(A370&lt;COUNTIF(REFERENCEMENT_ISOLANT[DATE REFERENCEMENT],"&lt;&gt;"&amp;""),A370&gt;0),'PR-tampon'!A370+1,"")</f>
        <v/>
      </c>
      <c r="B371" s="23" t="str">
        <f>IFERROR(IF(A371="","",VLOOKUP($A371,REFERENCEMENT_ISOLANT[[Ordre]:[Eligibilité procédé]],2,FALSE)),"")</f>
        <v/>
      </c>
      <c r="C371" s="23" t="str" cm="1">
        <f t="array" ref="C371">IF(B371&lt;&gt;"",INDEX(BDD_ISOLANTS_BIOSOURCES!A:CC,B371,MATCH($C$12,REFERENCEMENT_ISOLANT[#Headers],0)),"")</f>
        <v/>
      </c>
      <c r="D371" s="23" t="str">
        <f ca="1">IF($B$10=TRUE,IF(C371&lt;&gt;"",COUNTIF(INDIRECT("$C$"&amp;ROW($C$13)&amp;":$C$"&amp;491-COUNTBLANK($C$13:$C$491)),"&lt;"&amp;C371)+COUNTIF(C$13:C371,C371),""),IF(C371&lt;&gt;"",COUNTIF(INDIRECT("$C$"&amp;ROW($C$13)&amp;":$C$"&amp;491-COUNTBLANK($C$13:$C$491)),"&gt;"&amp;C371)+COUNTIF(C$13:C371,C371),""))</f>
        <v/>
      </c>
      <c r="E371" s="23" t="str">
        <f t="shared" ca="1" si="5"/>
        <v/>
      </c>
      <c r="F371" s="142" t="str" cm="1">
        <f t="array" ref="F371">IF(A371&lt;&gt;"",INDEX(BDD_ISOLANTS_BIOSOURCES!A:CG,E371,MATCH($F$12,REFERENCEMENT_ISOLANT[#Headers],0)),"")</f>
        <v/>
      </c>
    </row>
    <row r="372" spans="1:6" x14ac:dyDescent="0.3">
      <c r="A372" s="23" t="str">
        <f>IF(AND(A371&lt;COUNTIF(REFERENCEMENT_ISOLANT[DATE REFERENCEMENT],"&lt;&gt;"&amp;""),A371&gt;0),'PR-tampon'!A371+1,"")</f>
        <v/>
      </c>
      <c r="B372" s="23" t="str">
        <f>IFERROR(IF(A372="","",VLOOKUP($A372,REFERENCEMENT_ISOLANT[[Ordre]:[Eligibilité procédé]],2,FALSE)),"")</f>
        <v/>
      </c>
      <c r="C372" s="23" t="str" cm="1">
        <f t="array" ref="C372">IF(B372&lt;&gt;"",INDEX(BDD_ISOLANTS_BIOSOURCES!A:CC,B372,MATCH($C$12,REFERENCEMENT_ISOLANT[#Headers],0)),"")</f>
        <v/>
      </c>
      <c r="D372" s="23" t="str">
        <f ca="1">IF($B$10=TRUE,IF(C372&lt;&gt;"",COUNTIF(INDIRECT("$C$"&amp;ROW($C$13)&amp;":$C$"&amp;491-COUNTBLANK($C$13:$C$491)),"&lt;"&amp;C372)+COUNTIF(C$13:C372,C372),""),IF(C372&lt;&gt;"",COUNTIF(INDIRECT("$C$"&amp;ROW($C$13)&amp;":$C$"&amp;491-COUNTBLANK($C$13:$C$491)),"&gt;"&amp;C372)+COUNTIF(C$13:C372,C372),""))</f>
        <v/>
      </c>
      <c r="E372" s="23" t="str">
        <f t="shared" ca="1" si="5"/>
        <v/>
      </c>
      <c r="F372" s="142" t="str" cm="1">
        <f t="array" ref="F372">IF(A372&lt;&gt;"",INDEX(BDD_ISOLANTS_BIOSOURCES!A:CG,E372,MATCH($F$12,REFERENCEMENT_ISOLANT[#Headers],0)),"")</f>
        <v/>
      </c>
    </row>
    <row r="373" spans="1:6" x14ac:dyDescent="0.3">
      <c r="A373" s="23" t="str">
        <f>IF(AND(A372&lt;COUNTIF(REFERENCEMENT_ISOLANT[DATE REFERENCEMENT],"&lt;&gt;"&amp;""),A372&gt;0),'PR-tampon'!A372+1,"")</f>
        <v/>
      </c>
      <c r="B373" s="23" t="str">
        <f>IFERROR(IF(A373="","",VLOOKUP($A373,REFERENCEMENT_ISOLANT[[Ordre]:[Eligibilité procédé]],2,FALSE)),"")</f>
        <v/>
      </c>
      <c r="C373" s="23" t="str" cm="1">
        <f t="array" ref="C373">IF(B373&lt;&gt;"",INDEX(BDD_ISOLANTS_BIOSOURCES!A:CC,B373,MATCH($C$12,REFERENCEMENT_ISOLANT[#Headers],0)),"")</f>
        <v/>
      </c>
      <c r="D373" s="23" t="str">
        <f ca="1">IF($B$10=TRUE,IF(C373&lt;&gt;"",COUNTIF(INDIRECT("$C$"&amp;ROW($C$13)&amp;":$C$"&amp;491-COUNTBLANK($C$13:$C$491)),"&lt;"&amp;C373)+COUNTIF(C$13:C373,C373),""),IF(C373&lt;&gt;"",COUNTIF(INDIRECT("$C$"&amp;ROW($C$13)&amp;":$C$"&amp;491-COUNTBLANK($C$13:$C$491)),"&gt;"&amp;C373)+COUNTIF(C$13:C373,C373),""))</f>
        <v/>
      </c>
      <c r="E373" s="23" t="str">
        <f t="shared" ca="1" si="5"/>
        <v/>
      </c>
      <c r="F373" s="142" t="str" cm="1">
        <f t="array" ref="F373">IF(A373&lt;&gt;"",INDEX(BDD_ISOLANTS_BIOSOURCES!A:CG,E373,MATCH($F$12,REFERENCEMENT_ISOLANT[#Headers],0)),"")</f>
        <v/>
      </c>
    </row>
    <row r="374" spans="1:6" x14ac:dyDescent="0.3">
      <c r="A374" s="23" t="str">
        <f>IF(AND(A373&lt;COUNTIF(REFERENCEMENT_ISOLANT[DATE REFERENCEMENT],"&lt;&gt;"&amp;""),A373&gt;0),'PR-tampon'!A373+1,"")</f>
        <v/>
      </c>
      <c r="B374" s="23" t="str">
        <f>IFERROR(IF(A374="","",VLOOKUP($A374,REFERENCEMENT_ISOLANT[[Ordre]:[Eligibilité procédé]],2,FALSE)),"")</f>
        <v/>
      </c>
      <c r="C374" s="23" t="str" cm="1">
        <f t="array" ref="C374">IF(B374&lt;&gt;"",INDEX(BDD_ISOLANTS_BIOSOURCES!A:CC,B374,MATCH($C$12,REFERENCEMENT_ISOLANT[#Headers],0)),"")</f>
        <v/>
      </c>
      <c r="D374" s="23" t="str">
        <f ca="1">IF($B$10=TRUE,IF(C374&lt;&gt;"",COUNTIF(INDIRECT("$C$"&amp;ROW($C$13)&amp;":$C$"&amp;491-COUNTBLANK($C$13:$C$491)),"&lt;"&amp;C374)+COUNTIF(C$13:C374,C374),""),IF(C374&lt;&gt;"",COUNTIF(INDIRECT("$C$"&amp;ROW($C$13)&amp;":$C$"&amp;491-COUNTBLANK($C$13:$C$491)),"&gt;"&amp;C374)+COUNTIF(C$13:C374,C374),""))</f>
        <v/>
      </c>
      <c r="E374" s="23" t="str">
        <f t="shared" ca="1" si="5"/>
        <v/>
      </c>
      <c r="F374" s="142" t="str" cm="1">
        <f t="array" ref="F374">IF(A374&lt;&gt;"",INDEX(BDD_ISOLANTS_BIOSOURCES!A:CG,E374,MATCH($F$12,REFERENCEMENT_ISOLANT[#Headers],0)),"")</f>
        <v/>
      </c>
    </row>
    <row r="375" spans="1:6" x14ac:dyDescent="0.3">
      <c r="A375" s="23" t="str">
        <f>IF(AND(A374&lt;COUNTIF(REFERENCEMENT_ISOLANT[DATE REFERENCEMENT],"&lt;&gt;"&amp;""),A374&gt;0),'PR-tampon'!A374+1,"")</f>
        <v/>
      </c>
      <c r="B375" s="23" t="str">
        <f>IFERROR(IF(A375="","",VLOOKUP($A375,REFERENCEMENT_ISOLANT[[Ordre]:[Eligibilité procédé]],2,FALSE)),"")</f>
        <v/>
      </c>
      <c r="C375" s="23" t="str" cm="1">
        <f t="array" ref="C375">IF(B375&lt;&gt;"",INDEX(BDD_ISOLANTS_BIOSOURCES!A:CC,B375,MATCH($C$12,REFERENCEMENT_ISOLANT[#Headers],0)),"")</f>
        <v/>
      </c>
      <c r="D375" s="23" t="str">
        <f ca="1">IF($B$10=TRUE,IF(C375&lt;&gt;"",COUNTIF(INDIRECT("$C$"&amp;ROW($C$13)&amp;":$C$"&amp;491-COUNTBLANK($C$13:$C$491)),"&lt;"&amp;C375)+COUNTIF(C$13:C375,C375),""),IF(C375&lt;&gt;"",COUNTIF(INDIRECT("$C$"&amp;ROW($C$13)&amp;":$C$"&amp;491-COUNTBLANK($C$13:$C$491)),"&gt;"&amp;C375)+COUNTIF(C$13:C375,C375),""))</f>
        <v/>
      </c>
      <c r="E375" s="23" t="str">
        <f t="shared" ca="1" si="5"/>
        <v/>
      </c>
      <c r="F375" s="142" t="str" cm="1">
        <f t="array" ref="F375">IF(A375&lt;&gt;"",INDEX(BDD_ISOLANTS_BIOSOURCES!A:CG,E375,MATCH($F$12,REFERENCEMENT_ISOLANT[#Headers],0)),"")</f>
        <v/>
      </c>
    </row>
    <row r="376" spans="1:6" x14ac:dyDescent="0.3">
      <c r="A376" s="23" t="str">
        <f>IF(AND(A375&lt;COUNTIF(REFERENCEMENT_ISOLANT[DATE REFERENCEMENT],"&lt;&gt;"&amp;""),A375&gt;0),'PR-tampon'!A375+1,"")</f>
        <v/>
      </c>
      <c r="B376" s="23" t="str">
        <f>IFERROR(IF(A376="","",VLOOKUP($A376,REFERENCEMENT_ISOLANT[[Ordre]:[Eligibilité procédé]],2,FALSE)),"")</f>
        <v/>
      </c>
      <c r="C376" s="23" t="str" cm="1">
        <f t="array" ref="C376">IF(B376&lt;&gt;"",INDEX(BDD_ISOLANTS_BIOSOURCES!A:CC,B376,MATCH($C$12,REFERENCEMENT_ISOLANT[#Headers],0)),"")</f>
        <v/>
      </c>
      <c r="D376" s="23" t="str">
        <f ca="1">IF($B$10=TRUE,IF(C376&lt;&gt;"",COUNTIF(INDIRECT("$C$"&amp;ROW($C$13)&amp;":$C$"&amp;491-COUNTBLANK($C$13:$C$491)),"&lt;"&amp;C376)+COUNTIF(C$13:C376,C376),""),IF(C376&lt;&gt;"",COUNTIF(INDIRECT("$C$"&amp;ROW($C$13)&amp;":$C$"&amp;491-COUNTBLANK($C$13:$C$491)),"&gt;"&amp;C376)+COUNTIF(C$13:C376,C376),""))</f>
        <v/>
      </c>
      <c r="E376" s="23" t="str">
        <f t="shared" ca="1" si="5"/>
        <v/>
      </c>
      <c r="F376" s="142" t="str" cm="1">
        <f t="array" ref="F376">IF(A376&lt;&gt;"",INDEX(BDD_ISOLANTS_BIOSOURCES!A:CG,E376,MATCH($F$12,REFERENCEMENT_ISOLANT[#Headers],0)),"")</f>
        <v/>
      </c>
    </row>
    <row r="377" spans="1:6" x14ac:dyDescent="0.3">
      <c r="A377" s="23" t="str">
        <f>IF(AND(A376&lt;COUNTIF(REFERENCEMENT_ISOLANT[DATE REFERENCEMENT],"&lt;&gt;"&amp;""),A376&gt;0),'PR-tampon'!A376+1,"")</f>
        <v/>
      </c>
      <c r="B377" s="23" t="str">
        <f>IFERROR(IF(A377="","",VLOOKUP($A377,REFERENCEMENT_ISOLANT[[Ordre]:[Eligibilité procédé]],2,FALSE)),"")</f>
        <v/>
      </c>
      <c r="C377" s="23" t="str" cm="1">
        <f t="array" ref="C377">IF(B377&lt;&gt;"",INDEX(BDD_ISOLANTS_BIOSOURCES!A:CC,B377,MATCH($C$12,REFERENCEMENT_ISOLANT[#Headers],0)),"")</f>
        <v/>
      </c>
      <c r="D377" s="23" t="str">
        <f ca="1">IF($B$10=TRUE,IF(C377&lt;&gt;"",COUNTIF(INDIRECT("$C$"&amp;ROW($C$13)&amp;":$C$"&amp;491-COUNTBLANK($C$13:$C$491)),"&lt;"&amp;C377)+COUNTIF(C$13:C377,C377),""),IF(C377&lt;&gt;"",COUNTIF(INDIRECT("$C$"&amp;ROW($C$13)&amp;":$C$"&amp;491-COUNTBLANK($C$13:$C$491)),"&gt;"&amp;C377)+COUNTIF(C$13:C377,C377),""))</f>
        <v/>
      </c>
      <c r="E377" s="23" t="str">
        <f t="shared" ca="1" si="5"/>
        <v/>
      </c>
      <c r="F377" s="142" t="str" cm="1">
        <f t="array" ref="F377">IF(A377&lt;&gt;"",INDEX(BDD_ISOLANTS_BIOSOURCES!A:CG,E377,MATCH($F$12,REFERENCEMENT_ISOLANT[#Headers],0)),"")</f>
        <v/>
      </c>
    </row>
    <row r="378" spans="1:6" x14ac:dyDescent="0.3">
      <c r="A378" s="23" t="str">
        <f>IF(AND(A377&lt;COUNTIF(REFERENCEMENT_ISOLANT[DATE REFERENCEMENT],"&lt;&gt;"&amp;""),A377&gt;0),'PR-tampon'!A377+1,"")</f>
        <v/>
      </c>
      <c r="B378" s="23" t="str">
        <f>IFERROR(IF(A378="","",VLOOKUP($A378,REFERENCEMENT_ISOLANT[[Ordre]:[Eligibilité procédé]],2,FALSE)),"")</f>
        <v/>
      </c>
      <c r="C378" s="23" t="str" cm="1">
        <f t="array" ref="C378">IF(B378&lt;&gt;"",INDEX(BDD_ISOLANTS_BIOSOURCES!A:CC,B378,MATCH($C$12,REFERENCEMENT_ISOLANT[#Headers],0)),"")</f>
        <v/>
      </c>
      <c r="D378" s="23" t="str">
        <f ca="1">IF($B$10=TRUE,IF(C378&lt;&gt;"",COUNTIF(INDIRECT("$C$"&amp;ROW($C$13)&amp;":$C$"&amp;491-COUNTBLANK($C$13:$C$491)),"&lt;"&amp;C378)+COUNTIF(C$13:C378,C378),""),IF(C378&lt;&gt;"",COUNTIF(INDIRECT("$C$"&amp;ROW($C$13)&amp;":$C$"&amp;491-COUNTBLANK($C$13:$C$491)),"&gt;"&amp;C378)+COUNTIF(C$13:C378,C378),""))</f>
        <v/>
      </c>
      <c r="E378" s="23" t="str">
        <f t="shared" ca="1" si="5"/>
        <v/>
      </c>
      <c r="F378" s="142" t="str" cm="1">
        <f t="array" ref="F378">IF(A378&lt;&gt;"",INDEX(BDD_ISOLANTS_BIOSOURCES!A:CG,E378,MATCH($F$12,REFERENCEMENT_ISOLANT[#Headers],0)),"")</f>
        <v/>
      </c>
    </row>
    <row r="379" spans="1:6" x14ac:dyDescent="0.3">
      <c r="A379" s="23" t="str">
        <f>IF(AND(A378&lt;COUNTIF(REFERENCEMENT_ISOLANT[DATE REFERENCEMENT],"&lt;&gt;"&amp;""),A378&gt;0),'PR-tampon'!A378+1,"")</f>
        <v/>
      </c>
      <c r="B379" s="23" t="str">
        <f>IFERROR(IF(A379="","",VLOOKUP($A379,REFERENCEMENT_ISOLANT[[Ordre]:[Eligibilité procédé]],2,FALSE)),"")</f>
        <v/>
      </c>
      <c r="C379" s="23" t="str" cm="1">
        <f t="array" ref="C379">IF(B379&lt;&gt;"",INDEX(BDD_ISOLANTS_BIOSOURCES!A:CC,B379,MATCH($C$12,REFERENCEMENT_ISOLANT[#Headers],0)),"")</f>
        <v/>
      </c>
      <c r="D379" s="23" t="str">
        <f ca="1">IF($B$10=TRUE,IF(C379&lt;&gt;"",COUNTIF(INDIRECT("$C$"&amp;ROW($C$13)&amp;":$C$"&amp;491-COUNTBLANK($C$13:$C$491)),"&lt;"&amp;C379)+COUNTIF(C$13:C379,C379),""),IF(C379&lt;&gt;"",COUNTIF(INDIRECT("$C$"&amp;ROW($C$13)&amp;":$C$"&amp;491-COUNTBLANK($C$13:$C$491)),"&gt;"&amp;C379)+COUNTIF(C$13:C379,C379),""))</f>
        <v/>
      </c>
      <c r="E379" s="23" t="str">
        <f t="shared" ca="1" si="5"/>
        <v/>
      </c>
      <c r="F379" s="142" t="str" cm="1">
        <f t="array" ref="F379">IF(A379&lt;&gt;"",INDEX(BDD_ISOLANTS_BIOSOURCES!A:CG,E379,MATCH($F$12,REFERENCEMENT_ISOLANT[#Headers],0)),"")</f>
        <v/>
      </c>
    </row>
    <row r="380" spans="1:6" x14ac:dyDescent="0.3">
      <c r="A380" s="23" t="str">
        <f>IF(AND(A379&lt;COUNTIF(REFERENCEMENT_ISOLANT[DATE REFERENCEMENT],"&lt;&gt;"&amp;""),A379&gt;0),'PR-tampon'!A379+1,"")</f>
        <v/>
      </c>
      <c r="B380" s="23" t="str">
        <f>IFERROR(IF(A380="","",VLOOKUP($A380,REFERENCEMENT_ISOLANT[[Ordre]:[Eligibilité procédé]],2,FALSE)),"")</f>
        <v/>
      </c>
      <c r="C380" s="23" t="str" cm="1">
        <f t="array" ref="C380">IF(B380&lt;&gt;"",INDEX(BDD_ISOLANTS_BIOSOURCES!A:CC,B380,MATCH($C$12,REFERENCEMENT_ISOLANT[#Headers],0)),"")</f>
        <v/>
      </c>
      <c r="D380" s="23" t="str">
        <f ca="1">IF($B$10=TRUE,IF(C380&lt;&gt;"",COUNTIF(INDIRECT("$C$"&amp;ROW($C$13)&amp;":$C$"&amp;491-COUNTBLANK($C$13:$C$491)),"&lt;"&amp;C380)+COUNTIF(C$13:C380,C380),""),IF(C380&lt;&gt;"",COUNTIF(INDIRECT("$C$"&amp;ROW($C$13)&amp;":$C$"&amp;491-COUNTBLANK($C$13:$C$491)),"&gt;"&amp;C380)+COUNTIF(C$13:C380,C380),""))</f>
        <v/>
      </c>
      <c r="E380" s="23" t="str">
        <f t="shared" ca="1" si="5"/>
        <v/>
      </c>
      <c r="F380" s="142" t="str" cm="1">
        <f t="array" ref="F380">IF(A380&lt;&gt;"",INDEX(BDD_ISOLANTS_BIOSOURCES!A:CG,E380,MATCH($F$12,REFERENCEMENT_ISOLANT[#Headers],0)),"")</f>
        <v/>
      </c>
    </row>
    <row r="381" spans="1:6" x14ac:dyDescent="0.3">
      <c r="A381" s="23" t="str">
        <f>IF(AND(A380&lt;COUNTIF(REFERENCEMENT_ISOLANT[DATE REFERENCEMENT],"&lt;&gt;"&amp;""),A380&gt;0),'PR-tampon'!A380+1,"")</f>
        <v/>
      </c>
      <c r="B381" s="23" t="str">
        <f>IFERROR(IF(A381="","",VLOOKUP($A381,REFERENCEMENT_ISOLANT[[Ordre]:[Eligibilité procédé]],2,FALSE)),"")</f>
        <v/>
      </c>
      <c r="C381" s="23" t="str" cm="1">
        <f t="array" ref="C381">IF(B381&lt;&gt;"",INDEX(BDD_ISOLANTS_BIOSOURCES!A:CC,B381,MATCH($C$12,REFERENCEMENT_ISOLANT[#Headers],0)),"")</f>
        <v/>
      </c>
      <c r="D381" s="23" t="str">
        <f ca="1">IF($B$10=TRUE,IF(C381&lt;&gt;"",COUNTIF(INDIRECT("$C$"&amp;ROW($C$13)&amp;":$C$"&amp;491-COUNTBLANK($C$13:$C$491)),"&lt;"&amp;C381)+COUNTIF(C$13:C381,C381),""),IF(C381&lt;&gt;"",COUNTIF(INDIRECT("$C$"&amp;ROW($C$13)&amp;":$C$"&amp;491-COUNTBLANK($C$13:$C$491)),"&gt;"&amp;C381)+COUNTIF(C$13:C381,C381),""))</f>
        <v/>
      </c>
      <c r="E381" s="23" t="str">
        <f t="shared" ca="1" si="5"/>
        <v/>
      </c>
      <c r="F381" s="142" t="str" cm="1">
        <f t="array" ref="F381">IF(A381&lt;&gt;"",INDEX(BDD_ISOLANTS_BIOSOURCES!A:CG,E381,MATCH($F$12,REFERENCEMENT_ISOLANT[#Headers],0)),"")</f>
        <v/>
      </c>
    </row>
    <row r="382" spans="1:6" x14ac:dyDescent="0.3">
      <c r="A382" s="23" t="str">
        <f>IF(AND(A381&lt;COUNTIF(REFERENCEMENT_ISOLANT[DATE REFERENCEMENT],"&lt;&gt;"&amp;""),A381&gt;0),'PR-tampon'!A381+1,"")</f>
        <v/>
      </c>
      <c r="B382" s="23" t="str">
        <f>IFERROR(IF(A382="","",VLOOKUP($A382,REFERENCEMENT_ISOLANT[[Ordre]:[Eligibilité procédé]],2,FALSE)),"")</f>
        <v/>
      </c>
      <c r="C382" s="23" t="str" cm="1">
        <f t="array" ref="C382">IF(B382&lt;&gt;"",INDEX(BDD_ISOLANTS_BIOSOURCES!A:CC,B382,MATCH($C$12,REFERENCEMENT_ISOLANT[#Headers],0)),"")</f>
        <v/>
      </c>
      <c r="D382" s="23" t="str">
        <f ca="1">IF($B$10=TRUE,IF(C382&lt;&gt;"",COUNTIF(INDIRECT("$C$"&amp;ROW($C$13)&amp;":$C$"&amp;491-COUNTBLANK($C$13:$C$491)),"&lt;"&amp;C382)+COUNTIF(C$13:C382,C382),""),IF(C382&lt;&gt;"",COUNTIF(INDIRECT("$C$"&amp;ROW($C$13)&amp;":$C$"&amp;491-COUNTBLANK($C$13:$C$491)),"&gt;"&amp;C382)+COUNTIF(C$13:C382,C382),""))</f>
        <v/>
      </c>
      <c r="E382" s="23" t="str">
        <f t="shared" ca="1" si="5"/>
        <v/>
      </c>
      <c r="F382" s="142" t="str" cm="1">
        <f t="array" ref="F382">IF(A382&lt;&gt;"",INDEX(BDD_ISOLANTS_BIOSOURCES!A:CG,E382,MATCH($F$12,REFERENCEMENT_ISOLANT[#Headers],0)),"")</f>
        <v/>
      </c>
    </row>
    <row r="383" spans="1:6" x14ac:dyDescent="0.3">
      <c r="A383" s="23" t="str">
        <f>IF(AND(A382&lt;COUNTIF(REFERENCEMENT_ISOLANT[DATE REFERENCEMENT],"&lt;&gt;"&amp;""),A382&gt;0),'PR-tampon'!A382+1,"")</f>
        <v/>
      </c>
      <c r="B383" s="23" t="str">
        <f>IFERROR(IF(A383="","",VLOOKUP($A383,REFERENCEMENT_ISOLANT[[Ordre]:[Eligibilité procédé]],2,FALSE)),"")</f>
        <v/>
      </c>
      <c r="C383" s="23" t="str" cm="1">
        <f t="array" ref="C383">IF(B383&lt;&gt;"",INDEX(BDD_ISOLANTS_BIOSOURCES!A:CC,B383,MATCH($C$12,REFERENCEMENT_ISOLANT[#Headers],0)),"")</f>
        <v/>
      </c>
      <c r="D383" s="23" t="str">
        <f ca="1">IF($B$10=TRUE,IF(C383&lt;&gt;"",COUNTIF(INDIRECT("$C$"&amp;ROW($C$13)&amp;":$C$"&amp;491-COUNTBLANK($C$13:$C$491)),"&lt;"&amp;C383)+COUNTIF(C$13:C383,C383),""),IF(C383&lt;&gt;"",COUNTIF(INDIRECT("$C$"&amp;ROW($C$13)&amp;":$C$"&amp;491-COUNTBLANK($C$13:$C$491)),"&gt;"&amp;C383)+COUNTIF(C$13:C383,C383),""))</f>
        <v/>
      </c>
      <c r="E383" s="23" t="str">
        <f t="shared" ca="1" si="5"/>
        <v/>
      </c>
      <c r="F383" s="142" t="str" cm="1">
        <f t="array" ref="F383">IF(A383&lt;&gt;"",INDEX(BDD_ISOLANTS_BIOSOURCES!A:CG,E383,MATCH($F$12,REFERENCEMENT_ISOLANT[#Headers],0)),"")</f>
        <v/>
      </c>
    </row>
    <row r="384" spans="1:6" x14ac:dyDescent="0.3">
      <c r="A384" s="23" t="str">
        <f>IF(AND(A383&lt;COUNTIF(REFERENCEMENT_ISOLANT[DATE REFERENCEMENT],"&lt;&gt;"&amp;""),A383&gt;0),'PR-tampon'!A383+1,"")</f>
        <v/>
      </c>
      <c r="B384" s="23" t="str">
        <f>IFERROR(IF(A384="","",VLOOKUP($A384,REFERENCEMENT_ISOLANT[[Ordre]:[Eligibilité procédé]],2,FALSE)),"")</f>
        <v/>
      </c>
      <c r="C384" s="23" t="str" cm="1">
        <f t="array" ref="C384">IF(B384&lt;&gt;"",INDEX(BDD_ISOLANTS_BIOSOURCES!A:CC,B384,MATCH($C$12,REFERENCEMENT_ISOLANT[#Headers],0)),"")</f>
        <v/>
      </c>
      <c r="D384" s="23" t="str">
        <f ca="1">IF($B$10=TRUE,IF(C384&lt;&gt;"",COUNTIF(INDIRECT("$C$"&amp;ROW($C$13)&amp;":$C$"&amp;491-COUNTBLANK($C$13:$C$491)),"&lt;"&amp;C384)+COUNTIF(C$13:C384,C384),""),IF(C384&lt;&gt;"",COUNTIF(INDIRECT("$C$"&amp;ROW($C$13)&amp;":$C$"&amp;491-COUNTBLANK($C$13:$C$491)),"&gt;"&amp;C384)+COUNTIF(C$13:C384,C384),""))</f>
        <v/>
      </c>
      <c r="E384" s="23" t="str">
        <f t="shared" ca="1" si="5"/>
        <v/>
      </c>
      <c r="F384" s="142" t="str" cm="1">
        <f t="array" ref="F384">IF(A384&lt;&gt;"",INDEX(BDD_ISOLANTS_BIOSOURCES!A:CG,E384,MATCH($F$12,REFERENCEMENT_ISOLANT[#Headers],0)),"")</f>
        <v/>
      </c>
    </row>
    <row r="385" spans="1:6" x14ac:dyDescent="0.3">
      <c r="A385" s="23" t="str">
        <f>IF(AND(A384&lt;COUNTIF(REFERENCEMENT_ISOLANT[DATE REFERENCEMENT],"&lt;&gt;"&amp;""),A384&gt;0),'PR-tampon'!A384+1,"")</f>
        <v/>
      </c>
      <c r="B385" s="23" t="str">
        <f>IFERROR(IF(A385="","",VLOOKUP($A385,REFERENCEMENT_ISOLANT[[Ordre]:[Eligibilité procédé]],2,FALSE)),"")</f>
        <v/>
      </c>
      <c r="C385" s="23" t="str" cm="1">
        <f t="array" ref="C385">IF(B385&lt;&gt;"",INDEX(BDD_ISOLANTS_BIOSOURCES!A:CC,B385,MATCH($C$12,REFERENCEMENT_ISOLANT[#Headers],0)),"")</f>
        <v/>
      </c>
      <c r="D385" s="23" t="str">
        <f ca="1">IF($B$10=TRUE,IF(C385&lt;&gt;"",COUNTIF(INDIRECT("$C$"&amp;ROW($C$13)&amp;":$C$"&amp;491-COUNTBLANK($C$13:$C$491)),"&lt;"&amp;C385)+COUNTIF(C$13:C385,C385),""),IF(C385&lt;&gt;"",COUNTIF(INDIRECT("$C$"&amp;ROW($C$13)&amp;":$C$"&amp;491-COUNTBLANK($C$13:$C$491)),"&gt;"&amp;C385)+COUNTIF(C$13:C385,C385),""))</f>
        <v/>
      </c>
      <c r="E385" s="23" t="str">
        <f t="shared" ca="1" si="5"/>
        <v/>
      </c>
      <c r="F385" s="142" t="str" cm="1">
        <f t="array" ref="F385">IF(A385&lt;&gt;"",INDEX(BDD_ISOLANTS_BIOSOURCES!A:CG,E385,MATCH($F$12,REFERENCEMENT_ISOLANT[#Headers],0)),"")</f>
        <v/>
      </c>
    </row>
    <row r="386" spans="1:6" x14ac:dyDescent="0.3">
      <c r="A386" s="23" t="str">
        <f>IF(AND(A385&lt;COUNTIF(REFERENCEMENT_ISOLANT[DATE REFERENCEMENT],"&lt;&gt;"&amp;""),A385&gt;0),'PR-tampon'!A385+1,"")</f>
        <v/>
      </c>
      <c r="B386" s="23" t="str">
        <f>IFERROR(IF(A386="","",VLOOKUP($A386,REFERENCEMENT_ISOLANT[[Ordre]:[Eligibilité procédé]],2,FALSE)),"")</f>
        <v/>
      </c>
      <c r="C386" s="23" t="str" cm="1">
        <f t="array" ref="C386">IF(B386&lt;&gt;"",INDEX(BDD_ISOLANTS_BIOSOURCES!A:CC,B386,MATCH($C$12,REFERENCEMENT_ISOLANT[#Headers],0)),"")</f>
        <v/>
      </c>
      <c r="D386" s="23" t="str">
        <f ca="1">IF($B$10=TRUE,IF(C386&lt;&gt;"",COUNTIF(INDIRECT("$C$"&amp;ROW($C$13)&amp;":$C$"&amp;491-COUNTBLANK($C$13:$C$491)),"&lt;"&amp;C386)+COUNTIF(C$13:C386,C386),""),IF(C386&lt;&gt;"",COUNTIF(INDIRECT("$C$"&amp;ROW($C$13)&amp;":$C$"&amp;491-COUNTBLANK($C$13:$C$491)),"&gt;"&amp;C386)+COUNTIF(C$13:C386,C386),""))</f>
        <v/>
      </c>
      <c r="E386" s="23" t="str">
        <f t="shared" ca="1" si="5"/>
        <v/>
      </c>
      <c r="F386" s="142" t="str" cm="1">
        <f t="array" ref="F386">IF(A386&lt;&gt;"",INDEX(BDD_ISOLANTS_BIOSOURCES!A:CG,E386,MATCH($F$12,REFERENCEMENT_ISOLANT[#Headers],0)),"")</f>
        <v/>
      </c>
    </row>
    <row r="387" spans="1:6" x14ac:dyDescent="0.3">
      <c r="A387" s="23" t="str">
        <f>IF(AND(A386&lt;COUNTIF(REFERENCEMENT_ISOLANT[DATE REFERENCEMENT],"&lt;&gt;"&amp;""),A386&gt;0),'PR-tampon'!A386+1,"")</f>
        <v/>
      </c>
      <c r="B387" s="23" t="str">
        <f>IFERROR(IF(A387="","",VLOOKUP($A387,REFERENCEMENT_ISOLANT[[Ordre]:[Eligibilité procédé]],2,FALSE)),"")</f>
        <v/>
      </c>
      <c r="C387" s="23" t="str" cm="1">
        <f t="array" ref="C387">IF(B387&lt;&gt;"",INDEX(BDD_ISOLANTS_BIOSOURCES!A:CC,B387,MATCH($C$12,REFERENCEMENT_ISOLANT[#Headers],0)),"")</f>
        <v/>
      </c>
      <c r="D387" s="23" t="str">
        <f ca="1">IF($B$10=TRUE,IF(C387&lt;&gt;"",COUNTIF(INDIRECT("$C$"&amp;ROW($C$13)&amp;":$C$"&amp;491-COUNTBLANK($C$13:$C$491)),"&lt;"&amp;C387)+COUNTIF(C$13:C387,C387),""),IF(C387&lt;&gt;"",COUNTIF(INDIRECT("$C$"&amp;ROW($C$13)&amp;":$C$"&amp;491-COUNTBLANK($C$13:$C$491)),"&gt;"&amp;C387)+COUNTIF(C$13:C387,C387),""))</f>
        <v/>
      </c>
      <c r="E387" s="23" t="str">
        <f t="shared" ca="1" si="5"/>
        <v/>
      </c>
      <c r="F387" s="142" t="str" cm="1">
        <f t="array" ref="F387">IF(A387&lt;&gt;"",INDEX(BDD_ISOLANTS_BIOSOURCES!A:CG,E387,MATCH($F$12,REFERENCEMENT_ISOLANT[#Headers],0)),"")</f>
        <v/>
      </c>
    </row>
    <row r="388" spans="1:6" x14ac:dyDescent="0.3">
      <c r="A388" s="23" t="str">
        <f>IF(AND(A387&lt;COUNTIF(REFERENCEMENT_ISOLANT[DATE REFERENCEMENT],"&lt;&gt;"&amp;""),A387&gt;0),'PR-tampon'!A387+1,"")</f>
        <v/>
      </c>
      <c r="B388" s="23" t="str">
        <f>IFERROR(IF(A388="","",VLOOKUP($A388,REFERENCEMENT_ISOLANT[[Ordre]:[Eligibilité procédé]],2,FALSE)),"")</f>
        <v/>
      </c>
      <c r="C388" s="23" t="str" cm="1">
        <f t="array" ref="C388">IF(B388&lt;&gt;"",INDEX(BDD_ISOLANTS_BIOSOURCES!A:CC,B388,MATCH($C$12,REFERENCEMENT_ISOLANT[#Headers],0)),"")</f>
        <v/>
      </c>
      <c r="D388" s="23" t="str">
        <f ca="1">IF($B$10=TRUE,IF(C388&lt;&gt;"",COUNTIF(INDIRECT("$C$"&amp;ROW($C$13)&amp;":$C$"&amp;491-COUNTBLANK($C$13:$C$491)),"&lt;"&amp;C388)+COUNTIF(C$13:C388,C388),""),IF(C388&lt;&gt;"",COUNTIF(INDIRECT("$C$"&amp;ROW($C$13)&amp;":$C$"&amp;491-COUNTBLANK($C$13:$C$491)),"&gt;"&amp;C388)+COUNTIF(C$13:C388,C388),""))</f>
        <v/>
      </c>
      <c r="E388" s="23" t="str">
        <f t="shared" ca="1" si="5"/>
        <v/>
      </c>
      <c r="F388" s="142" t="str" cm="1">
        <f t="array" ref="F388">IF(A388&lt;&gt;"",INDEX(BDD_ISOLANTS_BIOSOURCES!A:CG,E388,MATCH($F$12,REFERENCEMENT_ISOLANT[#Headers],0)),"")</f>
        <v/>
      </c>
    </row>
    <row r="389" spans="1:6" x14ac:dyDescent="0.3">
      <c r="A389" s="23" t="str">
        <f>IF(AND(A388&lt;COUNTIF(REFERENCEMENT_ISOLANT[DATE REFERENCEMENT],"&lt;&gt;"&amp;""),A388&gt;0),'PR-tampon'!A388+1,"")</f>
        <v/>
      </c>
      <c r="B389" s="23" t="str">
        <f>IFERROR(IF(A389="","",VLOOKUP($A389,REFERENCEMENT_ISOLANT[[Ordre]:[Eligibilité procédé]],2,FALSE)),"")</f>
        <v/>
      </c>
      <c r="C389" s="23" t="str" cm="1">
        <f t="array" ref="C389">IF(B389&lt;&gt;"",INDEX(BDD_ISOLANTS_BIOSOURCES!A:CC,B389,MATCH($C$12,REFERENCEMENT_ISOLANT[#Headers],0)),"")</f>
        <v/>
      </c>
      <c r="D389" s="23" t="str">
        <f ca="1">IF($B$10=TRUE,IF(C389&lt;&gt;"",COUNTIF(INDIRECT("$C$"&amp;ROW($C$13)&amp;":$C$"&amp;491-COUNTBLANK($C$13:$C$491)),"&lt;"&amp;C389)+COUNTIF(C$13:C389,C389),""),IF(C389&lt;&gt;"",COUNTIF(INDIRECT("$C$"&amp;ROW($C$13)&amp;":$C$"&amp;491-COUNTBLANK($C$13:$C$491)),"&gt;"&amp;C389)+COUNTIF(C$13:C389,C389),""))</f>
        <v/>
      </c>
      <c r="E389" s="23" t="str">
        <f t="shared" ca="1" si="5"/>
        <v/>
      </c>
      <c r="F389" s="142" t="str" cm="1">
        <f t="array" ref="F389">IF(A389&lt;&gt;"",INDEX(BDD_ISOLANTS_BIOSOURCES!A:CG,E389,MATCH($F$12,REFERENCEMENT_ISOLANT[#Headers],0)),"")</f>
        <v/>
      </c>
    </row>
    <row r="390" spans="1:6" x14ac:dyDescent="0.3">
      <c r="A390" s="23" t="str">
        <f>IF(AND(A389&lt;COUNTIF(REFERENCEMENT_ISOLANT[DATE REFERENCEMENT],"&lt;&gt;"&amp;""),A389&gt;0),'PR-tampon'!A389+1,"")</f>
        <v/>
      </c>
      <c r="B390" s="23" t="str">
        <f>IFERROR(IF(A390="","",VLOOKUP($A390,REFERENCEMENT_ISOLANT[[Ordre]:[Eligibilité procédé]],2,FALSE)),"")</f>
        <v/>
      </c>
      <c r="C390" s="23" t="str" cm="1">
        <f t="array" ref="C390">IF(B390&lt;&gt;"",INDEX(BDD_ISOLANTS_BIOSOURCES!A:CC,B390,MATCH($C$12,REFERENCEMENT_ISOLANT[#Headers],0)),"")</f>
        <v/>
      </c>
      <c r="D390" s="23" t="str">
        <f ca="1">IF($B$10=TRUE,IF(C390&lt;&gt;"",COUNTIF(INDIRECT("$C$"&amp;ROW($C$13)&amp;":$C$"&amp;491-COUNTBLANK($C$13:$C$491)),"&lt;"&amp;C390)+COUNTIF(C$13:C390,C390),""),IF(C390&lt;&gt;"",COUNTIF(INDIRECT("$C$"&amp;ROW($C$13)&amp;":$C$"&amp;491-COUNTBLANK($C$13:$C$491)),"&gt;"&amp;C390)+COUNTIF(C$13:C390,C390),""))</f>
        <v/>
      </c>
      <c r="E390" s="23" t="str">
        <f t="shared" ca="1" si="5"/>
        <v/>
      </c>
      <c r="F390" s="142" t="str" cm="1">
        <f t="array" ref="F390">IF(A390&lt;&gt;"",INDEX(BDD_ISOLANTS_BIOSOURCES!A:CG,E390,MATCH($F$12,REFERENCEMENT_ISOLANT[#Headers],0)),"")</f>
        <v/>
      </c>
    </row>
    <row r="391" spans="1:6" x14ac:dyDescent="0.3">
      <c r="A391" s="23" t="str">
        <f>IF(AND(A390&lt;COUNTIF(REFERENCEMENT_ISOLANT[DATE REFERENCEMENT],"&lt;&gt;"&amp;""),A390&gt;0),'PR-tampon'!A390+1,"")</f>
        <v/>
      </c>
      <c r="B391" s="23" t="str">
        <f>IFERROR(IF(A391="","",VLOOKUP($A391,REFERENCEMENT_ISOLANT[[Ordre]:[Eligibilité procédé]],2,FALSE)),"")</f>
        <v/>
      </c>
      <c r="C391" s="23" t="str" cm="1">
        <f t="array" ref="C391">IF(B391&lt;&gt;"",INDEX(BDD_ISOLANTS_BIOSOURCES!A:CC,B391,MATCH($C$12,REFERENCEMENT_ISOLANT[#Headers],0)),"")</f>
        <v/>
      </c>
      <c r="D391" s="23" t="str">
        <f ca="1">IF($B$10=TRUE,IF(C391&lt;&gt;"",COUNTIF(INDIRECT("$C$"&amp;ROW($C$13)&amp;":$C$"&amp;491-COUNTBLANK($C$13:$C$491)),"&lt;"&amp;C391)+COUNTIF(C$13:C391,C391),""),IF(C391&lt;&gt;"",COUNTIF(INDIRECT("$C$"&amp;ROW($C$13)&amp;":$C$"&amp;491-COUNTBLANK($C$13:$C$491)),"&gt;"&amp;C391)+COUNTIF(C$13:C391,C391),""))</f>
        <v/>
      </c>
      <c r="E391" s="23" t="str">
        <f t="shared" ca="1" si="5"/>
        <v/>
      </c>
      <c r="F391" s="142" t="str" cm="1">
        <f t="array" ref="F391">IF(A391&lt;&gt;"",INDEX(BDD_ISOLANTS_BIOSOURCES!A:CG,E391,MATCH($F$12,REFERENCEMENT_ISOLANT[#Headers],0)),"")</f>
        <v/>
      </c>
    </row>
    <row r="392" spans="1:6" x14ac:dyDescent="0.3">
      <c r="A392" s="23" t="str">
        <f>IF(AND(A391&lt;COUNTIF(REFERENCEMENT_ISOLANT[DATE REFERENCEMENT],"&lt;&gt;"&amp;""),A391&gt;0),'PR-tampon'!A391+1,"")</f>
        <v/>
      </c>
      <c r="B392" s="23" t="str">
        <f>IFERROR(IF(A392="","",VLOOKUP($A392,REFERENCEMENT_ISOLANT[[Ordre]:[Eligibilité procédé]],2,FALSE)),"")</f>
        <v/>
      </c>
      <c r="C392" s="23" t="str" cm="1">
        <f t="array" ref="C392">IF(B392&lt;&gt;"",INDEX(BDD_ISOLANTS_BIOSOURCES!A:CC,B392,MATCH($C$12,REFERENCEMENT_ISOLANT[#Headers],0)),"")</f>
        <v/>
      </c>
      <c r="D392" s="23" t="str">
        <f ca="1">IF($B$10=TRUE,IF(C392&lt;&gt;"",COUNTIF(INDIRECT("$C$"&amp;ROW($C$13)&amp;":$C$"&amp;491-COUNTBLANK($C$13:$C$491)),"&lt;"&amp;C392)+COUNTIF(C$13:C392,C392),""),IF(C392&lt;&gt;"",COUNTIF(INDIRECT("$C$"&amp;ROW($C$13)&amp;":$C$"&amp;491-COUNTBLANK($C$13:$C$491)),"&gt;"&amp;C392)+COUNTIF(C$13:C392,C392),""))</f>
        <v/>
      </c>
      <c r="E392" s="23" t="str">
        <f t="shared" ca="1" si="5"/>
        <v/>
      </c>
      <c r="F392" s="142" t="str" cm="1">
        <f t="array" ref="F392">IF(A392&lt;&gt;"",INDEX(BDD_ISOLANTS_BIOSOURCES!A:CG,E392,MATCH($F$12,REFERENCEMENT_ISOLANT[#Headers],0)),"")</f>
        <v/>
      </c>
    </row>
    <row r="393" spans="1:6" x14ac:dyDescent="0.3">
      <c r="A393" s="23" t="str">
        <f>IF(AND(A392&lt;COUNTIF(REFERENCEMENT_ISOLANT[DATE REFERENCEMENT],"&lt;&gt;"&amp;""),A392&gt;0),'PR-tampon'!A392+1,"")</f>
        <v/>
      </c>
      <c r="B393" s="23" t="str">
        <f>IFERROR(IF(A393="","",VLOOKUP($A393,REFERENCEMENT_ISOLANT[[Ordre]:[Eligibilité procédé]],2,FALSE)),"")</f>
        <v/>
      </c>
      <c r="C393" s="23" t="str" cm="1">
        <f t="array" ref="C393">IF(B393&lt;&gt;"",INDEX(BDD_ISOLANTS_BIOSOURCES!A:CC,B393,MATCH($C$12,REFERENCEMENT_ISOLANT[#Headers],0)),"")</f>
        <v/>
      </c>
      <c r="D393" s="23" t="str">
        <f ca="1">IF($B$10=TRUE,IF(C393&lt;&gt;"",COUNTIF(INDIRECT("$C$"&amp;ROW($C$13)&amp;":$C$"&amp;491-COUNTBLANK($C$13:$C$491)),"&lt;"&amp;C393)+COUNTIF(C$13:C393,C393),""),IF(C393&lt;&gt;"",COUNTIF(INDIRECT("$C$"&amp;ROW($C$13)&amp;":$C$"&amp;491-COUNTBLANK($C$13:$C$491)),"&gt;"&amp;C393)+COUNTIF(C$13:C393,C393),""))</f>
        <v/>
      </c>
      <c r="E393" s="23" t="str">
        <f t="shared" ca="1" si="5"/>
        <v/>
      </c>
      <c r="F393" s="142" t="str" cm="1">
        <f t="array" ref="F393">IF(A393&lt;&gt;"",INDEX(BDD_ISOLANTS_BIOSOURCES!A:CG,E393,MATCH($F$12,REFERENCEMENT_ISOLANT[#Headers],0)),"")</f>
        <v/>
      </c>
    </row>
    <row r="394" spans="1:6" x14ac:dyDescent="0.3">
      <c r="A394" s="23" t="str">
        <f>IF(AND(A393&lt;COUNTIF(REFERENCEMENT_ISOLANT[DATE REFERENCEMENT],"&lt;&gt;"&amp;""),A393&gt;0),'PR-tampon'!A393+1,"")</f>
        <v/>
      </c>
      <c r="B394" s="23" t="str">
        <f>IFERROR(IF(A394="","",VLOOKUP($A394,REFERENCEMENT_ISOLANT[[Ordre]:[Eligibilité procédé]],2,FALSE)),"")</f>
        <v/>
      </c>
      <c r="C394" s="23" t="str" cm="1">
        <f t="array" ref="C394">IF(B394&lt;&gt;"",INDEX(BDD_ISOLANTS_BIOSOURCES!A:CC,B394,MATCH($C$12,REFERENCEMENT_ISOLANT[#Headers],0)),"")</f>
        <v/>
      </c>
      <c r="D394" s="23" t="str">
        <f ca="1">IF($B$10=TRUE,IF(C394&lt;&gt;"",COUNTIF(INDIRECT("$C$"&amp;ROW($C$13)&amp;":$C$"&amp;491-COUNTBLANK($C$13:$C$491)),"&lt;"&amp;C394)+COUNTIF(C$13:C394,C394),""),IF(C394&lt;&gt;"",COUNTIF(INDIRECT("$C$"&amp;ROW($C$13)&amp;":$C$"&amp;491-COUNTBLANK($C$13:$C$491)),"&gt;"&amp;C394)+COUNTIF(C$13:C394,C394),""))</f>
        <v/>
      </c>
      <c r="E394" s="23" t="str">
        <f t="shared" ca="1" si="5"/>
        <v/>
      </c>
      <c r="F394" s="142" t="str" cm="1">
        <f t="array" ref="F394">IF(A394&lt;&gt;"",INDEX(BDD_ISOLANTS_BIOSOURCES!A:CG,E394,MATCH($F$12,REFERENCEMENT_ISOLANT[#Headers],0)),"")</f>
        <v/>
      </c>
    </row>
    <row r="395" spans="1:6" x14ac:dyDescent="0.3">
      <c r="A395" s="23" t="str">
        <f>IF(AND(A394&lt;COUNTIF(REFERENCEMENT_ISOLANT[DATE REFERENCEMENT],"&lt;&gt;"&amp;""),A394&gt;0),'PR-tampon'!A394+1,"")</f>
        <v/>
      </c>
      <c r="B395" s="23" t="str">
        <f>IFERROR(IF(A395="","",VLOOKUP($A395,REFERENCEMENT_ISOLANT[[Ordre]:[Eligibilité procédé]],2,FALSE)),"")</f>
        <v/>
      </c>
      <c r="C395" s="23" t="str" cm="1">
        <f t="array" ref="C395">IF(B395&lt;&gt;"",INDEX(BDD_ISOLANTS_BIOSOURCES!A:CC,B395,MATCH($C$12,REFERENCEMENT_ISOLANT[#Headers],0)),"")</f>
        <v/>
      </c>
      <c r="D395" s="23" t="str">
        <f ca="1">IF($B$10=TRUE,IF(C395&lt;&gt;"",COUNTIF(INDIRECT("$C$"&amp;ROW($C$13)&amp;":$C$"&amp;491-COUNTBLANK($C$13:$C$491)),"&lt;"&amp;C395)+COUNTIF(C$13:C395,C395),""),IF(C395&lt;&gt;"",COUNTIF(INDIRECT("$C$"&amp;ROW($C$13)&amp;":$C$"&amp;491-COUNTBLANK($C$13:$C$491)),"&gt;"&amp;C395)+COUNTIF(C$13:C395,C395),""))</f>
        <v/>
      </c>
      <c r="E395" s="23" t="str">
        <f t="shared" ca="1" si="5"/>
        <v/>
      </c>
      <c r="F395" s="142" t="str" cm="1">
        <f t="array" ref="F395">IF(A395&lt;&gt;"",INDEX(BDD_ISOLANTS_BIOSOURCES!A:CG,E395,MATCH($F$12,REFERENCEMENT_ISOLANT[#Headers],0)),"")</f>
        <v/>
      </c>
    </row>
    <row r="396" spans="1:6" x14ac:dyDescent="0.3">
      <c r="A396" s="23" t="str">
        <f>IF(AND(A395&lt;COUNTIF(REFERENCEMENT_ISOLANT[DATE REFERENCEMENT],"&lt;&gt;"&amp;""),A395&gt;0),'PR-tampon'!A395+1,"")</f>
        <v/>
      </c>
      <c r="B396" s="23" t="str">
        <f>IFERROR(IF(A396="","",VLOOKUP($A396,REFERENCEMENT_ISOLANT[[Ordre]:[Eligibilité procédé]],2,FALSE)),"")</f>
        <v/>
      </c>
      <c r="C396" s="23" t="str" cm="1">
        <f t="array" ref="C396">IF(B396&lt;&gt;"",INDEX(BDD_ISOLANTS_BIOSOURCES!A:CC,B396,MATCH($C$12,REFERENCEMENT_ISOLANT[#Headers],0)),"")</f>
        <v/>
      </c>
      <c r="D396" s="23" t="str">
        <f ca="1">IF($B$10=TRUE,IF(C396&lt;&gt;"",COUNTIF(INDIRECT("$C$"&amp;ROW($C$13)&amp;":$C$"&amp;491-COUNTBLANK($C$13:$C$491)),"&lt;"&amp;C396)+COUNTIF(C$13:C396,C396),""),IF(C396&lt;&gt;"",COUNTIF(INDIRECT("$C$"&amp;ROW($C$13)&amp;":$C$"&amp;491-COUNTBLANK($C$13:$C$491)),"&gt;"&amp;C396)+COUNTIF(C$13:C396,C396),""))</f>
        <v/>
      </c>
      <c r="E396" s="23" t="str">
        <f t="shared" ca="1" si="5"/>
        <v/>
      </c>
      <c r="F396" s="142" t="str" cm="1">
        <f t="array" ref="F396">IF(A396&lt;&gt;"",INDEX(BDD_ISOLANTS_BIOSOURCES!A:CG,E396,MATCH($F$12,REFERENCEMENT_ISOLANT[#Headers],0)),"")</f>
        <v/>
      </c>
    </row>
    <row r="397" spans="1:6" x14ac:dyDescent="0.3">
      <c r="A397" s="23" t="str">
        <f>IF(AND(A396&lt;COUNTIF(REFERENCEMENT_ISOLANT[DATE REFERENCEMENT],"&lt;&gt;"&amp;""),A396&gt;0),'PR-tampon'!A396+1,"")</f>
        <v/>
      </c>
      <c r="B397" s="23" t="str">
        <f>IFERROR(IF(A397="","",VLOOKUP($A397,REFERENCEMENT_ISOLANT[[Ordre]:[Eligibilité procédé]],2,FALSE)),"")</f>
        <v/>
      </c>
      <c r="C397" s="23" t="str" cm="1">
        <f t="array" ref="C397">IF(B397&lt;&gt;"",INDEX(BDD_ISOLANTS_BIOSOURCES!A:CC,B397,MATCH($C$12,REFERENCEMENT_ISOLANT[#Headers],0)),"")</f>
        <v/>
      </c>
      <c r="D397" s="23" t="str">
        <f ca="1">IF($B$10=TRUE,IF(C397&lt;&gt;"",COUNTIF(INDIRECT("$C$"&amp;ROW($C$13)&amp;":$C$"&amp;491-COUNTBLANK($C$13:$C$491)),"&lt;"&amp;C397)+COUNTIF(C$13:C397,C397),""),IF(C397&lt;&gt;"",COUNTIF(INDIRECT("$C$"&amp;ROW($C$13)&amp;":$C$"&amp;491-COUNTBLANK($C$13:$C$491)),"&gt;"&amp;C397)+COUNTIF(C$13:C397,C397),""))</f>
        <v/>
      </c>
      <c r="E397" s="23" t="str">
        <f t="shared" ca="1" si="5"/>
        <v/>
      </c>
      <c r="F397" s="142" t="str" cm="1">
        <f t="array" ref="F397">IF(A397&lt;&gt;"",INDEX(BDD_ISOLANTS_BIOSOURCES!A:CG,E397,MATCH($F$12,REFERENCEMENT_ISOLANT[#Headers],0)),"")</f>
        <v/>
      </c>
    </row>
    <row r="398" spans="1:6" x14ac:dyDescent="0.3">
      <c r="A398" s="23" t="str">
        <f>IF(AND(A397&lt;COUNTIF(REFERENCEMENT_ISOLANT[DATE REFERENCEMENT],"&lt;&gt;"&amp;""),A397&gt;0),'PR-tampon'!A397+1,"")</f>
        <v/>
      </c>
      <c r="B398" s="23" t="str">
        <f>IFERROR(IF(A398="","",VLOOKUP($A398,REFERENCEMENT_ISOLANT[[Ordre]:[Eligibilité procédé]],2,FALSE)),"")</f>
        <v/>
      </c>
      <c r="C398" s="23" t="str" cm="1">
        <f t="array" ref="C398">IF(B398&lt;&gt;"",INDEX(BDD_ISOLANTS_BIOSOURCES!A:CC,B398,MATCH($C$12,REFERENCEMENT_ISOLANT[#Headers],0)),"")</f>
        <v/>
      </c>
      <c r="D398" s="23" t="str">
        <f ca="1">IF($B$10=TRUE,IF(C398&lt;&gt;"",COUNTIF(INDIRECT("$C$"&amp;ROW($C$13)&amp;":$C$"&amp;491-COUNTBLANK($C$13:$C$491)),"&lt;"&amp;C398)+COUNTIF(C$13:C398,C398),""),IF(C398&lt;&gt;"",COUNTIF(INDIRECT("$C$"&amp;ROW($C$13)&amp;":$C$"&amp;491-COUNTBLANK($C$13:$C$491)),"&gt;"&amp;C398)+COUNTIF(C$13:C398,C398),""))</f>
        <v/>
      </c>
      <c r="E398" s="23" t="str">
        <f t="shared" ref="E398:E461" ca="1" si="6">IFERROR(INDEX($A$13:$D$490,MATCH(ROW(D398)-ROW($B$12),$D$13:$D$490,0),2),"")</f>
        <v/>
      </c>
      <c r="F398" s="142" t="str" cm="1">
        <f t="array" ref="F398">IF(A398&lt;&gt;"",INDEX(BDD_ISOLANTS_BIOSOURCES!A:CG,E398,MATCH($F$12,REFERENCEMENT_ISOLANT[#Headers],0)),"")</f>
        <v/>
      </c>
    </row>
    <row r="399" spans="1:6" x14ac:dyDescent="0.3">
      <c r="A399" s="23" t="str">
        <f>IF(AND(A398&lt;COUNTIF(REFERENCEMENT_ISOLANT[DATE REFERENCEMENT],"&lt;&gt;"&amp;""),A398&gt;0),'PR-tampon'!A398+1,"")</f>
        <v/>
      </c>
      <c r="B399" s="23" t="str">
        <f>IFERROR(IF(A399="","",VLOOKUP($A399,REFERENCEMENT_ISOLANT[[Ordre]:[Eligibilité procédé]],2,FALSE)),"")</f>
        <v/>
      </c>
      <c r="C399" s="23" t="str" cm="1">
        <f t="array" ref="C399">IF(B399&lt;&gt;"",INDEX(BDD_ISOLANTS_BIOSOURCES!A:CC,B399,MATCH($C$12,REFERENCEMENT_ISOLANT[#Headers],0)),"")</f>
        <v/>
      </c>
      <c r="D399" s="23" t="str">
        <f ca="1">IF($B$10=TRUE,IF(C399&lt;&gt;"",COUNTIF(INDIRECT("$C$"&amp;ROW($C$13)&amp;":$C$"&amp;491-COUNTBLANK($C$13:$C$491)),"&lt;"&amp;C399)+COUNTIF(C$13:C399,C399),""),IF(C399&lt;&gt;"",COUNTIF(INDIRECT("$C$"&amp;ROW($C$13)&amp;":$C$"&amp;491-COUNTBLANK($C$13:$C$491)),"&gt;"&amp;C399)+COUNTIF(C$13:C399,C399),""))</f>
        <v/>
      </c>
      <c r="E399" s="23" t="str">
        <f t="shared" ca="1" si="6"/>
        <v/>
      </c>
      <c r="F399" s="142" t="str" cm="1">
        <f t="array" ref="F399">IF(A399&lt;&gt;"",INDEX(BDD_ISOLANTS_BIOSOURCES!A:CG,E399,MATCH($F$12,REFERENCEMENT_ISOLANT[#Headers],0)),"")</f>
        <v/>
      </c>
    </row>
    <row r="400" spans="1:6" x14ac:dyDescent="0.3">
      <c r="A400" s="23" t="str">
        <f>IF(AND(A399&lt;COUNTIF(REFERENCEMENT_ISOLANT[DATE REFERENCEMENT],"&lt;&gt;"&amp;""),A399&gt;0),'PR-tampon'!A399+1,"")</f>
        <v/>
      </c>
      <c r="B400" s="23" t="str">
        <f>IFERROR(IF(A400="","",VLOOKUP($A400,REFERENCEMENT_ISOLANT[[Ordre]:[Eligibilité procédé]],2,FALSE)),"")</f>
        <v/>
      </c>
      <c r="C400" s="23" t="str" cm="1">
        <f t="array" ref="C400">IF(B400&lt;&gt;"",INDEX(BDD_ISOLANTS_BIOSOURCES!A:CC,B400,MATCH($C$12,REFERENCEMENT_ISOLANT[#Headers],0)),"")</f>
        <v/>
      </c>
      <c r="D400" s="23" t="str">
        <f ca="1">IF($B$10=TRUE,IF(C400&lt;&gt;"",COUNTIF(INDIRECT("$C$"&amp;ROW($C$13)&amp;":$C$"&amp;491-COUNTBLANK($C$13:$C$491)),"&lt;"&amp;C400)+COUNTIF(C$13:C400,C400),""),IF(C400&lt;&gt;"",COUNTIF(INDIRECT("$C$"&amp;ROW($C$13)&amp;":$C$"&amp;491-COUNTBLANK($C$13:$C$491)),"&gt;"&amp;C400)+COUNTIF(C$13:C400,C400),""))</f>
        <v/>
      </c>
      <c r="E400" s="23" t="str">
        <f t="shared" ca="1" si="6"/>
        <v/>
      </c>
      <c r="F400" s="142" t="str" cm="1">
        <f t="array" ref="F400">IF(A400&lt;&gt;"",INDEX(BDD_ISOLANTS_BIOSOURCES!A:CG,E400,MATCH($F$12,REFERENCEMENT_ISOLANT[#Headers],0)),"")</f>
        <v/>
      </c>
    </row>
    <row r="401" spans="1:6" x14ac:dyDescent="0.3">
      <c r="A401" s="23" t="str">
        <f>IF(AND(A400&lt;COUNTIF(REFERENCEMENT_ISOLANT[DATE REFERENCEMENT],"&lt;&gt;"&amp;""),A400&gt;0),'PR-tampon'!A400+1,"")</f>
        <v/>
      </c>
      <c r="B401" s="23" t="str">
        <f>IFERROR(IF(A401="","",VLOOKUP($A401,REFERENCEMENT_ISOLANT[[Ordre]:[Eligibilité procédé]],2,FALSE)),"")</f>
        <v/>
      </c>
      <c r="C401" s="23" t="str" cm="1">
        <f t="array" ref="C401">IF(B401&lt;&gt;"",INDEX(BDD_ISOLANTS_BIOSOURCES!A:CC,B401,MATCH($C$12,REFERENCEMENT_ISOLANT[#Headers],0)),"")</f>
        <v/>
      </c>
      <c r="D401" s="23" t="str">
        <f ca="1">IF($B$10=TRUE,IF(C401&lt;&gt;"",COUNTIF(INDIRECT("$C$"&amp;ROW($C$13)&amp;":$C$"&amp;491-COUNTBLANK($C$13:$C$491)),"&lt;"&amp;C401)+COUNTIF(C$13:C401,C401),""),IF(C401&lt;&gt;"",COUNTIF(INDIRECT("$C$"&amp;ROW($C$13)&amp;":$C$"&amp;491-COUNTBLANK($C$13:$C$491)),"&gt;"&amp;C401)+COUNTIF(C$13:C401,C401),""))</f>
        <v/>
      </c>
      <c r="E401" s="23" t="str">
        <f t="shared" ca="1" si="6"/>
        <v/>
      </c>
      <c r="F401" s="142" t="str" cm="1">
        <f t="array" ref="F401">IF(A401&lt;&gt;"",INDEX(BDD_ISOLANTS_BIOSOURCES!A:CG,E401,MATCH($F$12,REFERENCEMENT_ISOLANT[#Headers],0)),"")</f>
        <v/>
      </c>
    </row>
    <row r="402" spans="1:6" x14ac:dyDescent="0.3">
      <c r="A402" s="23" t="str">
        <f>IF(AND(A401&lt;COUNTIF(REFERENCEMENT_ISOLANT[DATE REFERENCEMENT],"&lt;&gt;"&amp;""),A401&gt;0),'PR-tampon'!A401+1,"")</f>
        <v/>
      </c>
      <c r="B402" s="23" t="str">
        <f>IFERROR(IF(A402="","",VLOOKUP($A402,REFERENCEMENT_ISOLANT[[Ordre]:[Eligibilité procédé]],2,FALSE)),"")</f>
        <v/>
      </c>
      <c r="C402" s="23" t="str" cm="1">
        <f t="array" ref="C402">IF(B402&lt;&gt;"",INDEX(BDD_ISOLANTS_BIOSOURCES!A:CC,B402,MATCH($C$12,REFERENCEMENT_ISOLANT[#Headers],0)),"")</f>
        <v/>
      </c>
      <c r="D402" s="23" t="str">
        <f ca="1">IF($B$10=TRUE,IF(C402&lt;&gt;"",COUNTIF(INDIRECT("$C$"&amp;ROW($C$13)&amp;":$C$"&amp;491-COUNTBLANK($C$13:$C$491)),"&lt;"&amp;C402)+COUNTIF(C$13:C402,C402),""),IF(C402&lt;&gt;"",COUNTIF(INDIRECT("$C$"&amp;ROW($C$13)&amp;":$C$"&amp;491-COUNTBLANK($C$13:$C$491)),"&gt;"&amp;C402)+COUNTIF(C$13:C402,C402),""))</f>
        <v/>
      </c>
      <c r="E402" s="23" t="str">
        <f t="shared" ca="1" si="6"/>
        <v/>
      </c>
      <c r="F402" s="142" t="str" cm="1">
        <f t="array" ref="F402">IF(A402&lt;&gt;"",INDEX(BDD_ISOLANTS_BIOSOURCES!A:CG,E402,MATCH($F$12,REFERENCEMENT_ISOLANT[#Headers],0)),"")</f>
        <v/>
      </c>
    </row>
    <row r="403" spans="1:6" x14ac:dyDescent="0.3">
      <c r="A403" s="23" t="str">
        <f>IF(AND(A402&lt;COUNTIF(REFERENCEMENT_ISOLANT[DATE REFERENCEMENT],"&lt;&gt;"&amp;""),A402&gt;0),'PR-tampon'!A402+1,"")</f>
        <v/>
      </c>
      <c r="B403" s="23" t="str">
        <f>IFERROR(IF(A403="","",VLOOKUP($A403,REFERENCEMENT_ISOLANT[[Ordre]:[Eligibilité procédé]],2,FALSE)),"")</f>
        <v/>
      </c>
      <c r="C403" s="23" t="str" cm="1">
        <f t="array" ref="C403">IF(B403&lt;&gt;"",INDEX(BDD_ISOLANTS_BIOSOURCES!A:CC,B403,MATCH($C$12,REFERENCEMENT_ISOLANT[#Headers],0)),"")</f>
        <v/>
      </c>
      <c r="D403" s="23" t="str">
        <f ca="1">IF($B$10=TRUE,IF(C403&lt;&gt;"",COUNTIF(INDIRECT("$C$"&amp;ROW($C$13)&amp;":$C$"&amp;491-COUNTBLANK($C$13:$C$491)),"&lt;"&amp;C403)+COUNTIF(C$13:C403,C403),""),IF(C403&lt;&gt;"",COUNTIF(INDIRECT("$C$"&amp;ROW($C$13)&amp;":$C$"&amp;491-COUNTBLANK($C$13:$C$491)),"&gt;"&amp;C403)+COUNTIF(C$13:C403,C403),""))</f>
        <v/>
      </c>
      <c r="E403" s="23" t="str">
        <f t="shared" ca="1" si="6"/>
        <v/>
      </c>
      <c r="F403" s="142" t="str" cm="1">
        <f t="array" ref="F403">IF(A403&lt;&gt;"",INDEX(BDD_ISOLANTS_BIOSOURCES!A:CG,E403,MATCH($F$12,REFERENCEMENT_ISOLANT[#Headers],0)),"")</f>
        <v/>
      </c>
    </row>
    <row r="404" spans="1:6" x14ac:dyDescent="0.3">
      <c r="A404" s="23" t="str">
        <f>IF(AND(A403&lt;COUNTIF(REFERENCEMENT_ISOLANT[DATE REFERENCEMENT],"&lt;&gt;"&amp;""),A403&gt;0),'PR-tampon'!A403+1,"")</f>
        <v/>
      </c>
      <c r="B404" s="23" t="str">
        <f>IFERROR(IF(A404="","",VLOOKUP($A404,REFERENCEMENT_ISOLANT[[Ordre]:[Eligibilité procédé]],2,FALSE)),"")</f>
        <v/>
      </c>
      <c r="C404" s="23" t="str" cm="1">
        <f t="array" ref="C404">IF(B404&lt;&gt;"",INDEX(BDD_ISOLANTS_BIOSOURCES!A:CC,B404,MATCH($C$12,REFERENCEMENT_ISOLANT[#Headers],0)),"")</f>
        <v/>
      </c>
      <c r="D404" s="23" t="str">
        <f ca="1">IF($B$10=TRUE,IF(C404&lt;&gt;"",COUNTIF(INDIRECT("$C$"&amp;ROW($C$13)&amp;":$C$"&amp;491-COUNTBLANK($C$13:$C$491)),"&lt;"&amp;C404)+COUNTIF(C$13:C404,C404),""),IF(C404&lt;&gt;"",COUNTIF(INDIRECT("$C$"&amp;ROW($C$13)&amp;":$C$"&amp;491-COUNTBLANK($C$13:$C$491)),"&gt;"&amp;C404)+COUNTIF(C$13:C404,C404),""))</f>
        <v/>
      </c>
      <c r="E404" s="23" t="str">
        <f t="shared" ca="1" si="6"/>
        <v/>
      </c>
      <c r="F404" s="142" t="str" cm="1">
        <f t="array" ref="F404">IF(A404&lt;&gt;"",INDEX(BDD_ISOLANTS_BIOSOURCES!A:CG,E404,MATCH($F$12,REFERENCEMENT_ISOLANT[#Headers],0)),"")</f>
        <v/>
      </c>
    </row>
    <row r="405" spans="1:6" x14ac:dyDescent="0.3">
      <c r="A405" s="23" t="str">
        <f>IF(AND(A404&lt;COUNTIF(REFERENCEMENT_ISOLANT[DATE REFERENCEMENT],"&lt;&gt;"&amp;""),A404&gt;0),'PR-tampon'!A404+1,"")</f>
        <v/>
      </c>
      <c r="B405" s="23" t="str">
        <f>IFERROR(IF(A405="","",VLOOKUP($A405,REFERENCEMENT_ISOLANT[[Ordre]:[Eligibilité procédé]],2,FALSE)),"")</f>
        <v/>
      </c>
      <c r="C405" s="23" t="str" cm="1">
        <f t="array" ref="C405">IF(B405&lt;&gt;"",INDEX(BDD_ISOLANTS_BIOSOURCES!A:CC,B405,MATCH($C$12,REFERENCEMENT_ISOLANT[#Headers],0)),"")</f>
        <v/>
      </c>
      <c r="D405" s="23" t="str">
        <f ca="1">IF($B$10=TRUE,IF(C405&lt;&gt;"",COUNTIF(INDIRECT("$C$"&amp;ROW($C$13)&amp;":$C$"&amp;491-COUNTBLANK($C$13:$C$491)),"&lt;"&amp;C405)+COUNTIF(C$13:C405,C405),""),IF(C405&lt;&gt;"",COUNTIF(INDIRECT("$C$"&amp;ROW($C$13)&amp;":$C$"&amp;491-COUNTBLANK($C$13:$C$491)),"&gt;"&amp;C405)+COUNTIF(C$13:C405,C405),""))</f>
        <v/>
      </c>
      <c r="E405" s="23" t="str">
        <f t="shared" ca="1" si="6"/>
        <v/>
      </c>
      <c r="F405" s="142" t="str" cm="1">
        <f t="array" ref="F405">IF(A405&lt;&gt;"",INDEX(BDD_ISOLANTS_BIOSOURCES!A:CG,E405,MATCH($F$12,REFERENCEMENT_ISOLANT[#Headers],0)),"")</f>
        <v/>
      </c>
    </row>
    <row r="406" spans="1:6" x14ac:dyDescent="0.3">
      <c r="A406" s="23" t="str">
        <f>IF(AND(A405&lt;COUNTIF(REFERENCEMENT_ISOLANT[DATE REFERENCEMENT],"&lt;&gt;"&amp;""),A405&gt;0),'PR-tampon'!A405+1,"")</f>
        <v/>
      </c>
      <c r="B406" s="23" t="str">
        <f>IFERROR(IF(A406="","",VLOOKUP($A406,REFERENCEMENT_ISOLANT[[Ordre]:[Eligibilité procédé]],2,FALSE)),"")</f>
        <v/>
      </c>
      <c r="C406" s="23" t="str" cm="1">
        <f t="array" ref="C406">IF(B406&lt;&gt;"",INDEX(BDD_ISOLANTS_BIOSOURCES!A:CC,B406,MATCH($C$12,REFERENCEMENT_ISOLANT[#Headers],0)),"")</f>
        <v/>
      </c>
      <c r="D406" s="23" t="str">
        <f ca="1">IF($B$10=TRUE,IF(C406&lt;&gt;"",COUNTIF(INDIRECT("$C$"&amp;ROW($C$13)&amp;":$C$"&amp;491-COUNTBLANK($C$13:$C$491)),"&lt;"&amp;C406)+COUNTIF(C$13:C406,C406),""),IF(C406&lt;&gt;"",COUNTIF(INDIRECT("$C$"&amp;ROW($C$13)&amp;":$C$"&amp;491-COUNTBLANK($C$13:$C$491)),"&gt;"&amp;C406)+COUNTIF(C$13:C406,C406),""))</f>
        <v/>
      </c>
      <c r="E406" s="23" t="str">
        <f t="shared" ca="1" si="6"/>
        <v/>
      </c>
      <c r="F406" s="142" t="str" cm="1">
        <f t="array" ref="F406">IF(A406&lt;&gt;"",INDEX(BDD_ISOLANTS_BIOSOURCES!A:CG,E406,MATCH($F$12,REFERENCEMENT_ISOLANT[#Headers],0)),"")</f>
        <v/>
      </c>
    </row>
    <row r="407" spans="1:6" x14ac:dyDescent="0.3">
      <c r="A407" s="23" t="str">
        <f>IF(AND(A406&lt;COUNTIF(REFERENCEMENT_ISOLANT[DATE REFERENCEMENT],"&lt;&gt;"&amp;""),A406&gt;0),'PR-tampon'!A406+1,"")</f>
        <v/>
      </c>
      <c r="B407" s="23" t="str">
        <f>IFERROR(IF(A407="","",VLOOKUP($A407,REFERENCEMENT_ISOLANT[[Ordre]:[Eligibilité procédé]],2,FALSE)),"")</f>
        <v/>
      </c>
      <c r="C407" s="23" t="str" cm="1">
        <f t="array" ref="C407">IF(B407&lt;&gt;"",INDEX(BDD_ISOLANTS_BIOSOURCES!A:CC,B407,MATCH($C$12,REFERENCEMENT_ISOLANT[#Headers],0)),"")</f>
        <v/>
      </c>
      <c r="D407" s="23" t="str">
        <f ca="1">IF($B$10=TRUE,IF(C407&lt;&gt;"",COUNTIF(INDIRECT("$C$"&amp;ROW($C$13)&amp;":$C$"&amp;491-COUNTBLANK($C$13:$C$491)),"&lt;"&amp;C407)+COUNTIF(C$13:C407,C407),""),IF(C407&lt;&gt;"",COUNTIF(INDIRECT("$C$"&amp;ROW($C$13)&amp;":$C$"&amp;491-COUNTBLANK($C$13:$C$491)),"&gt;"&amp;C407)+COUNTIF(C$13:C407,C407),""))</f>
        <v/>
      </c>
      <c r="E407" s="23" t="str">
        <f t="shared" ca="1" si="6"/>
        <v/>
      </c>
      <c r="F407" s="142" t="str" cm="1">
        <f t="array" ref="F407">IF(A407&lt;&gt;"",INDEX(BDD_ISOLANTS_BIOSOURCES!A:CG,E407,MATCH($F$12,REFERENCEMENT_ISOLANT[#Headers],0)),"")</f>
        <v/>
      </c>
    </row>
    <row r="408" spans="1:6" x14ac:dyDescent="0.3">
      <c r="A408" s="23" t="str">
        <f>IF(AND(A407&lt;COUNTIF(REFERENCEMENT_ISOLANT[DATE REFERENCEMENT],"&lt;&gt;"&amp;""),A407&gt;0),'PR-tampon'!A407+1,"")</f>
        <v/>
      </c>
      <c r="B408" s="23" t="str">
        <f>IFERROR(IF(A408="","",VLOOKUP($A408,REFERENCEMENT_ISOLANT[[Ordre]:[Eligibilité procédé]],2,FALSE)),"")</f>
        <v/>
      </c>
      <c r="C408" s="23" t="str" cm="1">
        <f t="array" ref="C408">IF(B408&lt;&gt;"",INDEX(BDD_ISOLANTS_BIOSOURCES!A:CC,B408,MATCH($C$12,REFERENCEMENT_ISOLANT[#Headers],0)),"")</f>
        <v/>
      </c>
      <c r="D408" s="23" t="str">
        <f ca="1">IF($B$10=TRUE,IF(C408&lt;&gt;"",COUNTIF(INDIRECT("$C$"&amp;ROW($C$13)&amp;":$C$"&amp;491-COUNTBLANK($C$13:$C$491)),"&lt;"&amp;C408)+COUNTIF(C$13:C408,C408),""),IF(C408&lt;&gt;"",COUNTIF(INDIRECT("$C$"&amp;ROW($C$13)&amp;":$C$"&amp;491-COUNTBLANK($C$13:$C$491)),"&gt;"&amp;C408)+COUNTIF(C$13:C408,C408),""))</f>
        <v/>
      </c>
      <c r="E408" s="23" t="str">
        <f t="shared" ca="1" si="6"/>
        <v/>
      </c>
      <c r="F408" s="142" t="str" cm="1">
        <f t="array" ref="F408">IF(A408&lt;&gt;"",INDEX(BDD_ISOLANTS_BIOSOURCES!A:CG,E408,MATCH($F$12,REFERENCEMENT_ISOLANT[#Headers],0)),"")</f>
        <v/>
      </c>
    </row>
    <row r="409" spans="1:6" x14ac:dyDescent="0.3">
      <c r="A409" s="23" t="str">
        <f>IF(AND(A408&lt;COUNTIF(REFERENCEMENT_ISOLANT[DATE REFERENCEMENT],"&lt;&gt;"&amp;""),A408&gt;0),'PR-tampon'!A408+1,"")</f>
        <v/>
      </c>
      <c r="B409" s="23" t="str">
        <f>IFERROR(IF(A409="","",VLOOKUP($A409,REFERENCEMENT_ISOLANT[[Ordre]:[Eligibilité procédé]],2,FALSE)),"")</f>
        <v/>
      </c>
      <c r="C409" s="23" t="str" cm="1">
        <f t="array" ref="C409">IF(B409&lt;&gt;"",INDEX(BDD_ISOLANTS_BIOSOURCES!A:CC,B409,MATCH($C$12,REFERENCEMENT_ISOLANT[#Headers],0)),"")</f>
        <v/>
      </c>
      <c r="D409" s="23" t="str">
        <f ca="1">IF($B$10=TRUE,IF(C409&lt;&gt;"",COUNTIF(INDIRECT("$C$"&amp;ROW($C$13)&amp;":$C$"&amp;491-COUNTBLANK($C$13:$C$491)),"&lt;"&amp;C409)+COUNTIF(C$13:C409,C409),""),IF(C409&lt;&gt;"",COUNTIF(INDIRECT("$C$"&amp;ROW($C$13)&amp;":$C$"&amp;491-COUNTBLANK($C$13:$C$491)),"&gt;"&amp;C409)+COUNTIF(C$13:C409,C409),""))</f>
        <v/>
      </c>
      <c r="E409" s="23" t="str">
        <f t="shared" ca="1" si="6"/>
        <v/>
      </c>
      <c r="F409" s="142" t="str" cm="1">
        <f t="array" ref="F409">IF(A409&lt;&gt;"",INDEX(BDD_ISOLANTS_BIOSOURCES!A:CG,E409,MATCH($F$12,REFERENCEMENT_ISOLANT[#Headers],0)),"")</f>
        <v/>
      </c>
    </row>
    <row r="410" spans="1:6" x14ac:dyDescent="0.3">
      <c r="A410" s="23" t="str">
        <f>IF(AND(A409&lt;COUNTIF(REFERENCEMENT_ISOLANT[DATE REFERENCEMENT],"&lt;&gt;"&amp;""),A409&gt;0),'PR-tampon'!A409+1,"")</f>
        <v/>
      </c>
      <c r="B410" s="23" t="str">
        <f>IFERROR(IF(A410="","",VLOOKUP($A410,REFERENCEMENT_ISOLANT[[Ordre]:[Eligibilité procédé]],2,FALSE)),"")</f>
        <v/>
      </c>
      <c r="C410" s="23" t="str" cm="1">
        <f t="array" ref="C410">IF(B410&lt;&gt;"",INDEX(BDD_ISOLANTS_BIOSOURCES!A:CC,B410,MATCH($C$12,REFERENCEMENT_ISOLANT[#Headers],0)),"")</f>
        <v/>
      </c>
      <c r="D410" s="23" t="str">
        <f ca="1">IF($B$10=TRUE,IF(C410&lt;&gt;"",COUNTIF(INDIRECT("$C$"&amp;ROW($C$13)&amp;":$C$"&amp;491-COUNTBLANK($C$13:$C$491)),"&lt;"&amp;C410)+COUNTIF(C$13:C410,C410),""),IF(C410&lt;&gt;"",COUNTIF(INDIRECT("$C$"&amp;ROW($C$13)&amp;":$C$"&amp;491-COUNTBLANK($C$13:$C$491)),"&gt;"&amp;C410)+COUNTIF(C$13:C410,C410),""))</f>
        <v/>
      </c>
      <c r="E410" s="23" t="str">
        <f t="shared" ca="1" si="6"/>
        <v/>
      </c>
      <c r="F410" s="142" t="str" cm="1">
        <f t="array" ref="F410">IF(A410&lt;&gt;"",INDEX(BDD_ISOLANTS_BIOSOURCES!A:CG,E410,MATCH($F$12,REFERENCEMENT_ISOLANT[#Headers],0)),"")</f>
        <v/>
      </c>
    </row>
    <row r="411" spans="1:6" x14ac:dyDescent="0.3">
      <c r="A411" s="23" t="str">
        <f>IF(AND(A410&lt;COUNTIF(REFERENCEMENT_ISOLANT[DATE REFERENCEMENT],"&lt;&gt;"&amp;""),A410&gt;0),'PR-tampon'!A410+1,"")</f>
        <v/>
      </c>
      <c r="B411" s="23" t="str">
        <f>IFERROR(IF(A411="","",VLOOKUP($A411,REFERENCEMENT_ISOLANT[[Ordre]:[Eligibilité procédé]],2,FALSE)),"")</f>
        <v/>
      </c>
      <c r="C411" s="23" t="str" cm="1">
        <f t="array" ref="C411">IF(B411&lt;&gt;"",INDEX(BDD_ISOLANTS_BIOSOURCES!A:CC,B411,MATCH($C$12,REFERENCEMENT_ISOLANT[#Headers],0)),"")</f>
        <v/>
      </c>
      <c r="D411" s="23" t="str">
        <f ca="1">IF($B$10=TRUE,IF(C411&lt;&gt;"",COUNTIF(INDIRECT("$C$"&amp;ROW($C$13)&amp;":$C$"&amp;491-COUNTBLANK($C$13:$C$491)),"&lt;"&amp;C411)+COUNTIF(C$13:C411,C411),""),IF(C411&lt;&gt;"",COUNTIF(INDIRECT("$C$"&amp;ROW($C$13)&amp;":$C$"&amp;491-COUNTBLANK($C$13:$C$491)),"&gt;"&amp;C411)+COUNTIF(C$13:C411,C411),""))</f>
        <v/>
      </c>
      <c r="E411" s="23" t="str">
        <f t="shared" ca="1" si="6"/>
        <v/>
      </c>
      <c r="F411" s="142" t="str" cm="1">
        <f t="array" ref="F411">IF(A411&lt;&gt;"",INDEX(BDD_ISOLANTS_BIOSOURCES!A:CG,E411,MATCH($F$12,REFERENCEMENT_ISOLANT[#Headers],0)),"")</f>
        <v/>
      </c>
    </row>
    <row r="412" spans="1:6" x14ac:dyDescent="0.3">
      <c r="A412" s="23" t="str">
        <f>IF(AND(A411&lt;COUNTIF(REFERENCEMENT_ISOLANT[DATE REFERENCEMENT],"&lt;&gt;"&amp;""),A411&gt;0),'PR-tampon'!A411+1,"")</f>
        <v/>
      </c>
      <c r="B412" s="23" t="str">
        <f>IFERROR(IF(A412="","",VLOOKUP($A412,REFERENCEMENT_ISOLANT[[Ordre]:[Eligibilité procédé]],2,FALSE)),"")</f>
        <v/>
      </c>
      <c r="C412" s="23" t="str" cm="1">
        <f t="array" ref="C412">IF(B412&lt;&gt;"",INDEX(BDD_ISOLANTS_BIOSOURCES!A:CC,B412,MATCH($C$12,REFERENCEMENT_ISOLANT[#Headers],0)),"")</f>
        <v/>
      </c>
      <c r="D412" s="23" t="str">
        <f ca="1">IF($B$10=TRUE,IF(C412&lt;&gt;"",COUNTIF(INDIRECT("$C$"&amp;ROW($C$13)&amp;":$C$"&amp;491-COUNTBLANK($C$13:$C$491)),"&lt;"&amp;C412)+COUNTIF(C$13:C412,C412),""),IF(C412&lt;&gt;"",COUNTIF(INDIRECT("$C$"&amp;ROW($C$13)&amp;":$C$"&amp;491-COUNTBLANK($C$13:$C$491)),"&gt;"&amp;C412)+COUNTIF(C$13:C412,C412),""))</f>
        <v/>
      </c>
      <c r="E412" s="23" t="str">
        <f t="shared" ca="1" si="6"/>
        <v/>
      </c>
      <c r="F412" s="142" t="str" cm="1">
        <f t="array" ref="F412">IF(A412&lt;&gt;"",INDEX(BDD_ISOLANTS_BIOSOURCES!A:CG,E412,MATCH($F$12,REFERENCEMENT_ISOLANT[#Headers],0)),"")</f>
        <v/>
      </c>
    </row>
    <row r="413" spans="1:6" x14ac:dyDescent="0.3">
      <c r="A413" s="23" t="str">
        <f>IF(AND(A412&lt;COUNTIF(REFERENCEMENT_ISOLANT[DATE REFERENCEMENT],"&lt;&gt;"&amp;""),A412&gt;0),'PR-tampon'!A412+1,"")</f>
        <v/>
      </c>
      <c r="B413" s="23" t="str">
        <f>IFERROR(IF(A413="","",VLOOKUP($A413,REFERENCEMENT_ISOLANT[[Ordre]:[Eligibilité procédé]],2,FALSE)),"")</f>
        <v/>
      </c>
      <c r="C413" s="23" t="str" cm="1">
        <f t="array" ref="C413">IF(B413&lt;&gt;"",INDEX(BDD_ISOLANTS_BIOSOURCES!A:CC,B413,MATCH($C$12,REFERENCEMENT_ISOLANT[#Headers],0)),"")</f>
        <v/>
      </c>
      <c r="D413" s="23" t="str">
        <f ca="1">IF($B$10=TRUE,IF(C413&lt;&gt;"",COUNTIF(INDIRECT("$C$"&amp;ROW($C$13)&amp;":$C$"&amp;491-COUNTBLANK($C$13:$C$491)),"&lt;"&amp;C413)+COUNTIF(C$13:C413,C413),""),IF(C413&lt;&gt;"",COUNTIF(INDIRECT("$C$"&amp;ROW($C$13)&amp;":$C$"&amp;491-COUNTBLANK($C$13:$C$491)),"&gt;"&amp;C413)+COUNTIF(C$13:C413,C413),""))</f>
        <v/>
      </c>
      <c r="E413" s="23" t="str">
        <f t="shared" ca="1" si="6"/>
        <v/>
      </c>
      <c r="F413" s="142" t="str" cm="1">
        <f t="array" ref="F413">IF(A413&lt;&gt;"",INDEX(BDD_ISOLANTS_BIOSOURCES!A:CG,E413,MATCH($F$12,REFERENCEMENT_ISOLANT[#Headers],0)),"")</f>
        <v/>
      </c>
    </row>
    <row r="414" spans="1:6" x14ac:dyDescent="0.3">
      <c r="A414" s="23" t="str">
        <f>IF(AND(A413&lt;COUNTIF(REFERENCEMENT_ISOLANT[DATE REFERENCEMENT],"&lt;&gt;"&amp;""),A413&gt;0),'PR-tampon'!A413+1,"")</f>
        <v/>
      </c>
      <c r="B414" s="23" t="str">
        <f>IFERROR(IF(A414="","",VLOOKUP($A414,REFERENCEMENT_ISOLANT[[Ordre]:[Eligibilité procédé]],2,FALSE)),"")</f>
        <v/>
      </c>
      <c r="C414" s="23" t="str" cm="1">
        <f t="array" ref="C414">IF(B414&lt;&gt;"",INDEX(BDD_ISOLANTS_BIOSOURCES!A:CC,B414,MATCH($C$12,REFERENCEMENT_ISOLANT[#Headers],0)),"")</f>
        <v/>
      </c>
      <c r="D414" s="23" t="str">
        <f ca="1">IF($B$10=TRUE,IF(C414&lt;&gt;"",COUNTIF(INDIRECT("$C$"&amp;ROW($C$13)&amp;":$C$"&amp;491-COUNTBLANK($C$13:$C$491)),"&lt;"&amp;C414)+COUNTIF(C$13:C414,C414),""),IF(C414&lt;&gt;"",COUNTIF(INDIRECT("$C$"&amp;ROW($C$13)&amp;":$C$"&amp;491-COUNTBLANK($C$13:$C$491)),"&gt;"&amp;C414)+COUNTIF(C$13:C414,C414),""))</f>
        <v/>
      </c>
      <c r="E414" s="23" t="str">
        <f t="shared" ca="1" si="6"/>
        <v/>
      </c>
      <c r="F414" s="142" t="str" cm="1">
        <f t="array" ref="F414">IF(A414&lt;&gt;"",INDEX(BDD_ISOLANTS_BIOSOURCES!A:CG,E414,MATCH($F$12,REFERENCEMENT_ISOLANT[#Headers],0)),"")</f>
        <v/>
      </c>
    </row>
    <row r="415" spans="1:6" x14ac:dyDescent="0.3">
      <c r="A415" s="23" t="str">
        <f>IF(AND(A414&lt;COUNTIF(REFERENCEMENT_ISOLANT[DATE REFERENCEMENT],"&lt;&gt;"&amp;""),A414&gt;0),'PR-tampon'!A414+1,"")</f>
        <v/>
      </c>
      <c r="B415" s="23" t="str">
        <f>IFERROR(IF(A415="","",VLOOKUP($A415,REFERENCEMENT_ISOLANT[[Ordre]:[Eligibilité procédé]],2,FALSE)),"")</f>
        <v/>
      </c>
      <c r="C415" s="23" t="str" cm="1">
        <f t="array" ref="C415">IF(B415&lt;&gt;"",INDEX(BDD_ISOLANTS_BIOSOURCES!A:CC,B415,MATCH($C$12,REFERENCEMENT_ISOLANT[#Headers],0)),"")</f>
        <v/>
      </c>
      <c r="D415" s="23" t="str">
        <f ca="1">IF($B$10=TRUE,IF(C415&lt;&gt;"",COUNTIF(INDIRECT("$C$"&amp;ROW($C$13)&amp;":$C$"&amp;491-COUNTBLANK($C$13:$C$491)),"&lt;"&amp;C415)+COUNTIF(C$13:C415,C415),""),IF(C415&lt;&gt;"",COUNTIF(INDIRECT("$C$"&amp;ROW($C$13)&amp;":$C$"&amp;491-COUNTBLANK($C$13:$C$491)),"&gt;"&amp;C415)+COUNTIF(C$13:C415,C415),""))</f>
        <v/>
      </c>
      <c r="E415" s="23" t="str">
        <f t="shared" ca="1" si="6"/>
        <v/>
      </c>
      <c r="F415" s="142" t="str" cm="1">
        <f t="array" ref="F415">IF(A415&lt;&gt;"",INDEX(BDD_ISOLANTS_BIOSOURCES!A:CG,E415,MATCH($F$12,REFERENCEMENT_ISOLANT[#Headers],0)),"")</f>
        <v/>
      </c>
    </row>
    <row r="416" spans="1:6" x14ac:dyDescent="0.3">
      <c r="A416" s="23" t="str">
        <f>IF(AND(A415&lt;COUNTIF(REFERENCEMENT_ISOLANT[DATE REFERENCEMENT],"&lt;&gt;"&amp;""),A415&gt;0),'PR-tampon'!A415+1,"")</f>
        <v/>
      </c>
      <c r="B416" s="23" t="str">
        <f>IFERROR(IF(A416="","",VLOOKUP($A416,REFERENCEMENT_ISOLANT[[Ordre]:[Eligibilité procédé]],2,FALSE)),"")</f>
        <v/>
      </c>
      <c r="C416" s="23" t="str" cm="1">
        <f t="array" ref="C416">IF(B416&lt;&gt;"",INDEX(BDD_ISOLANTS_BIOSOURCES!A:CC,B416,MATCH($C$12,REFERENCEMENT_ISOLANT[#Headers],0)),"")</f>
        <v/>
      </c>
      <c r="D416" s="23" t="str">
        <f ca="1">IF($B$10=TRUE,IF(C416&lt;&gt;"",COUNTIF(INDIRECT("$C$"&amp;ROW($C$13)&amp;":$C$"&amp;491-COUNTBLANK($C$13:$C$491)),"&lt;"&amp;C416)+COUNTIF(C$13:C416,C416),""),IF(C416&lt;&gt;"",COUNTIF(INDIRECT("$C$"&amp;ROW($C$13)&amp;":$C$"&amp;491-COUNTBLANK($C$13:$C$491)),"&gt;"&amp;C416)+COUNTIF(C$13:C416,C416),""))</f>
        <v/>
      </c>
      <c r="E416" s="23" t="str">
        <f t="shared" ca="1" si="6"/>
        <v/>
      </c>
      <c r="F416" s="142" t="str" cm="1">
        <f t="array" ref="F416">IF(A416&lt;&gt;"",INDEX(BDD_ISOLANTS_BIOSOURCES!A:CG,E416,MATCH($F$12,REFERENCEMENT_ISOLANT[#Headers],0)),"")</f>
        <v/>
      </c>
    </row>
    <row r="417" spans="1:6" x14ac:dyDescent="0.3">
      <c r="A417" s="23" t="str">
        <f>IF(AND(A416&lt;COUNTIF(REFERENCEMENT_ISOLANT[DATE REFERENCEMENT],"&lt;&gt;"&amp;""),A416&gt;0),'PR-tampon'!A416+1,"")</f>
        <v/>
      </c>
      <c r="B417" s="23" t="str">
        <f>IFERROR(IF(A417="","",VLOOKUP($A417,REFERENCEMENT_ISOLANT[[Ordre]:[Eligibilité procédé]],2,FALSE)),"")</f>
        <v/>
      </c>
      <c r="C417" s="23" t="str" cm="1">
        <f t="array" ref="C417">IF(B417&lt;&gt;"",INDEX(BDD_ISOLANTS_BIOSOURCES!A:CC,B417,MATCH($C$12,REFERENCEMENT_ISOLANT[#Headers],0)),"")</f>
        <v/>
      </c>
      <c r="D417" s="23" t="str">
        <f ca="1">IF($B$10=TRUE,IF(C417&lt;&gt;"",COUNTIF(INDIRECT("$C$"&amp;ROW($C$13)&amp;":$C$"&amp;491-COUNTBLANK($C$13:$C$491)),"&lt;"&amp;C417)+COUNTIF(C$13:C417,C417),""),IF(C417&lt;&gt;"",COUNTIF(INDIRECT("$C$"&amp;ROW($C$13)&amp;":$C$"&amp;491-COUNTBLANK($C$13:$C$491)),"&gt;"&amp;C417)+COUNTIF(C$13:C417,C417),""))</f>
        <v/>
      </c>
      <c r="E417" s="23" t="str">
        <f t="shared" ca="1" si="6"/>
        <v/>
      </c>
      <c r="F417" s="142" t="str" cm="1">
        <f t="array" ref="F417">IF(A417&lt;&gt;"",INDEX(BDD_ISOLANTS_BIOSOURCES!A:CG,E417,MATCH($F$12,REFERENCEMENT_ISOLANT[#Headers],0)),"")</f>
        <v/>
      </c>
    </row>
    <row r="418" spans="1:6" x14ac:dyDescent="0.3">
      <c r="A418" s="23" t="str">
        <f>IF(AND(A417&lt;COUNTIF(REFERENCEMENT_ISOLANT[DATE REFERENCEMENT],"&lt;&gt;"&amp;""),A417&gt;0),'PR-tampon'!A417+1,"")</f>
        <v/>
      </c>
      <c r="B418" s="23" t="str">
        <f>IFERROR(IF(A418="","",VLOOKUP($A418,REFERENCEMENT_ISOLANT[[Ordre]:[Eligibilité procédé]],2,FALSE)),"")</f>
        <v/>
      </c>
      <c r="C418" s="23" t="str" cm="1">
        <f t="array" ref="C418">IF(B418&lt;&gt;"",INDEX(BDD_ISOLANTS_BIOSOURCES!A:CC,B418,MATCH($C$12,REFERENCEMENT_ISOLANT[#Headers],0)),"")</f>
        <v/>
      </c>
      <c r="D418" s="23" t="str">
        <f ca="1">IF($B$10=TRUE,IF(C418&lt;&gt;"",COUNTIF(INDIRECT("$C$"&amp;ROW($C$13)&amp;":$C$"&amp;491-COUNTBLANK($C$13:$C$491)),"&lt;"&amp;C418)+COUNTIF(C$13:C418,C418),""),IF(C418&lt;&gt;"",COUNTIF(INDIRECT("$C$"&amp;ROW($C$13)&amp;":$C$"&amp;491-COUNTBLANK($C$13:$C$491)),"&gt;"&amp;C418)+COUNTIF(C$13:C418,C418),""))</f>
        <v/>
      </c>
      <c r="E418" s="23" t="str">
        <f t="shared" ca="1" si="6"/>
        <v/>
      </c>
      <c r="F418" s="142" t="str" cm="1">
        <f t="array" ref="F418">IF(A418&lt;&gt;"",INDEX(BDD_ISOLANTS_BIOSOURCES!A:CG,E418,MATCH($F$12,REFERENCEMENT_ISOLANT[#Headers],0)),"")</f>
        <v/>
      </c>
    </row>
    <row r="419" spans="1:6" x14ac:dyDescent="0.3">
      <c r="A419" s="23" t="str">
        <f>IF(AND(A418&lt;COUNTIF(REFERENCEMENT_ISOLANT[DATE REFERENCEMENT],"&lt;&gt;"&amp;""),A418&gt;0),'PR-tampon'!A418+1,"")</f>
        <v/>
      </c>
      <c r="B419" s="23" t="str">
        <f>IFERROR(IF(A419="","",VLOOKUP($A419,REFERENCEMENT_ISOLANT[[Ordre]:[Eligibilité procédé]],2,FALSE)),"")</f>
        <v/>
      </c>
      <c r="C419" s="23" t="str" cm="1">
        <f t="array" ref="C419">IF(B419&lt;&gt;"",INDEX(BDD_ISOLANTS_BIOSOURCES!A:CC,B419,MATCH($C$12,REFERENCEMENT_ISOLANT[#Headers],0)),"")</f>
        <v/>
      </c>
      <c r="D419" s="23" t="str">
        <f ca="1">IF($B$10=TRUE,IF(C419&lt;&gt;"",COUNTIF(INDIRECT("$C$"&amp;ROW($C$13)&amp;":$C$"&amp;491-COUNTBLANK($C$13:$C$491)),"&lt;"&amp;C419)+COUNTIF(C$13:C419,C419),""),IF(C419&lt;&gt;"",COUNTIF(INDIRECT("$C$"&amp;ROW($C$13)&amp;":$C$"&amp;491-COUNTBLANK($C$13:$C$491)),"&gt;"&amp;C419)+COUNTIF(C$13:C419,C419),""))</f>
        <v/>
      </c>
      <c r="E419" s="23" t="str">
        <f t="shared" ca="1" si="6"/>
        <v/>
      </c>
      <c r="F419" s="142" t="str" cm="1">
        <f t="array" ref="F419">IF(A419&lt;&gt;"",INDEX(BDD_ISOLANTS_BIOSOURCES!A:CG,E419,MATCH($F$12,REFERENCEMENT_ISOLANT[#Headers],0)),"")</f>
        <v/>
      </c>
    </row>
    <row r="420" spans="1:6" x14ac:dyDescent="0.3">
      <c r="A420" s="23" t="str">
        <f>IF(AND(A419&lt;COUNTIF(REFERENCEMENT_ISOLANT[DATE REFERENCEMENT],"&lt;&gt;"&amp;""),A419&gt;0),'PR-tampon'!A419+1,"")</f>
        <v/>
      </c>
      <c r="B420" s="23" t="str">
        <f>IFERROR(IF(A420="","",VLOOKUP($A420,REFERENCEMENT_ISOLANT[[Ordre]:[Eligibilité procédé]],2,FALSE)),"")</f>
        <v/>
      </c>
      <c r="C420" s="23" t="str" cm="1">
        <f t="array" ref="C420">IF(B420&lt;&gt;"",INDEX(BDD_ISOLANTS_BIOSOURCES!A:CC,B420,MATCH($C$12,REFERENCEMENT_ISOLANT[#Headers],0)),"")</f>
        <v/>
      </c>
      <c r="D420" s="23" t="str">
        <f ca="1">IF($B$10=TRUE,IF(C420&lt;&gt;"",COUNTIF(INDIRECT("$C$"&amp;ROW($C$13)&amp;":$C$"&amp;491-COUNTBLANK($C$13:$C$491)),"&lt;"&amp;C420)+COUNTIF(C$13:C420,C420),""),IF(C420&lt;&gt;"",COUNTIF(INDIRECT("$C$"&amp;ROW($C$13)&amp;":$C$"&amp;491-COUNTBLANK($C$13:$C$491)),"&gt;"&amp;C420)+COUNTIF(C$13:C420,C420),""))</f>
        <v/>
      </c>
      <c r="E420" s="23" t="str">
        <f t="shared" ca="1" si="6"/>
        <v/>
      </c>
      <c r="F420" s="142" t="str" cm="1">
        <f t="array" ref="F420">IF(A420&lt;&gt;"",INDEX(BDD_ISOLANTS_BIOSOURCES!A:CG,E420,MATCH($F$12,REFERENCEMENT_ISOLANT[#Headers],0)),"")</f>
        <v/>
      </c>
    </row>
    <row r="421" spans="1:6" x14ac:dyDescent="0.3">
      <c r="A421" s="23" t="str">
        <f>IF(AND(A420&lt;COUNTIF(REFERENCEMENT_ISOLANT[DATE REFERENCEMENT],"&lt;&gt;"&amp;""),A420&gt;0),'PR-tampon'!A420+1,"")</f>
        <v/>
      </c>
      <c r="B421" s="23" t="str">
        <f>IFERROR(IF(A421="","",VLOOKUP($A421,REFERENCEMENT_ISOLANT[[Ordre]:[Eligibilité procédé]],2,FALSE)),"")</f>
        <v/>
      </c>
      <c r="C421" s="23" t="str" cm="1">
        <f t="array" ref="C421">IF(B421&lt;&gt;"",INDEX(BDD_ISOLANTS_BIOSOURCES!A:CC,B421,MATCH($C$12,REFERENCEMENT_ISOLANT[#Headers],0)),"")</f>
        <v/>
      </c>
      <c r="D421" s="23" t="str">
        <f ca="1">IF($B$10=TRUE,IF(C421&lt;&gt;"",COUNTIF(INDIRECT("$C$"&amp;ROW($C$13)&amp;":$C$"&amp;491-COUNTBLANK($C$13:$C$491)),"&lt;"&amp;C421)+COUNTIF(C$13:C421,C421),""),IF(C421&lt;&gt;"",COUNTIF(INDIRECT("$C$"&amp;ROW($C$13)&amp;":$C$"&amp;491-COUNTBLANK($C$13:$C$491)),"&gt;"&amp;C421)+COUNTIF(C$13:C421,C421),""))</f>
        <v/>
      </c>
      <c r="E421" s="23" t="str">
        <f t="shared" ca="1" si="6"/>
        <v/>
      </c>
      <c r="F421" s="142" t="str" cm="1">
        <f t="array" ref="F421">IF(A421&lt;&gt;"",INDEX(BDD_ISOLANTS_BIOSOURCES!A:CG,E421,MATCH($F$12,REFERENCEMENT_ISOLANT[#Headers],0)),"")</f>
        <v/>
      </c>
    </row>
    <row r="422" spans="1:6" x14ac:dyDescent="0.3">
      <c r="A422" s="23" t="str">
        <f>IF(AND(A421&lt;COUNTIF(REFERENCEMENT_ISOLANT[DATE REFERENCEMENT],"&lt;&gt;"&amp;""),A421&gt;0),'PR-tampon'!A421+1,"")</f>
        <v/>
      </c>
      <c r="B422" s="23" t="str">
        <f>IFERROR(IF(A422="","",VLOOKUP($A422,REFERENCEMENT_ISOLANT[[Ordre]:[Eligibilité procédé]],2,FALSE)),"")</f>
        <v/>
      </c>
      <c r="C422" s="23" t="str" cm="1">
        <f t="array" ref="C422">IF(B422&lt;&gt;"",INDEX(BDD_ISOLANTS_BIOSOURCES!A:CC,B422,MATCH($C$12,REFERENCEMENT_ISOLANT[#Headers],0)),"")</f>
        <v/>
      </c>
      <c r="D422" s="23" t="str">
        <f ca="1">IF($B$10=TRUE,IF(C422&lt;&gt;"",COUNTIF(INDIRECT("$C$"&amp;ROW($C$13)&amp;":$C$"&amp;491-COUNTBLANK($C$13:$C$491)),"&lt;"&amp;C422)+COUNTIF(C$13:C422,C422),""),IF(C422&lt;&gt;"",COUNTIF(INDIRECT("$C$"&amp;ROW($C$13)&amp;":$C$"&amp;491-COUNTBLANK($C$13:$C$491)),"&gt;"&amp;C422)+COUNTIF(C$13:C422,C422),""))</f>
        <v/>
      </c>
      <c r="E422" s="23" t="str">
        <f t="shared" ca="1" si="6"/>
        <v/>
      </c>
      <c r="F422" s="142" t="str" cm="1">
        <f t="array" ref="F422">IF(A422&lt;&gt;"",INDEX(BDD_ISOLANTS_BIOSOURCES!A:CG,E422,MATCH($F$12,REFERENCEMENT_ISOLANT[#Headers],0)),"")</f>
        <v/>
      </c>
    </row>
    <row r="423" spans="1:6" x14ac:dyDescent="0.3">
      <c r="A423" s="23" t="str">
        <f>IF(AND(A422&lt;COUNTIF(REFERENCEMENT_ISOLANT[DATE REFERENCEMENT],"&lt;&gt;"&amp;""),A422&gt;0),'PR-tampon'!A422+1,"")</f>
        <v/>
      </c>
      <c r="B423" s="23" t="str">
        <f>IFERROR(IF(A423="","",VLOOKUP($A423,REFERENCEMENT_ISOLANT[[Ordre]:[Eligibilité procédé]],2,FALSE)),"")</f>
        <v/>
      </c>
      <c r="C423" s="23" t="str" cm="1">
        <f t="array" ref="C423">IF(B423&lt;&gt;"",INDEX(BDD_ISOLANTS_BIOSOURCES!A:CC,B423,MATCH($C$12,REFERENCEMENT_ISOLANT[#Headers],0)),"")</f>
        <v/>
      </c>
      <c r="D423" s="23" t="str">
        <f ca="1">IF($B$10=TRUE,IF(C423&lt;&gt;"",COUNTIF(INDIRECT("$C$"&amp;ROW($C$13)&amp;":$C$"&amp;491-COUNTBLANK($C$13:$C$491)),"&lt;"&amp;C423)+COUNTIF(C$13:C423,C423),""),IF(C423&lt;&gt;"",COUNTIF(INDIRECT("$C$"&amp;ROW($C$13)&amp;":$C$"&amp;491-COUNTBLANK($C$13:$C$491)),"&gt;"&amp;C423)+COUNTIF(C$13:C423,C423),""))</f>
        <v/>
      </c>
      <c r="E423" s="23" t="str">
        <f t="shared" ca="1" si="6"/>
        <v/>
      </c>
      <c r="F423" s="142" t="str" cm="1">
        <f t="array" ref="F423">IF(A423&lt;&gt;"",INDEX(BDD_ISOLANTS_BIOSOURCES!A:CG,E423,MATCH($F$12,REFERENCEMENT_ISOLANT[#Headers],0)),"")</f>
        <v/>
      </c>
    </row>
    <row r="424" spans="1:6" x14ac:dyDescent="0.3">
      <c r="A424" s="23" t="str">
        <f>IF(AND(A423&lt;COUNTIF(REFERENCEMENT_ISOLANT[DATE REFERENCEMENT],"&lt;&gt;"&amp;""),A423&gt;0),'PR-tampon'!A423+1,"")</f>
        <v/>
      </c>
      <c r="B424" s="23" t="str">
        <f>IFERROR(IF(A424="","",VLOOKUP($A424,REFERENCEMENT_ISOLANT[[Ordre]:[Eligibilité procédé]],2,FALSE)),"")</f>
        <v/>
      </c>
      <c r="C424" s="23" t="str" cm="1">
        <f t="array" ref="C424">IF(B424&lt;&gt;"",INDEX(BDD_ISOLANTS_BIOSOURCES!A:CC,B424,MATCH($C$12,REFERENCEMENT_ISOLANT[#Headers],0)),"")</f>
        <v/>
      </c>
      <c r="D424" s="23" t="str">
        <f ca="1">IF($B$10=TRUE,IF(C424&lt;&gt;"",COUNTIF(INDIRECT("$C$"&amp;ROW($C$13)&amp;":$C$"&amp;491-COUNTBLANK($C$13:$C$491)),"&lt;"&amp;C424)+COUNTIF(C$13:C424,C424),""),IF(C424&lt;&gt;"",COUNTIF(INDIRECT("$C$"&amp;ROW($C$13)&amp;":$C$"&amp;491-COUNTBLANK($C$13:$C$491)),"&gt;"&amp;C424)+COUNTIF(C$13:C424,C424),""))</f>
        <v/>
      </c>
      <c r="E424" s="23" t="str">
        <f t="shared" ca="1" si="6"/>
        <v/>
      </c>
      <c r="F424" s="142" t="str" cm="1">
        <f t="array" ref="F424">IF(A424&lt;&gt;"",INDEX(BDD_ISOLANTS_BIOSOURCES!A:CG,E424,MATCH($F$12,REFERENCEMENT_ISOLANT[#Headers],0)),"")</f>
        <v/>
      </c>
    </row>
    <row r="425" spans="1:6" x14ac:dyDescent="0.3">
      <c r="A425" s="23" t="str">
        <f>IF(AND(A424&lt;COUNTIF(REFERENCEMENT_ISOLANT[DATE REFERENCEMENT],"&lt;&gt;"&amp;""),A424&gt;0),'PR-tampon'!A424+1,"")</f>
        <v/>
      </c>
      <c r="B425" s="23" t="str">
        <f>IFERROR(IF(A425="","",VLOOKUP($A425,REFERENCEMENT_ISOLANT[[Ordre]:[Eligibilité procédé]],2,FALSE)),"")</f>
        <v/>
      </c>
      <c r="C425" s="23" t="str" cm="1">
        <f t="array" ref="C425">IF(B425&lt;&gt;"",INDEX(BDD_ISOLANTS_BIOSOURCES!A:CC,B425,MATCH($C$12,REFERENCEMENT_ISOLANT[#Headers],0)),"")</f>
        <v/>
      </c>
      <c r="D425" s="23" t="str">
        <f ca="1">IF($B$10=TRUE,IF(C425&lt;&gt;"",COUNTIF(INDIRECT("$C$"&amp;ROW($C$13)&amp;":$C$"&amp;491-COUNTBLANK($C$13:$C$491)),"&lt;"&amp;C425)+COUNTIF(C$13:C425,C425),""),IF(C425&lt;&gt;"",COUNTIF(INDIRECT("$C$"&amp;ROW($C$13)&amp;":$C$"&amp;491-COUNTBLANK($C$13:$C$491)),"&gt;"&amp;C425)+COUNTIF(C$13:C425,C425),""))</f>
        <v/>
      </c>
      <c r="E425" s="23" t="str">
        <f t="shared" ca="1" si="6"/>
        <v/>
      </c>
      <c r="F425" s="142" t="str" cm="1">
        <f t="array" ref="F425">IF(A425&lt;&gt;"",INDEX(BDD_ISOLANTS_BIOSOURCES!A:CG,E425,MATCH($F$12,REFERENCEMENT_ISOLANT[#Headers],0)),"")</f>
        <v/>
      </c>
    </row>
    <row r="426" spans="1:6" x14ac:dyDescent="0.3">
      <c r="A426" s="23" t="str">
        <f>IF(AND(A425&lt;COUNTIF(REFERENCEMENT_ISOLANT[DATE REFERENCEMENT],"&lt;&gt;"&amp;""),A425&gt;0),'PR-tampon'!A425+1,"")</f>
        <v/>
      </c>
      <c r="B426" s="23" t="str">
        <f>IFERROR(IF(A426="","",VLOOKUP($A426,REFERENCEMENT_ISOLANT[[Ordre]:[Eligibilité procédé]],2,FALSE)),"")</f>
        <v/>
      </c>
      <c r="C426" s="23" t="str" cm="1">
        <f t="array" ref="C426">IF(B426&lt;&gt;"",INDEX(BDD_ISOLANTS_BIOSOURCES!A:CC,B426,MATCH($C$12,REFERENCEMENT_ISOLANT[#Headers],0)),"")</f>
        <v/>
      </c>
      <c r="D426" s="23" t="str">
        <f ca="1">IF($B$10=TRUE,IF(C426&lt;&gt;"",COUNTIF(INDIRECT("$C$"&amp;ROW($C$13)&amp;":$C$"&amp;491-COUNTBLANK($C$13:$C$491)),"&lt;"&amp;C426)+COUNTIF(C$13:C426,C426),""),IF(C426&lt;&gt;"",COUNTIF(INDIRECT("$C$"&amp;ROW($C$13)&amp;":$C$"&amp;491-COUNTBLANK($C$13:$C$491)),"&gt;"&amp;C426)+COUNTIF(C$13:C426,C426),""))</f>
        <v/>
      </c>
      <c r="E426" s="23" t="str">
        <f t="shared" ca="1" si="6"/>
        <v/>
      </c>
      <c r="F426" s="142" t="str" cm="1">
        <f t="array" ref="F426">IF(A426&lt;&gt;"",INDEX(BDD_ISOLANTS_BIOSOURCES!A:CG,E426,MATCH($F$12,REFERENCEMENT_ISOLANT[#Headers],0)),"")</f>
        <v/>
      </c>
    </row>
    <row r="427" spans="1:6" x14ac:dyDescent="0.3">
      <c r="A427" s="23" t="str">
        <f>IF(AND(A426&lt;COUNTIF(REFERENCEMENT_ISOLANT[DATE REFERENCEMENT],"&lt;&gt;"&amp;""),A426&gt;0),'PR-tampon'!A426+1,"")</f>
        <v/>
      </c>
      <c r="B427" s="23" t="str">
        <f>IFERROR(IF(A427="","",VLOOKUP($A427,REFERENCEMENT_ISOLANT[[Ordre]:[Eligibilité procédé]],2,FALSE)),"")</f>
        <v/>
      </c>
      <c r="C427" s="23" t="str" cm="1">
        <f t="array" ref="C427">IF(B427&lt;&gt;"",INDEX(BDD_ISOLANTS_BIOSOURCES!A:CC,B427,MATCH($C$12,REFERENCEMENT_ISOLANT[#Headers],0)),"")</f>
        <v/>
      </c>
      <c r="D427" s="23" t="str">
        <f ca="1">IF($B$10=TRUE,IF(C427&lt;&gt;"",COUNTIF(INDIRECT("$C$"&amp;ROW($C$13)&amp;":$C$"&amp;491-COUNTBLANK($C$13:$C$491)),"&lt;"&amp;C427)+COUNTIF(C$13:C427,C427),""),IF(C427&lt;&gt;"",COUNTIF(INDIRECT("$C$"&amp;ROW($C$13)&amp;":$C$"&amp;491-COUNTBLANK($C$13:$C$491)),"&gt;"&amp;C427)+COUNTIF(C$13:C427,C427),""))</f>
        <v/>
      </c>
      <c r="E427" s="23" t="str">
        <f t="shared" ca="1" si="6"/>
        <v/>
      </c>
      <c r="F427" s="142" t="str" cm="1">
        <f t="array" ref="F427">IF(A427&lt;&gt;"",INDEX(BDD_ISOLANTS_BIOSOURCES!A:CG,E427,MATCH($F$12,REFERENCEMENT_ISOLANT[#Headers],0)),"")</f>
        <v/>
      </c>
    </row>
    <row r="428" spans="1:6" x14ac:dyDescent="0.3">
      <c r="A428" s="23" t="str">
        <f>IF(AND(A427&lt;COUNTIF(REFERENCEMENT_ISOLANT[DATE REFERENCEMENT],"&lt;&gt;"&amp;""),A427&gt;0),'PR-tampon'!A427+1,"")</f>
        <v/>
      </c>
      <c r="B428" s="23" t="str">
        <f>IFERROR(IF(A428="","",VLOOKUP($A428,REFERENCEMENT_ISOLANT[[Ordre]:[Eligibilité procédé]],2,FALSE)),"")</f>
        <v/>
      </c>
      <c r="C428" s="23" t="str" cm="1">
        <f t="array" ref="C428">IF(B428&lt;&gt;"",INDEX(BDD_ISOLANTS_BIOSOURCES!A:CC,B428,MATCH($C$12,REFERENCEMENT_ISOLANT[#Headers],0)),"")</f>
        <v/>
      </c>
      <c r="D428" s="23" t="str">
        <f ca="1">IF($B$10=TRUE,IF(C428&lt;&gt;"",COUNTIF(INDIRECT("$C$"&amp;ROW($C$13)&amp;":$C$"&amp;491-COUNTBLANK($C$13:$C$491)),"&lt;"&amp;C428)+COUNTIF(C$13:C428,C428),""),IF(C428&lt;&gt;"",COUNTIF(INDIRECT("$C$"&amp;ROW($C$13)&amp;":$C$"&amp;491-COUNTBLANK($C$13:$C$491)),"&gt;"&amp;C428)+COUNTIF(C$13:C428,C428),""))</f>
        <v/>
      </c>
      <c r="E428" s="23" t="str">
        <f t="shared" ca="1" si="6"/>
        <v/>
      </c>
      <c r="F428" s="142" t="str" cm="1">
        <f t="array" ref="F428">IF(A428&lt;&gt;"",INDEX(BDD_ISOLANTS_BIOSOURCES!A:CG,E428,MATCH($F$12,REFERENCEMENT_ISOLANT[#Headers],0)),"")</f>
        <v/>
      </c>
    </row>
    <row r="429" spans="1:6" x14ac:dyDescent="0.3">
      <c r="A429" s="23" t="str">
        <f>IF(AND(A428&lt;COUNTIF(REFERENCEMENT_ISOLANT[DATE REFERENCEMENT],"&lt;&gt;"&amp;""),A428&gt;0),'PR-tampon'!A428+1,"")</f>
        <v/>
      </c>
      <c r="B429" s="23" t="str">
        <f>IFERROR(IF(A429="","",VLOOKUP($A429,REFERENCEMENT_ISOLANT[[Ordre]:[Eligibilité procédé]],2,FALSE)),"")</f>
        <v/>
      </c>
      <c r="C429" s="23" t="str" cm="1">
        <f t="array" ref="C429">IF(B429&lt;&gt;"",INDEX(BDD_ISOLANTS_BIOSOURCES!A:CC,B429,MATCH($C$12,REFERENCEMENT_ISOLANT[#Headers],0)),"")</f>
        <v/>
      </c>
      <c r="D429" s="23" t="str">
        <f ca="1">IF($B$10=TRUE,IF(C429&lt;&gt;"",COUNTIF(INDIRECT("$C$"&amp;ROW($C$13)&amp;":$C$"&amp;491-COUNTBLANK($C$13:$C$491)),"&lt;"&amp;C429)+COUNTIF(C$13:C429,C429),""),IF(C429&lt;&gt;"",COUNTIF(INDIRECT("$C$"&amp;ROW($C$13)&amp;":$C$"&amp;491-COUNTBLANK($C$13:$C$491)),"&gt;"&amp;C429)+COUNTIF(C$13:C429,C429),""))</f>
        <v/>
      </c>
      <c r="E429" s="23" t="str">
        <f t="shared" ca="1" si="6"/>
        <v/>
      </c>
      <c r="F429" s="142" t="str" cm="1">
        <f t="array" ref="F429">IF(A429&lt;&gt;"",INDEX(BDD_ISOLANTS_BIOSOURCES!A:CG,E429,MATCH($F$12,REFERENCEMENT_ISOLANT[#Headers],0)),"")</f>
        <v/>
      </c>
    </row>
    <row r="430" spans="1:6" x14ac:dyDescent="0.3">
      <c r="A430" s="23" t="str">
        <f>IF(AND(A429&lt;COUNTIF(REFERENCEMENT_ISOLANT[DATE REFERENCEMENT],"&lt;&gt;"&amp;""),A429&gt;0),'PR-tampon'!A429+1,"")</f>
        <v/>
      </c>
      <c r="B430" s="23" t="str">
        <f>IFERROR(IF(A430="","",VLOOKUP($A430,REFERENCEMENT_ISOLANT[[Ordre]:[Eligibilité procédé]],2,FALSE)),"")</f>
        <v/>
      </c>
      <c r="C430" s="23" t="str" cm="1">
        <f t="array" ref="C430">IF(B430&lt;&gt;"",INDEX(BDD_ISOLANTS_BIOSOURCES!A:CC,B430,MATCH($C$12,REFERENCEMENT_ISOLANT[#Headers],0)),"")</f>
        <v/>
      </c>
      <c r="D430" s="23" t="str">
        <f ca="1">IF($B$10=TRUE,IF(C430&lt;&gt;"",COUNTIF(INDIRECT("$C$"&amp;ROW($C$13)&amp;":$C$"&amp;491-COUNTBLANK($C$13:$C$491)),"&lt;"&amp;C430)+COUNTIF(C$13:C430,C430),""),IF(C430&lt;&gt;"",COUNTIF(INDIRECT("$C$"&amp;ROW($C$13)&amp;":$C$"&amp;491-COUNTBLANK($C$13:$C$491)),"&gt;"&amp;C430)+COUNTIF(C$13:C430,C430),""))</f>
        <v/>
      </c>
      <c r="E430" s="23" t="str">
        <f t="shared" ca="1" si="6"/>
        <v/>
      </c>
      <c r="F430" s="142" t="str" cm="1">
        <f t="array" ref="F430">IF(A430&lt;&gt;"",INDEX(BDD_ISOLANTS_BIOSOURCES!A:CG,E430,MATCH($F$12,REFERENCEMENT_ISOLANT[#Headers],0)),"")</f>
        <v/>
      </c>
    </row>
    <row r="431" spans="1:6" x14ac:dyDescent="0.3">
      <c r="A431" s="23" t="str">
        <f>IF(AND(A430&lt;COUNTIF(REFERENCEMENT_ISOLANT[DATE REFERENCEMENT],"&lt;&gt;"&amp;""),A430&gt;0),'PR-tampon'!A430+1,"")</f>
        <v/>
      </c>
      <c r="B431" s="23" t="str">
        <f>IFERROR(IF(A431="","",VLOOKUP($A431,REFERENCEMENT_ISOLANT[[Ordre]:[Eligibilité procédé]],2,FALSE)),"")</f>
        <v/>
      </c>
      <c r="C431" s="23" t="str" cm="1">
        <f t="array" ref="C431">IF(B431&lt;&gt;"",INDEX(BDD_ISOLANTS_BIOSOURCES!A:CC,B431,MATCH($C$12,REFERENCEMENT_ISOLANT[#Headers],0)),"")</f>
        <v/>
      </c>
      <c r="D431" s="23" t="str">
        <f ca="1">IF($B$10=TRUE,IF(C431&lt;&gt;"",COUNTIF(INDIRECT("$C$"&amp;ROW($C$13)&amp;":$C$"&amp;491-COUNTBLANK($C$13:$C$491)),"&lt;"&amp;C431)+COUNTIF(C$13:C431,C431),""),IF(C431&lt;&gt;"",COUNTIF(INDIRECT("$C$"&amp;ROW($C$13)&amp;":$C$"&amp;491-COUNTBLANK($C$13:$C$491)),"&gt;"&amp;C431)+COUNTIF(C$13:C431,C431),""))</f>
        <v/>
      </c>
      <c r="E431" s="23" t="str">
        <f t="shared" ca="1" si="6"/>
        <v/>
      </c>
      <c r="F431" s="142" t="str" cm="1">
        <f t="array" ref="F431">IF(A431&lt;&gt;"",INDEX(BDD_ISOLANTS_BIOSOURCES!A:CG,E431,MATCH($F$12,REFERENCEMENT_ISOLANT[#Headers],0)),"")</f>
        <v/>
      </c>
    </row>
    <row r="432" spans="1:6" x14ac:dyDescent="0.3">
      <c r="A432" s="23" t="str">
        <f>IF(AND(A431&lt;COUNTIF(REFERENCEMENT_ISOLANT[DATE REFERENCEMENT],"&lt;&gt;"&amp;""),A431&gt;0),'PR-tampon'!A431+1,"")</f>
        <v/>
      </c>
      <c r="B432" s="23" t="str">
        <f>IFERROR(IF(A432="","",VLOOKUP($A432,REFERENCEMENT_ISOLANT[[Ordre]:[Eligibilité procédé]],2,FALSE)),"")</f>
        <v/>
      </c>
      <c r="C432" s="23" t="str" cm="1">
        <f t="array" ref="C432">IF(B432&lt;&gt;"",INDEX(BDD_ISOLANTS_BIOSOURCES!A:CC,B432,MATCH($C$12,REFERENCEMENT_ISOLANT[#Headers],0)),"")</f>
        <v/>
      </c>
      <c r="D432" s="23" t="str">
        <f ca="1">IF($B$10=TRUE,IF(C432&lt;&gt;"",COUNTIF(INDIRECT("$C$"&amp;ROW($C$13)&amp;":$C$"&amp;491-COUNTBLANK($C$13:$C$491)),"&lt;"&amp;C432)+COUNTIF(C$13:C432,C432),""),IF(C432&lt;&gt;"",COUNTIF(INDIRECT("$C$"&amp;ROW($C$13)&amp;":$C$"&amp;491-COUNTBLANK($C$13:$C$491)),"&gt;"&amp;C432)+COUNTIF(C$13:C432,C432),""))</f>
        <v/>
      </c>
      <c r="E432" s="23" t="str">
        <f t="shared" ca="1" si="6"/>
        <v/>
      </c>
      <c r="F432" s="142" t="str" cm="1">
        <f t="array" ref="F432">IF(A432&lt;&gt;"",INDEX(BDD_ISOLANTS_BIOSOURCES!A:CG,E432,MATCH($F$12,REFERENCEMENT_ISOLANT[#Headers],0)),"")</f>
        <v/>
      </c>
    </row>
    <row r="433" spans="1:6" x14ac:dyDescent="0.3">
      <c r="A433" s="23" t="str">
        <f>IF(AND(A432&lt;COUNTIF(REFERENCEMENT_ISOLANT[DATE REFERENCEMENT],"&lt;&gt;"&amp;""),A432&gt;0),'PR-tampon'!A432+1,"")</f>
        <v/>
      </c>
      <c r="B433" s="23" t="str">
        <f>IFERROR(IF(A433="","",VLOOKUP($A433,REFERENCEMENT_ISOLANT[[Ordre]:[Eligibilité procédé]],2,FALSE)),"")</f>
        <v/>
      </c>
      <c r="C433" s="23" t="str" cm="1">
        <f t="array" ref="C433">IF(B433&lt;&gt;"",INDEX(BDD_ISOLANTS_BIOSOURCES!A:CC,B433,MATCH($C$12,REFERENCEMENT_ISOLANT[#Headers],0)),"")</f>
        <v/>
      </c>
      <c r="D433" s="23" t="str">
        <f ca="1">IF($B$10=TRUE,IF(C433&lt;&gt;"",COUNTIF(INDIRECT("$C$"&amp;ROW($C$13)&amp;":$C$"&amp;491-COUNTBLANK($C$13:$C$491)),"&lt;"&amp;C433)+COUNTIF(C$13:C433,C433),""),IF(C433&lt;&gt;"",COUNTIF(INDIRECT("$C$"&amp;ROW($C$13)&amp;":$C$"&amp;491-COUNTBLANK($C$13:$C$491)),"&gt;"&amp;C433)+COUNTIF(C$13:C433,C433),""))</f>
        <v/>
      </c>
      <c r="E433" s="23" t="str">
        <f t="shared" ca="1" si="6"/>
        <v/>
      </c>
      <c r="F433" s="142" t="str" cm="1">
        <f t="array" ref="F433">IF(A433&lt;&gt;"",INDEX(BDD_ISOLANTS_BIOSOURCES!A:CG,E433,MATCH($F$12,REFERENCEMENT_ISOLANT[#Headers],0)),"")</f>
        <v/>
      </c>
    </row>
    <row r="434" spans="1:6" x14ac:dyDescent="0.3">
      <c r="A434" s="23" t="str">
        <f>IF(AND(A433&lt;COUNTIF(REFERENCEMENT_ISOLANT[DATE REFERENCEMENT],"&lt;&gt;"&amp;""),A433&gt;0),'PR-tampon'!A433+1,"")</f>
        <v/>
      </c>
      <c r="B434" s="23" t="str">
        <f>IFERROR(IF(A434="","",VLOOKUP($A434,REFERENCEMENT_ISOLANT[[Ordre]:[Eligibilité procédé]],2,FALSE)),"")</f>
        <v/>
      </c>
      <c r="C434" s="23" t="str" cm="1">
        <f t="array" ref="C434">IF(B434&lt;&gt;"",INDEX(BDD_ISOLANTS_BIOSOURCES!A:CC,B434,MATCH($C$12,REFERENCEMENT_ISOLANT[#Headers],0)),"")</f>
        <v/>
      </c>
      <c r="D434" s="23" t="str">
        <f ca="1">IF($B$10=TRUE,IF(C434&lt;&gt;"",COUNTIF(INDIRECT("$C$"&amp;ROW($C$13)&amp;":$C$"&amp;491-COUNTBLANK($C$13:$C$491)),"&lt;"&amp;C434)+COUNTIF(C$13:C434,C434),""),IF(C434&lt;&gt;"",COUNTIF(INDIRECT("$C$"&amp;ROW($C$13)&amp;":$C$"&amp;491-COUNTBLANK($C$13:$C$491)),"&gt;"&amp;C434)+COUNTIF(C$13:C434,C434),""))</f>
        <v/>
      </c>
      <c r="E434" s="23" t="str">
        <f t="shared" ca="1" si="6"/>
        <v/>
      </c>
      <c r="F434" s="142" t="str" cm="1">
        <f t="array" ref="F434">IF(A434&lt;&gt;"",INDEX(BDD_ISOLANTS_BIOSOURCES!A:CG,E434,MATCH($F$12,REFERENCEMENT_ISOLANT[#Headers],0)),"")</f>
        <v/>
      </c>
    </row>
    <row r="435" spans="1:6" x14ac:dyDescent="0.3">
      <c r="A435" s="23" t="str">
        <f>IF(AND(A434&lt;COUNTIF(REFERENCEMENT_ISOLANT[DATE REFERENCEMENT],"&lt;&gt;"&amp;""),A434&gt;0),'PR-tampon'!A434+1,"")</f>
        <v/>
      </c>
      <c r="B435" s="23" t="str">
        <f>IFERROR(IF(A435="","",VLOOKUP($A435,REFERENCEMENT_ISOLANT[[Ordre]:[Eligibilité procédé]],2,FALSE)),"")</f>
        <v/>
      </c>
      <c r="C435" s="23" t="str" cm="1">
        <f t="array" ref="C435">IF(B435&lt;&gt;"",INDEX(BDD_ISOLANTS_BIOSOURCES!A:CC,B435,MATCH($C$12,REFERENCEMENT_ISOLANT[#Headers],0)),"")</f>
        <v/>
      </c>
      <c r="D435" s="23" t="str">
        <f ca="1">IF($B$10=TRUE,IF(C435&lt;&gt;"",COUNTIF(INDIRECT("$C$"&amp;ROW($C$13)&amp;":$C$"&amp;491-COUNTBLANK($C$13:$C$491)),"&lt;"&amp;C435)+COUNTIF(C$13:C435,C435),""),IF(C435&lt;&gt;"",COUNTIF(INDIRECT("$C$"&amp;ROW($C$13)&amp;":$C$"&amp;491-COUNTBLANK($C$13:$C$491)),"&gt;"&amp;C435)+COUNTIF(C$13:C435,C435),""))</f>
        <v/>
      </c>
      <c r="E435" s="23" t="str">
        <f t="shared" ca="1" si="6"/>
        <v/>
      </c>
      <c r="F435" s="142" t="str" cm="1">
        <f t="array" ref="F435">IF(A435&lt;&gt;"",INDEX(BDD_ISOLANTS_BIOSOURCES!A:CG,E435,MATCH($F$12,REFERENCEMENT_ISOLANT[#Headers],0)),"")</f>
        <v/>
      </c>
    </row>
    <row r="436" spans="1:6" x14ac:dyDescent="0.3">
      <c r="A436" s="23" t="str">
        <f>IF(AND(A435&lt;COUNTIF(REFERENCEMENT_ISOLANT[DATE REFERENCEMENT],"&lt;&gt;"&amp;""),A435&gt;0),'PR-tampon'!A435+1,"")</f>
        <v/>
      </c>
      <c r="B436" s="23" t="str">
        <f>IFERROR(IF(A436="","",VLOOKUP($A436,REFERENCEMENT_ISOLANT[[Ordre]:[Eligibilité procédé]],2,FALSE)),"")</f>
        <v/>
      </c>
      <c r="C436" s="23" t="str" cm="1">
        <f t="array" ref="C436">IF(B436&lt;&gt;"",INDEX(BDD_ISOLANTS_BIOSOURCES!A:CC,B436,MATCH($C$12,REFERENCEMENT_ISOLANT[#Headers],0)),"")</f>
        <v/>
      </c>
      <c r="D436" s="23" t="str">
        <f ca="1">IF($B$10=TRUE,IF(C436&lt;&gt;"",COUNTIF(INDIRECT("$C$"&amp;ROW($C$13)&amp;":$C$"&amp;491-COUNTBLANK($C$13:$C$491)),"&lt;"&amp;C436)+COUNTIF(C$13:C436,C436),""),IF(C436&lt;&gt;"",COUNTIF(INDIRECT("$C$"&amp;ROW($C$13)&amp;":$C$"&amp;491-COUNTBLANK($C$13:$C$491)),"&gt;"&amp;C436)+COUNTIF(C$13:C436,C436),""))</f>
        <v/>
      </c>
      <c r="E436" s="23" t="str">
        <f t="shared" ca="1" si="6"/>
        <v/>
      </c>
      <c r="F436" s="142" t="str" cm="1">
        <f t="array" ref="F436">IF(A436&lt;&gt;"",INDEX(BDD_ISOLANTS_BIOSOURCES!A:CG,E436,MATCH($F$12,REFERENCEMENT_ISOLANT[#Headers],0)),"")</f>
        <v/>
      </c>
    </row>
    <row r="437" spans="1:6" x14ac:dyDescent="0.3">
      <c r="A437" s="23" t="str">
        <f>IF(AND(A436&lt;COUNTIF(REFERENCEMENT_ISOLANT[DATE REFERENCEMENT],"&lt;&gt;"&amp;""),A436&gt;0),'PR-tampon'!A436+1,"")</f>
        <v/>
      </c>
      <c r="B437" s="23" t="str">
        <f>IFERROR(IF(A437="","",VLOOKUP($A437,REFERENCEMENT_ISOLANT[[Ordre]:[Eligibilité procédé]],2,FALSE)),"")</f>
        <v/>
      </c>
      <c r="C437" s="23" t="str" cm="1">
        <f t="array" ref="C437">IF(B437&lt;&gt;"",INDEX(BDD_ISOLANTS_BIOSOURCES!A:CC,B437,MATCH($C$12,REFERENCEMENT_ISOLANT[#Headers],0)),"")</f>
        <v/>
      </c>
      <c r="D437" s="23" t="str">
        <f ca="1">IF($B$10=TRUE,IF(C437&lt;&gt;"",COUNTIF(INDIRECT("$C$"&amp;ROW($C$13)&amp;":$C$"&amp;491-COUNTBLANK($C$13:$C$491)),"&lt;"&amp;C437)+COUNTIF(C$13:C437,C437),""),IF(C437&lt;&gt;"",COUNTIF(INDIRECT("$C$"&amp;ROW($C$13)&amp;":$C$"&amp;491-COUNTBLANK($C$13:$C$491)),"&gt;"&amp;C437)+COUNTIF(C$13:C437,C437),""))</f>
        <v/>
      </c>
      <c r="E437" s="23" t="str">
        <f t="shared" ca="1" si="6"/>
        <v/>
      </c>
      <c r="F437" s="142" t="str" cm="1">
        <f t="array" ref="F437">IF(A437&lt;&gt;"",INDEX(BDD_ISOLANTS_BIOSOURCES!A:CG,E437,MATCH($F$12,REFERENCEMENT_ISOLANT[#Headers],0)),"")</f>
        <v/>
      </c>
    </row>
    <row r="438" spans="1:6" x14ac:dyDescent="0.3">
      <c r="A438" s="23" t="str">
        <f>IF(AND(A437&lt;COUNTIF(REFERENCEMENT_ISOLANT[DATE REFERENCEMENT],"&lt;&gt;"&amp;""),A437&gt;0),'PR-tampon'!A437+1,"")</f>
        <v/>
      </c>
      <c r="B438" s="23" t="str">
        <f>IFERROR(IF(A438="","",VLOOKUP($A438,REFERENCEMENT_ISOLANT[[Ordre]:[Eligibilité procédé]],2,FALSE)),"")</f>
        <v/>
      </c>
      <c r="C438" s="23" t="str" cm="1">
        <f t="array" ref="C438">IF(B438&lt;&gt;"",INDEX(BDD_ISOLANTS_BIOSOURCES!A:CC,B438,MATCH($C$12,REFERENCEMENT_ISOLANT[#Headers],0)),"")</f>
        <v/>
      </c>
      <c r="D438" s="23" t="str">
        <f ca="1">IF($B$10=TRUE,IF(C438&lt;&gt;"",COUNTIF(INDIRECT("$C$"&amp;ROW($C$13)&amp;":$C$"&amp;491-COUNTBLANK($C$13:$C$491)),"&lt;"&amp;C438)+COUNTIF(C$13:C438,C438),""),IF(C438&lt;&gt;"",COUNTIF(INDIRECT("$C$"&amp;ROW($C$13)&amp;":$C$"&amp;491-COUNTBLANK($C$13:$C$491)),"&gt;"&amp;C438)+COUNTIF(C$13:C438,C438),""))</f>
        <v/>
      </c>
      <c r="E438" s="23" t="str">
        <f t="shared" ca="1" si="6"/>
        <v/>
      </c>
      <c r="F438" s="142" t="str" cm="1">
        <f t="array" ref="F438">IF(A438&lt;&gt;"",INDEX(BDD_ISOLANTS_BIOSOURCES!A:CG,E438,MATCH($F$12,REFERENCEMENT_ISOLANT[#Headers],0)),"")</f>
        <v/>
      </c>
    </row>
    <row r="439" spans="1:6" x14ac:dyDescent="0.3">
      <c r="A439" s="23" t="str">
        <f>IF(AND(A438&lt;COUNTIF(REFERENCEMENT_ISOLANT[DATE REFERENCEMENT],"&lt;&gt;"&amp;""),A438&gt;0),'PR-tampon'!A438+1,"")</f>
        <v/>
      </c>
      <c r="B439" s="23" t="str">
        <f>IFERROR(IF(A439="","",VLOOKUP($A439,REFERENCEMENT_ISOLANT[[Ordre]:[Eligibilité procédé]],2,FALSE)),"")</f>
        <v/>
      </c>
      <c r="C439" s="23" t="str" cm="1">
        <f t="array" ref="C439">IF(B439&lt;&gt;"",INDEX(BDD_ISOLANTS_BIOSOURCES!A:CC,B439,MATCH($C$12,REFERENCEMENT_ISOLANT[#Headers],0)),"")</f>
        <v/>
      </c>
      <c r="D439" s="23" t="str">
        <f ca="1">IF($B$10=TRUE,IF(C439&lt;&gt;"",COUNTIF(INDIRECT("$C$"&amp;ROW($C$13)&amp;":$C$"&amp;491-COUNTBLANK($C$13:$C$491)),"&lt;"&amp;C439)+COUNTIF(C$13:C439,C439),""),IF(C439&lt;&gt;"",COUNTIF(INDIRECT("$C$"&amp;ROW($C$13)&amp;":$C$"&amp;491-COUNTBLANK($C$13:$C$491)),"&gt;"&amp;C439)+COUNTIF(C$13:C439,C439),""))</f>
        <v/>
      </c>
      <c r="E439" s="23" t="str">
        <f t="shared" ca="1" si="6"/>
        <v/>
      </c>
      <c r="F439" s="142" t="str" cm="1">
        <f t="array" ref="F439">IF(A439&lt;&gt;"",INDEX(BDD_ISOLANTS_BIOSOURCES!A:CG,E439,MATCH($F$12,REFERENCEMENT_ISOLANT[#Headers],0)),"")</f>
        <v/>
      </c>
    </row>
    <row r="440" spans="1:6" x14ac:dyDescent="0.3">
      <c r="A440" s="23" t="str">
        <f>IF(AND(A439&lt;COUNTIF(REFERENCEMENT_ISOLANT[DATE REFERENCEMENT],"&lt;&gt;"&amp;""),A439&gt;0),'PR-tampon'!A439+1,"")</f>
        <v/>
      </c>
      <c r="B440" s="23" t="str">
        <f>IFERROR(IF(A440="","",VLOOKUP($A440,REFERENCEMENT_ISOLANT[[Ordre]:[Eligibilité procédé]],2,FALSE)),"")</f>
        <v/>
      </c>
      <c r="C440" s="23" t="str" cm="1">
        <f t="array" ref="C440">IF(B440&lt;&gt;"",INDEX(BDD_ISOLANTS_BIOSOURCES!A:CC,B440,MATCH($C$12,REFERENCEMENT_ISOLANT[#Headers],0)),"")</f>
        <v/>
      </c>
      <c r="D440" s="23" t="str">
        <f ca="1">IF($B$10=TRUE,IF(C440&lt;&gt;"",COUNTIF(INDIRECT("$C$"&amp;ROW($C$13)&amp;":$C$"&amp;491-COUNTBLANK($C$13:$C$491)),"&lt;"&amp;C440)+COUNTIF(C$13:C440,C440),""),IF(C440&lt;&gt;"",COUNTIF(INDIRECT("$C$"&amp;ROW($C$13)&amp;":$C$"&amp;491-COUNTBLANK($C$13:$C$491)),"&gt;"&amp;C440)+COUNTIF(C$13:C440,C440),""))</f>
        <v/>
      </c>
      <c r="E440" s="23" t="str">
        <f t="shared" ca="1" si="6"/>
        <v/>
      </c>
      <c r="F440" s="142" t="str" cm="1">
        <f t="array" ref="F440">IF(A440&lt;&gt;"",INDEX(BDD_ISOLANTS_BIOSOURCES!A:CG,E440,MATCH($F$12,REFERENCEMENT_ISOLANT[#Headers],0)),"")</f>
        <v/>
      </c>
    </row>
    <row r="441" spans="1:6" x14ac:dyDescent="0.3">
      <c r="A441" s="23" t="str">
        <f>IF(AND(A440&lt;COUNTIF(REFERENCEMENT_ISOLANT[DATE REFERENCEMENT],"&lt;&gt;"&amp;""),A440&gt;0),'PR-tampon'!A440+1,"")</f>
        <v/>
      </c>
      <c r="B441" s="23" t="str">
        <f>IFERROR(IF(A441="","",VLOOKUP($A441,REFERENCEMENT_ISOLANT[[Ordre]:[Eligibilité procédé]],2,FALSE)),"")</f>
        <v/>
      </c>
      <c r="C441" s="23" t="str" cm="1">
        <f t="array" ref="C441">IF(B441&lt;&gt;"",INDEX(BDD_ISOLANTS_BIOSOURCES!A:CC,B441,MATCH($C$12,REFERENCEMENT_ISOLANT[#Headers],0)),"")</f>
        <v/>
      </c>
      <c r="D441" s="23" t="str">
        <f ca="1">IF($B$10=TRUE,IF(C441&lt;&gt;"",COUNTIF(INDIRECT("$C$"&amp;ROW($C$13)&amp;":$C$"&amp;491-COUNTBLANK($C$13:$C$491)),"&lt;"&amp;C441)+COUNTIF(C$13:C441,C441),""),IF(C441&lt;&gt;"",COUNTIF(INDIRECT("$C$"&amp;ROW($C$13)&amp;":$C$"&amp;491-COUNTBLANK($C$13:$C$491)),"&gt;"&amp;C441)+COUNTIF(C$13:C441,C441),""))</f>
        <v/>
      </c>
      <c r="E441" s="23" t="str">
        <f t="shared" ca="1" si="6"/>
        <v/>
      </c>
      <c r="F441" s="142" t="str" cm="1">
        <f t="array" ref="F441">IF(A441&lt;&gt;"",INDEX(BDD_ISOLANTS_BIOSOURCES!A:CG,E441,MATCH($F$12,REFERENCEMENT_ISOLANT[#Headers],0)),"")</f>
        <v/>
      </c>
    </row>
    <row r="442" spans="1:6" x14ac:dyDescent="0.3">
      <c r="A442" s="23" t="str">
        <f>IF(AND(A441&lt;COUNTIF(REFERENCEMENT_ISOLANT[DATE REFERENCEMENT],"&lt;&gt;"&amp;""),A441&gt;0),'PR-tampon'!A441+1,"")</f>
        <v/>
      </c>
      <c r="B442" s="23" t="str">
        <f>IFERROR(IF(A442="","",VLOOKUP($A442,REFERENCEMENT_ISOLANT[[Ordre]:[Eligibilité procédé]],2,FALSE)),"")</f>
        <v/>
      </c>
      <c r="C442" s="23" t="str" cm="1">
        <f t="array" ref="C442">IF(B442&lt;&gt;"",INDEX(BDD_ISOLANTS_BIOSOURCES!A:CC,B442,MATCH($C$12,REFERENCEMENT_ISOLANT[#Headers],0)),"")</f>
        <v/>
      </c>
      <c r="D442" s="23" t="str">
        <f ca="1">IF($B$10=TRUE,IF(C442&lt;&gt;"",COUNTIF(INDIRECT("$C$"&amp;ROW($C$13)&amp;":$C$"&amp;491-COUNTBLANK($C$13:$C$491)),"&lt;"&amp;C442)+COUNTIF(C$13:C442,C442),""),IF(C442&lt;&gt;"",COUNTIF(INDIRECT("$C$"&amp;ROW($C$13)&amp;":$C$"&amp;491-COUNTBLANK($C$13:$C$491)),"&gt;"&amp;C442)+COUNTIF(C$13:C442,C442),""))</f>
        <v/>
      </c>
      <c r="E442" s="23" t="str">
        <f t="shared" ca="1" si="6"/>
        <v/>
      </c>
      <c r="F442" s="142" t="str" cm="1">
        <f t="array" ref="F442">IF(A442&lt;&gt;"",INDEX(BDD_ISOLANTS_BIOSOURCES!A:CG,E442,MATCH($F$12,REFERENCEMENT_ISOLANT[#Headers],0)),"")</f>
        <v/>
      </c>
    </row>
    <row r="443" spans="1:6" x14ac:dyDescent="0.3">
      <c r="A443" s="23" t="str">
        <f>IF(AND(A442&lt;COUNTIF(REFERENCEMENT_ISOLANT[DATE REFERENCEMENT],"&lt;&gt;"&amp;""),A442&gt;0),'PR-tampon'!A442+1,"")</f>
        <v/>
      </c>
      <c r="B443" s="23" t="str">
        <f>IFERROR(IF(A443="","",VLOOKUP($A443,REFERENCEMENT_ISOLANT[[Ordre]:[Eligibilité procédé]],2,FALSE)),"")</f>
        <v/>
      </c>
      <c r="C443" s="23" t="str" cm="1">
        <f t="array" ref="C443">IF(B443&lt;&gt;"",INDEX(BDD_ISOLANTS_BIOSOURCES!A:CC,B443,MATCH($C$12,REFERENCEMENT_ISOLANT[#Headers],0)),"")</f>
        <v/>
      </c>
      <c r="D443" s="23" t="str">
        <f ca="1">IF($B$10=TRUE,IF(C443&lt;&gt;"",COUNTIF(INDIRECT("$C$"&amp;ROW($C$13)&amp;":$C$"&amp;491-COUNTBLANK($C$13:$C$491)),"&lt;"&amp;C443)+COUNTIF(C$13:C443,C443),""),IF(C443&lt;&gt;"",COUNTIF(INDIRECT("$C$"&amp;ROW($C$13)&amp;":$C$"&amp;491-COUNTBLANK($C$13:$C$491)),"&gt;"&amp;C443)+COUNTIF(C$13:C443,C443),""))</f>
        <v/>
      </c>
      <c r="E443" s="23" t="str">
        <f t="shared" ca="1" si="6"/>
        <v/>
      </c>
      <c r="F443" s="142" t="str" cm="1">
        <f t="array" ref="F443">IF(A443&lt;&gt;"",INDEX(BDD_ISOLANTS_BIOSOURCES!A:CG,E443,MATCH($F$12,REFERENCEMENT_ISOLANT[#Headers],0)),"")</f>
        <v/>
      </c>
    </row>
    <row r="444" spans="1:6" x14ac:dyDescent="0.3">
      <c r="A444" s="23" t="str">
        <f>IF(AND(A443&lt;COUNTIF(REFERENCEMENT_ISOLANT[DATE REFERENCEMENT],"&lt;&gt;"&amp;""),A443&gt;0),'PR-tampon'!A443+1,"")</f>
        <v/>
      </c>
      <c r="B444" s="23" t="str">
        <f>IFERROR(IF(A444="","",VLOOKUP($A444,REFERENCEMENT_ISOLANT[[Ordre]:[Eligibilité procédé]],2,FALSE)),"")</f>
        <v/>
      </c>
      <c r="C444" s="23" t="str" cm="1">
        <f t="array" ref="C444">IF(B444&lt;&gt;"",INDEX(BDD_ISOLANTS_BIOSOURCES!A:CC,B444,MATCH($C$12,REFERENCEMENT_ISOLANT[#Headers],0)),"")</f>
        <v/>
      </c>
      <c r="D444" s="23" t="str">
        <f ca="1">IF($B$10=TRUE,IF(C444&lt;&gt;"",COUNTIF(INDIRECT("$C$"&amp;ROW($C$13)&amp;":$C$"&amp;491-COUNTBLANK($C$13:$C$491)),"&lt;"&amp;C444)+COUNTIF(C$13:C444,C444),""),IF(C444&lt;&gt;"",COUNTIF(INDIRECT("$C$"&amp;ROW($C$13)&amp;":$C$"&amp;491-COUNTBLANK($C$13:$C$491)),"&gt;"&amp;C444)+COUNTIF(C$13:C444,C444),""))</f>
        <v/>
      </c>
      <c r="E444" s="23" t="str">
        <f t="shared" ca="1" si="6"/>
        <v/>
      </c>
      <c r="F444" s="142" t="str" cm="1">
        <f t="array" ref="F444">IF(A444&lt;&gt;"",INDEX(BDD_ISOLANTS_BIOSOURCES!A:CG,E444,MATCH($F$12,REFERENCEMENT_ISOLANT[#Headers],0)),"")</f>
        <v/>
      </c>
    </row>
    <row r="445" spans="1:6" x14ac:dyDescent="0.3">
      <c r="A445" s="23" t="str">
        <f>IF(AND(A444&lt;COUNTIF(REFERENCEMENT_ISOLANT[DATE REFERENCEMENT],"&lt;&gt;"&amp;""),A444&gt;0),'PR-tampon'!A444+1,"")</f>
        <v/>
      </c>
      <c r="B445" s="23" t="str">
        <f>IFERROR(IF(A445="","",VLOOKUP($A445,REFERENCEMENT_ISOLANT[[Ordre]:[Eligibilité procédé]],2,FALSE)),"")</f>
        <v/>
      </c>
      <c r="C445" s="23" t="str" cm="1">
        <f t="array" ref="C445">IF(B445&lt;&gt;"",INDEX(BDD_ISOLANTS_BIOSOURCES!A:CC,B445,MATCH($C$12,REFERENCEMENT_ISOLANT[#Headers],0)),"")</f>
        <v/>
      </c>
      <c r="D445" s="23" t="str">
        <f ca="1">IF($B$10=TRUE,IF(C445&lt;&gt;"",COUNTIF(INDIRECT("$C$"&amp;ROW($C$13)&amp;":$C$"&amp;491-COUNTBLANK($C$13:$C$491)),"&lt;"&amp;C445)+COUNTIF(C$13:C445,C445),""),IF(C445&lt;&gt;"",COUNTIF(INDIRECT("$C$"&amp;ROW($C$13)&amp;":$C$"&amp;491-COUNTBLANK($C$13:$C$491)),"&gt;"&amp;C445)+COUNTIF(C$13:C445,C445),""))</f>
        <v/>
      </c>
      <c r="E445" s="23" t="str">
        <f t="shared" ca="1" si="6"/>
        <v/>
      </c>
      <c r="F445" s="142" t="str" cm="1">
        <f t="array" ref="F445">IF(A445&lt;&gt;"",INDEX(BDD_ISOLANTS_BIOSOURCES!A:CG,E445,MATCH($F$12,REFERENCEMENT_ISOLANT[#Headers],0)),"")</f>
        <v/>
      </c>
    </row>
    <row r="446" spans="1:6" x14ac:dyDescent="0.3">
      <c r="A446" s="23" t="str">
        <f>IF(AND(A445&lt;COUNTIF(REFERENCEMENT_ISOLANT[DATE REFERENCEMENT],"&lt;&gt;"&amp;""),A445&gt;0),'PR-tampon'!A445+1,"")</f>
        <v/>
      </c>
      <c r="B446" s="23" t="str">
        <f>IFERROR(IF(A446="","",VLOOKUP($A446,REFERENCEMENT_ISOLANT[[Ordre]:[Eligibilité procédé]],2,FALSE)),"")</f>
        <v/>
      </c>
      <c r="C446" s="23" t="str" cm="1">
        <f t="array" ref="C446">IF(B446&lt;&gt;"",INDEX(BDD_ISOLANTS_BIOSOURCES!A:CC,B446,MATCH($C$12,REFERENCEMENT_ISOLANT[#Headers],0)),"")</f>
        <v/>
      </c>
      <c r="D446" s="23" t="str">
        <f ca="1">IF($B$10=TRUE,IF(C446&lt;&gt;"",COUNTIF(INDIRECT("$C$"&amp;ROW($C$13)&amp;":$C$"&amp;491-COUNTBLANK($C$13:$C$491)),"&lt;"&amp;C446)+COUNTIF(C$13:C446,C446),""),IF(C446&lt;&gt;"",COUNTIF(INDIRECT("$C$"&amp;ROW($C$13)&amp;":$C$"&amp;491-COUNTBLANK($C$13:$C$491)),"&gt;"&amp;C446)+COUNTIF(C$13:C446,C446),""))</f>
        <v/>
      </c>
      <c r="E446" s="23" t="str">
        <f t="shared" ca="1" si="6"/>
        <v/>
      </c>
      <c r="F446" s="142" t="str" cm="1">
        <f t="array" ref="F446">IF(A446&lt;&gt;"",INDEX(BDD_ISOLANTS_BIOSOURCES!A:CG,E446,MATCH($F$12,REFERENCEMENT_ISOLANT[#Headers],0)),"")</f>
        <v/>
      </c>
    </row>
    <row r="447" spans="1:6" x14ac:dyDescent="0.3">
      <c r="A447" s="23" t="str">
        <f>IF(AND(A446&lt;COUNTIF(REFERENCEMENT_ISOLANT[DATE REFERENCEMENT],"&lt;&gt;"&amp;""),A446&gt;0),'PR-tampon'!A446+1,"")</f>
        <v/>
      </c>
      <c r="B447" s="23" t="str">
        <f>IFERROR(IF(A447="","",VLOOKUP($A447,REFERENCEMENT_ISOLANT[[Ordre]:[Eligibilité procédé]],2,FALSE)),"")</f>
        <v/>
      </c>
      <c r="C447" s="23" t="str" cm="1">
        <f t="array" ref="C447">IF(B447&lt;&gt;"",INDEX(BDD_ISOLANTS_BIOSOURCES!A:CC,B447,MATCH($C$12,REFERENCEMENT_ISOLANT[#Headers],0)),"")</f>
        <v/>
      </c>
      <c r="D447" s="23" t="str">
        <f ca="1">IF($B$10=TRUE,IF(C447&lt;&gt;"",COUNTIF(INDIRECT("$C$"&amp;ROW($C$13)&amp;":$C$"&amp;491-COUNTBLANK($C$13:$C$491)),"&lt;"&amp;C447)+COUNTIF(C$13:C447,C447),""),IF(C447&lt;&gt;"",COUNTIF(INDIRECT("$C$"&amp;ROW($C$13)&amp;":$C$"&amp;491-COUNTBLANK($C$13:$C$491)),"&gt;"&amp;C447)+COUNTIF(C$13:C447,C447),""))</f>
        <v/>
      </c>
      <c r="E447" s="23" t="str">
        <f t="shared" ca="1" si="6"/>
        <v/>
      </c>
      <c r="F447" s="142" t="str" cm="1">
        <f t="array" ref="F447">IF(A447&lt;&gt;"",INDEX(BDD_ISOLANTS_BIOSOURCES!A:CG,E447,MATCH($F$12,REFERENCEMENT_ISOLANT[#Headers],0)),"")</f>
        <v/>
      </c>
    </row>
    <row r="448" spans="1:6" x14ac:dyDescent="0.3">
      <c r="A448" s="23" t="str">
        <f>IF(AND(A447&lt;COUNTIF(REFERENCEMENT_ISOLANT[DATE REFERENCEMENT],"&lt;&gt;"&amp;""),A447&gt;0),'PR-tampon'!A447+1,"")</f>
        <v/>
      </c>
      <c r="B448" s="23" t="str">
        <f>IFERROR(IF(A448="","",VLOOKUP($A448,REFERENCEMENT_ISOLANT[[Ordre]:[Eligibilité procédé]],2,FALSE)),"")</f>
        <v/>
      </c>
      <c r="C448" s="23" t="str" cm="1">
        <f t="array" ref="C448">IF(B448&lt;&gt;"",INDEX(BDD_ISOLANTS_BIOSOURCES!A:CC,B448,MATCH($C$12,REFERENCEMENT_ISOLANT[#Headers],0)),"")</f>
        <v/>
      </c>
      <c r="D448" s="23" t="str">
        <f ca="1">IF($B$10=TRUE,IF(C448&lt;&gt;"",COUNTIF(INDIRECT("$C$"&amp;ROW($C$13)&amp;":$C$"&amp;491-COUNTBLANK($C$13:$C$491)),"&lt;"&amp;C448)+COUNTIF(C$13:C448,C448),""),IF(C448&lt;&gt;"",COUNTIF(INDIRECT("$C$"&amp;ROW($C$13)&amp;":$C$"&amp;491-COUNTBLANK($C$13:$C$491)),"&gt;"&amp;C448)+COUNTIF(C$13:C448,C448),""))</f>
        <v/>
      </c>
      <c r="E448" s="23" t="str">
        <f t="shared" ca="1" si="6"/>
        <v/>
      </c>
      <c r="F448" s="142" t="str" cm="1">
        <f t="array" ref="F448">IF(A448&lt;&gt;"",INDEX(BDD_ISOLANTS_BIOSOURCES!A:CG,E448,MATCH($F$12,REFERENCEMENT_ISOLANT[#Headers],0)),"")</f>
        <v/>
      </c>
    </row>
    <row r="449" spans="1:6" x14ac:dyDescent="0.3">
      <c r="A449" s="23" t="str">
        <f>IF(AND(A448&lt;COUNTIF(REFERENCEMENT_ISOLANT[DATE REFERENCEMENT],"&lt;&gt;"&amp;""),A448&gt;0),'PR-tampon'!A448+1,"")</f>
        <v/>
      </c>
      <c r="B449" s="23" t="str">
        <f>IFERROR(IF(A449="","",VLOOKUP($A449,REFERENCEMENT_ISOLANT[[Ordre]:[Eligibilité procédé]],2,FALSE)),"")</f>
        <v/>
      </c>
      <c r="C449" s="23" t="str" cm="1">
        <f t="array" ref="C449">IF(B449&lt;&gt;"",INDEX(BDD_ISOLANTS_BIOSOURCES!A:CC,B449,MATCH($C$12,REFERENCEMENT_ISOLANT[#Headers],0)),"")</f>
        <v/>
      </c>
      <c r="D449" s="23" t="str">
        <f ca="1">IF($B$10=TRUE,IF(C449&lt;&gt;"",COUNTIF(INDIRECT("$C$"&amp;ROW($C$13)&amp;":$C$"&amp;491-COUNTBLANK($C$13:$C$491)),"&lt;"&amp;C449)+COUNTIF(C$13:C449,C449),""),IF(C449&lt;&gt;"",COUNTIF(INDIRECT("$C$"&amp;ROW($C$13)&amp;":$C$"&amp;491-COUNTBLANK($C$13:$C$491)),"&gt;"&amp;C449)+COUNTIF(C$13:C449,C449),""))</f>
        <v/>
      </c>
      <c r="E449" s="23" t="str">
        <f t="shared" ca="1" si="6"/>
        <v/>
      </c>
      <c r="F449" s="142" t="str" cm="1">
        <f t="array" ref="F449">IF(A449&lt;&gt;"",INDEX(BDD_ISOLANTS_BIOSOURCES!A:CG,E449,MATCH($F$12,REFERENCEMENT_ISOLANT[#Headers],0)),"")</f>
        <v/>
      </c>
    </row>
    <row r="450" spans="1:6" x14ac:dyDescent="0.3">
      <c r="A450" s="23" t="str">
        <f>IF(AND(A449&lt;COUNTIF(REFERENCEMENT_ISOLANT[DATE REFERENCEMENT],"&lt;&gt;"&amp;""),A449&gt;0),'PR-tampon'!A449+1,"")</f>
        <v/>
      </c>
      <c r="B450" s="23" t="str">
        <f>IFERROR(IF(A450="","",VLOOKUP($A450,REFERENCEMENT_ISOLANT[[Ordre]:[Eligibilité procédé]],2,FALSE)),"")</f>
        <v/>
      </c>
      <c r="C450" s="23" t="str" cm="1">
        <f t="array" ref="C450">IF(B450&lt;&gt;"",INDEX(BDD_ISOLANTS_BIOSOURCES!A:CC,B450,MATCH($C$12,REFERENCEMENT_ISOLANT[#Headers],0)),"")</f>
        <v/>
      </c>
      <c r="D450" s="23" t="str">
        <f ca="1">IF($B$10=TRUE,IF(C450&lt;&gt;"",COUNTIF(INDIRECT("$C$"&amp;ROW($C$13)&amp;":$C$"&amp;491-COUNTBLANK($C$13:$C$491)),"&lt;"&amp;C450)+COUNTIF(C$13:C450,C450),""),IF(C450&lt;&gt;"",COUNTIF(INDIRECT("$C$"&amp;ROW($C$13)&amp;":$C$"&amp;491-COUNTBLANK($C$13:$C$491)),"&gt;"&amp;C450)+COUNTIF(C$13:C450,C450),""))</f>
        <v/>
      </c>
      <c r="E450" s="23" t="str">
        <f t="shared" ca="1" si="6"/>
        <v/>
      </c>
      <c r="F450" s="142" t="str" cm="1">
        <f t="array" ref="F450">IF(A450&lt;&gt;"",INDEX(BDD_ISOLANTS_BIOSOURCES!A:CG,E450,MATCH($F$12,REFERENCEMENT_ISOLANT[#Headers],0)),"")</f>
        <v/>
      </c>
    </row>
    <row r="451" spans="1:6" x14ac:dyDescent="0.3">
      <c r="A451" s="23" t="str">
        <f>IF(AND(A450&lt;COUNTIF(REFERENCEMENT_ISOLANT[DATE REFERENCEMENT],"&lt;&gt;"&amp;""),A450&gt;0),'PR-tampon'!A450+1,"")</f>
        <v/>
      </c>
      <c r="B451" s="23" t="str">
        <f>IFERROR(IF(A451="","",VLOOKUP($A451,REFERENCEMENT_ISOLANT[[Ordre]:[Eligibilité procédé]],2,FALSE)),"")</f>
        <v/>
      </c>
      <c r="C451" s="23" t="str" cm="1">
        <f t="array" ref="C451">IF(B451&lt;&gt;"",INDEX(BDD_ISOLANTS_BIOSOURCES!A:CC,B451,MATCH($C$12,REFERENCEMENT_ISOLANT[#Headers],0)),"")</f>
        <v/>
      </c>
      <c r="D451" s="23" t="str">
        <f ca="1">IF($B$10=TRUE,IF(C451&lt;&gt;"",COUNTIF(INDIRECT("$C$"&amp;ROW($C$13)&amp;":$C$"&amp;491-COUNTBLANK($C$13:$C$491)),"&lt;"&amp;C451)+COUNTIF(C$13:C451,C451),""),IF(C451&lt;&gt;"",COUNTIF(INDIRECT("$C$"&amp;ROW($C$13)&amp;":$C$"&amp;491-COUNTBLANK($C$13:$C$491)),"&gt;"&amp;C451)+COUNTIF(C$13:C451,C451),""))</f>
        <v/>
      </c>
      <c r="E451" s="23" t="str">
        <f t="shared" ca="1" si="6"/>
        <v/>
      </c>
      <c r="F451" s="142" t="str" cm="1">
        <f t="array" ref="F451">IF(A451&lt;&gt;"",INDEX(BDD_ISOLANTS_BIOSOURCES!A:CG,E451,MATCH($F$12,REFERENCEMENT_ISOLANT[#Headers],0)),"")</f>
        <v/>
      </c>
    </row>
    <row r="452" spans="1:6" x14ac:dyDescent="0.3">
      <c r="A452" s="23" t="str">
        <f>IF(AND(A451&lt;COUNTIF(REFERENCEMENT_ISOLANT[DATE REFERENCEMENT],"&lt;&gt;"&amp;""),A451&gt;0),'PR-tampon'!A451+1,"")</f>
        <v/>
      </c>
      <c r="B452" s="23" t="str">
        <f>IFERROR(IF(A452="","",VLOOKUP($A452,REFERENCEMENT_ISOLANT[[Ordre]:[Eligibilité procédé]],2,FALSE)),"")</f>
        <v/>
      </c>
      <c r="C452" s="23" t="str" cm="1">
        <f t="array" ref="C452">IF(B452&lt;&gt;"",INDEX(BDD_ISOLANTS_BIOSOURCES!A:CC,B452,MATCH($C$12,REFERENCEMENT_ISOLANT[#Headers],0)),"")</f>
        <v/>
      </c>
      <c r="D452" s="23" t="str">
        <f ca="1">IF($B$10=TRUE,IF(C452&lt;&gt;"",COUNTIF(INDIRECT("$C$"&amp;ROW($C$13)&amp;":$C$"&amp;491-COUNTBLANK($C$13:$C$491)),"&lt;"&amp;C452)+COUNTIF(C$13:C452,C452),""),IF(C452&lt;&gt;"",COUNTIF(INDIRECT("$C$"&amp;ROW($C$13)&amp;":$C$"&amp;491-COUNTBLANK($C$13:$C$491)),"&gt;"&amp;C452)+COUNTIF(C$13:C452,C452),""))</f>
        <v/>
      </c>
      <c r="E452" s="23" t="str">
        <f t="shared" ca="1" si="6"/>
        <v/>
      </c>
      <c r="F452" s="142" t="str" cm="1">
        <f t="array" ref="F452">IF(A452&lt;&gt;"",INDEX(BDD_ISOLANTS_BIOSOURCES!A:CG,E452,MATCH($F$12,REFERENCEMENT_ISOLANT[#Headers],0)),"")</f>
        <v/>
      </c>
    </row>
    <row r="453" spans="1:6" x14ac:dyDescent="0.3">
      <c r="A453" s="23" t="str">
        <f>IF(AND(A452&lt;COUNTIF(REFERENCEMENT_ISOLANT[DATE REFERENCEMENT],"&lt;&gt;"&amp;""),A452&gt;0),'PR-tampon'!A452+1,"")</f>
        <v/>
      </c>
      <c r="B453" s="23" t="str">
        <f>IFERROR(IF(A453="","",VLOOKUP($A453,REFERENCEMENT_ISOLANT[[Ordre]:[Eligibilité procédé]],2,FALSE)),"")</f>
        <v/>
      </c>
      <c r="C453" s="23" t="str" cm="1">
        <f t="array" ref="C453">IF(B453&lt;&gt;"",INDEX(BDD_ISOLANTS_BIOSOURCES!A:CC,B453,MATCH($C$12,REFERENCEMENT_ISOLANT[#Headers],0)),"")</f>
        <v/>
      </c>
      <c r="D453" s="23" t="str">
        <f ca="1">IF($B$10=TRUE,IF(C453&lt;&gt;"",COUNTIF(INDIRECT("$C$"&amp;ROW($C$13)&amp;":$C$"&amp;491-COUNTBLANK($C$13:$C$491)),"&lt;"&amp;C453)+COUNTIF(C$13:C453,C453),""),IF(C453&lt;&gt;"",COUNTIF(INDIRECT("$C$"&amp;ROW($C$13)&amp;":$C$"&amp;491-COUNTBLANK($C$13:$C$491)),"&gt;"&amp;C453)+COUNTIF(C$13:C453,C453),""))</f>
        <v/>
      </c>
      <c r="E453" s="23" t="str">
        <f t="shared" ca="1" si="6"/>
        <v/>
      </c>
      <c r="F453" s="142" t="str" cm="1">
        <f t="array" ref="F453">IF(A453&lt;&gt;"",INDEX(BDD_ISOLANTS_BIOSOURCES!A:CG,E453,MATCH($F$12,REFERENCEMENT_ISOLANT[#Headers],0)),"")</f>
        <v/>
      </c>
    </row>
    <row r="454" spans="1:6" x14ac:dyDescent="0.3">
      <c r="A454" s="23" t="str">
        <f>IF(AND(A453&lt;COUNTIF(REFERENCEMENT_ISOLANT[DATE REFERENCEMENT],"&lt;&gt;"&amp;""),A453&gt;0),'PR-tampon'!A453+1,"")</f>
        <v/>
      </c>
      <c r="B454" s="23" t="str">
        <f>IFERROR(IF(A454="","",VLOOKUP($A454,REFERENCEMENT_ISOLANT[[Ordre]:[Eligibilité procédé]],2,FALSE)),"")</f>
        <v/>
      </c>
      <c r="C454" s="23" t="str" cm="1">
        <f t="array" ref="C454">IF(B454&lt;&gt;"",INDEX(BDD_ISOLANTS_BIOSOURCES!A:CC,B454,MATCH($C$12,REFERENCEMENT_ISOLANT[#Headers],0)),"")</f>
        <v/>
      </c>
      <c r="D454" s="23" t="str">
        <f ca="1">IF($B$10=TRUE,IF(C454&lt;&gt;"",COUNTIF(INDIRECT("$C$"&amp;ROW($C$13)&amp;":$C$"&amp;491-COUNTBLANK($C$13:$C$491)),"&lt;"&amp;C454)+COUNTIF(C$13:C454,C454),""),IF(C454&lt;&gt;"",COUNTIF(INDIRECT("$C$"&amp;ROW($C$13)&amp;":$C$"&amp;491-COUNTBLANK($C$13:$C$491)),"&gt;"&amp;C454)+COUNTIF(C$13:C454,C454),""))</f>
        <v/>
      </c>
      <c r="E454" s="23" t="str">
        <f t="shared" ca="1" si="6"/>
        <v/>
      </c>
      <c r="F454" s="142" t="str" cm="1">
        <f t="array" ref="F454">IF(A454&lt;&gt;"",INDEX(BDD_ISOLANTS_BIOSOURCES!A:CG,E454,MATCH($F$12,REFERENCEMENT_ISOLANT[#Headers],0)),"")</f>
        <v/>
      </c>
    </row>
    <row r="455" spans="1:6" x14ac:dyDescent="0.3">
      <c r="A455" s="23" t="str">
        <f>IF(AND(A454&lt;COUNTIF(REFERENCEMENT_ISOLANT[DATE REFERENCEMENT],"&lt;&gt;"&amp;""),A454&gt;0),'PR-tampon'!A454+1,"")</f>
        <v/>
      </c>
      <c r="B455" s="23" t="str">
        <f>IFERROR(IF(A455="","",VLOOKUP($A455,REFERENCEMENT_ISOLANT[[Ordre]:[Eligibilité procédé]],2,FALSE)),"")</f>
        <v/>
      </c>
      <c r="C455" s="23" t="str" cm="1">
        <f t="array" ref="C455">IF(B455&lt;&gt;"",INDEX(BDD_ISOLANTS_BIOSOURCES!A:CC,B455,MATCH($C$12,REFERENCEMENT_ISOLANT[#Headers],0)),"")</f>
        <v/>
      </c>
      <c r="D455" s="23" t="str">
        <f ca="1">IF($B$10=TRUE,IF(C455&lt;&gt;"",COUNTIF(INDIRECT("$C$"&amp;ROW($C$13)&amp;":$C$"&amp;491-COUNTBLANK($C$13:$C$491)),"&lt;"&amp;C455)+COUNTIF(C$13:C455,C455),""),IF(C455&lt;&gt;"",COUNTIF(INDIRECT("$C$"&amp;ROW($C$13)&amp;":$C$"&amp;491-COUNTBLANK($C$13:$C$491)),"&gt;"&amp;C455)+COUNTIF(C$13:C455,C455),""))</f>
        <v/>
      </c>
      <c r="E455" s="23" t="str">
        <f t="shared" ca="1" si="6"/>
        <v/>
      </c>
      <c r="F455" s="142" t="str" cm="1">
        <f t="array" ref="F455">IF(A455&lt;&gt;"",INDEX(BDD_ISOLANTS_BIOSOURCES!A:CG,E455,MATCH($F$12,REFERENCEMENT_ISOLANT[#Headers],0)),"")</f>
        <v/>
      </c>
    </row>
    <row r="456" spans="1:6" x14ac:dyDescent="0.3">
      <c r="A456" s="23" t="str">
        <f>IF(AND(A455&lt;COUNTIF(REFERENCEMENT_ISOLANT[DATE REFERENCEMENT],"&lt;&gt;"&amp;""),A455&gt;0),'PR-tampon'!A455+1,"")</f>
        <v/>
      </c>
      <c r="B456" s="23" t="str">
        <f>IFERROR(IF(A456="","",VLOOKUP($A456,REFERENCEMENT_ISOLANT[[Ordre]:[Eligibilité procédé]],2,FALSE)),"")</f>
        <v/>
      </c>
      <c r="C456" s="23" t="str" cm="1">
        <f t="array" ref="C456">IF(B456&lt;&gt;"",INDEX(BDD_ISOLANTS_BIOSOURCES!A:CC,B456,MATCH($C$12,REFERENCEMENT_ISOLANT[#Headers],0)),"")</f>
        <v/>
      </c>
      <c r="D456" s="23" t="str">
        <f ca="1">IF($B$10=TRUE,IF(C456&lt;&gt;"",COUNTIF(INDIRECT("$C$"&amp;ROW($C$13)&amp;":$C$"&amp;491-COUNTBLANK($C$13:$C$491)),"&lt;"&amp;C456)+COUNTIF(C$13:C456,C456),""),IF(C456&lt;&gt;"",COUNTIF(INDIRECT("$C$"&amp;ROW($C$13)&amp;":$C$"&amp;491-COUNTBLANK($C$13:$C$491)),"&gt;"&amp;C456)+COUNTIF(C$13:C456,C456),""))</f>
        <v/>
      </c>
      <c r="E456" s="23" t="str">
        <f t="shared" ca="1" si="6"/>
        <v/>
      </c>
      <c r="F456" s="142" t="str" cm="1">
        <f t="array" ref="F456">IF(A456&lt;&gt;"",INDEX(BDD_ISOLANTS_BIOSOURCES!A:CG,E456,MATCH($F$12,REFERENCEMENT_ISOLANT[#Headers],0)),"")</f>
        <v/>
      </c>
    </row>
    <row r="457" spans="1:6" x14ac:dyDescent="0.3">
      <c r="A457" s="23" t="str">
        <f>IF(AND(A456&lt;COUNTIF(REFERENCEMENT_ISOLANT[DATE REFERENCEMENT],"&lt;&gt;"&amp;""),A456&gt;0),'PR-tampon'!A456+1,"")</f>
        <v/>
      </c>
      <c r="B457" s="23" t="str">
        <f>IFERROR(IF(A457="","",VLOOKUP($A457,REFERENCEMENT_ISOLANT[[Ordre]:[Eligibilité procédé]],2,FALSE)),"")</f>
        <v/>
      </c>
      <c r="C457" s="23" t="str" cm="1">
        <f t="array" ref="C457">IF(B457&lt;&gt;"",INDEX(BDD_ISOLANTS_BIOSOURCES!A:CC,B457,MATCH($C$12,REFERENCEMENT_ISOLANT[#Headers],0)),"")</f>
        <v/>
      </c>
      <c r="D457" s="23" t="str">
        <f ca="1">IF($B$10=TRUE,IF(C457&lt;&gt;"",COUNTIF(INDIRECT("$C$"&amp;ROW($C$13)&amp;":$C$"&amp;491-COUNTBLANK($C$13:$C$491)),"&lt;"&amp;C457)+COUNTIF(C$13:C457,C457),""),IF(C457&lt;&gt;"",COUNTIF(INDIRECT("$C$"&amp;ROW($C$13)&amp;":$C$"&amp;491-COUNTBLANK($C$13:$C$491)),"&gt;"&amp;C457)+COUNTIF(C$13:C457,C457),""))</f>
        <v/>
      </c>
      <c r="E457" s="23" t="str">
        <f t="shared" ca="1" si="6"/>
        <v/>
      </c>
      <c r="F457" s="142" t="str" cm="1">
        <f t="array" ref="F457">IF(A457&lt;&gt;"",INDEX(BDD_ISOLANTS_BIOSOURCES!A:CG,E457,MATCH($F$12,REFERENCEMENT_ISOLANT[#Headers],0)),"")</f>
        <v/>
      </c>
    </row>
    <row r="458" spans="1:6" x14ac:dyDescent="0.3">
      <c r="A458" s="23" t="str">
        <f>IF(AND(A457&lt;COUNTIF(REFERENCEMENT_ISOLANT[DATE REFERENCEMENT],"&lt;&gt;"&amp;""),A457&gt;0),'PR-tampon'!A457+1,"")</f>
        <v/>
      </c>
      <c r="B458" s="23" t="str">
        <f>IFERROR(IF(A458="","",VLOOKUP($A458,REFERENCEMENT_ISOLANT[[Ordre]:[Eligibilité procédé]],2,FALSE)),"")</f>
        <v/>
      </c>
      <c r="C458" s="23" t="str" cm="1">
        <f t="array" ref="C458">IF(B458&lt;&gt;"",INDEX(BDD_ISOLANTS_BIOSOURCES!A:CC,B458,MATCH($C$12,REFERENCEMENT_ISOLANT[#Headers],0)),"")</f>
        <v/>
      </c>
      <c r="D458" s="23" t="str">
        <f ca="1">IF($B$10=TRUE,IF(C458&lt;&gt;"",COUNTIF(INDIRECT("$C$"&amp;ROW($C$13)&amp;":$C$"&amp;491-COUNTBLANK($C$13:$C$491)),"&lt;"&amp;C458)+COUNTIF(C$13:C458,C458),""),IF(C458&lt;&gt;"",COUNTIF(INDIRECT("$C$"&amp;ROW($C$13)&amp;":$C$"&amp;491-COUNTBLANK($C$13:$C$491)),"&gt;"&amp;C458)+COUNTIF(C$13:C458,C458),""))</f>
        <v/>
      </c>
      <c r="E458" s="23" t="str">
        <f t="shared" ca="1" si="6"/>
        <v/>
      </c>
      <c r="F458" s="142" t="str" cm="1">
        <f t="array" ref="F458">IF(A458&lt;&gt;"",INDEX(BDD_ISOLANTS_BIOSOURCES!A:CG,E458,MATCH($F$12,REFERENCEMENT_ISOLANT[#Headers],0)),"")</f>
        <v/>
      </c>
    </row>
    <row r="459" spans="1:6" x14ac:dyDescent="0.3">
      <c r="A459" s="23" t="str">
        <f>IF(AND(A458&lt;COUNTIF(REFERENCEMENT_ISOLANT[DATE REFERENCEMENT],"&lt;&gt;"&amp;""),A458&gt;0),'PR-tampon'!A458+1,"")</f>
        <v/>
      </c>
      <c r="B459" s="23" t="str">
        <f>IFERROR(IF(A459="","",VLOOKUP($A459,REFERENCEMENT_ISOLANT[[Ordre]:[Eligibilité procédé]],2,FALSE)),"")</f>
        <v/>
      </c>
      <c r="C459" s="23" t="str" cm="1">
        <f t="array" ref="C459">IF(B459&lt;&gt;"",INDEX(BDD_ISOLANTS_BIOSOURCES!A:CC,B459,MATCH($C$12,REFERENCEMENT_ISOLANT[#Headers],0)),"")</f>
        <v/>
      </c>
      <c r="D459" s="23" t="str">
        <f ca="1">IF($B$10=TRUE,IF(C459&lt;&gt;"",COUNTIF(INDIRECT("$C$"&amp;ROW($C$13)&amp;":$C$"&amp;491-COUNTBLANK($C$13:$C$491)),"&lt;"&amp;C459)+COUNTIF(C$13:C459,C459),""),IF(C459&lt;&gt;"",COUNTIF(INDIRECT("$C$"&amp;ROW($C$13)&amp;":$C$"&amp;491-COUNTBLANK($C$13:$C$491)),"&gt;"&amp;C459)+COUNTIF(C$13:C459,C459),""))</f>
        <v/>
      </c>
      <c r="E459" s="23" t="str">
        <f t="shared" ca="1" si="6"/>
        <v/>
      </c>
      <c r="F459" s="142" t="str" cm="1">
        <f t="array" ref="F459">IF(A459&lt;&gt;"",INDEX(BDD_ISOLANTS_BIOSOURCES!A:CG,E459,MATCH($F$12,REFERENCEMENT_ISOLANT[#Headers],0)),"")</f>
        <v/>
      </c>
    </row>
    <row r="460" spans="1:6" x14ac:dyDescent="0.3">
      <c r="A460" s="23" t="str">
        <f>IF(AND(A459&lt;COUNTIF(REFERENCEMENT_ISOLANT[DATE REFERENCEMENT],"&lt;&gt;"&amp;""),A459&gt;0),'PR-tampon'!A459+1,"")</f>
        <v/>
      </c>
      <c r="B460" s="23" t="str">
        <f>IFERROR(IF(A460="","",VLOOKUP($A460,REFERENCEMENT_ISOLANT[[Ordre]:[Eligibilité procédé]],2,FALSE)),"")</f>
        <v/>
      </c>
      <c r="C460" s="23" t="str" cm="1">
        <f t="array" ref="C460">IF(B460&lt;&gt;"",INDEX(BDD_ISOLANTS_BIOSOURCES!A:CC,B460,MATCH($C$12,REFERENCEMENT_ISOLANT[#Headers],0)),"")</f>
        <v/>
      </c>
      <c r="D460" s="23" t="str">
        <f ca="1">IF($B$10=TRUE,IF(C460&lt;&gt;"",COUNTIF(INDIRECT("$C$"&amp;ROW($C$13)&amp;":$C$"&amp;491-COUNTBLANK($C$13:$C$491)),"&lt;"&amp;C460)+COUNTIF(C$13:C460,C460),""),IF(C460&lt;&gt;"",COUNTIF(INDIRECT("$C$"&amp;ROW($C$13)&amp;":$C$"&amp;491-COUNTBLANK($C$13:$C$491)),"&gt;"&amp;C460)+COUNTIF(C$13:C460,C460),""))</f>
        <v/>
      </c>
      <c r="E460" s="23" t="str">
        <f t="shared" ca="1" si="6"/>
        <v/>
      </c>
      <c r="F460" s="142" t="str" cm="1">
        <f t="array" ref="F460">IF(A460&lt;&gt;"",INDEX(BDD_ISOLANTS_BIOSOURCES!A:CG,E460,MATCH($F$12,REFERENCEMENT_ISOLANT[#Headers],0)),"")</f>
        <v/>
      </c>
    </row>
    <row r="461" spans="1:6" x14ac:dyDescent="0.3">
      <c r="A461" s="23" t="str">
        <f>IF(AND(A460&lt;COUNTIF(REFERENCEMENT_ISOLANT[DATE REFERENCEMENT],"&lt;&gt;"&amp;""),A460&gt;0),'PR-tampon'!A460+1,"")</f>
        <v/>
      </c>
      <c r="B461" s="23" t="str">
        <f>IFERROR(IF(A461="","",VLOOKUP($A461,REFERENCEMENT_ISOLANT[[Ordre]:[Eligibilité procédé]],2,FALSE)),"")</f>
        <v/>
      </c>
      <c r="C461" s="23" t="str" cm="1">
        <f t="array" ref="C461">IF(B461&lt;&gt;"",INDEX(BDD_ISOLANTS_BIOSOURCES!A:CC,B461,MATCH($C$12,REFERENCEMENT_ISOLANT[#Headers],0)),"")</f>
        <v/>
      </c>
      <c r="D461" s="23" t="str">
        <f ca="1">IF($B$10=TRUE,IF(C461&lt;&gt;"",COUNTIF(INDIRECT("$C$"&amp;ROW($C$13)&amp;":$C$"&amp;491-COUNTBLANK($C$13:$C$491)),"&lt;"&amp;C461)+COUNTIF(C$13:C461,C461),""),IF(C461&lt;&gt;"",COUNTIF(INDIRECT("$C$"&amp;ROW($C$13)&amp;":$C$"&amp;491-COUNTBLANK($C$13:$C$491)),"&gt;"&amp;C461)+COUNTIF(C$13:C461,C461),""))</f>
        <v/>
      </c>
      <c r="E461" s="23" t="str">
        <f t="shared" ca="1" si="6"/>
        <v/>
      </c>
      <c r="F461" s="142" t="str" cm="1">
        <f t="array" ref="F461">IF(A461&lt;&gt;"",INDEX(BDD_ISOLANTS_BIOSOURCES!A:CG,E461,MATCH($F$12,REFERENCEMENT_ISOLANT[#Headers],0)),"")</f>
        <v/>
      </c>
    </row>
    <row r="462" spans="1:6" x14ac:dyDescent="0.3">
      <c r="A462" s="23" t="str">
        <f>IF(AND(A461&lt;COUNTIF(REFERENCEMENT_ISOLANT[DATE REFERENCEMENT],"&lt;&gt;"&amp;""),A461&gt;0),'PR-tampon'!A461+1,"")</f>
        <v/>
      </c>
      <c r="B462" s="23" t="str">
        <f>IFERROR(IF(A462="","",VLOOKUP($A462,REFERENCEMENT_ISOLANT[[Ordre]:[Eligibilité procédé]],2,FALSE)),"")</f>
        <v/>
      </c>
      <c r="C462" s="23" t="str" cm="1">
        <f t="array" ref="C462">IF(B462&lt;&gt;"",INDEX(BDD_ISOLANTS_BIOSOURCES!A:CC,B462,MATCH($C$12,REFERENCEMENT_ISOLANT[#Headers],0)),"")</f>
        <v/>
      </c>
      <c r="D462" s="23" t="str">
        <f ca="1">IF($B$10=TRUE,IF(C462&lt;&gt;"",COUNTIF(INDIRECT("$C$"&amp;ROW($C$13)&amp;":$C$"&amp;491-COUNTBLANK($C$13:$C$491)),"&lt;"&amp;C462)+COUNTIF(C$13:C462,C462),""),IF(C462&lt;&gt;"",COUNTIF(INDIRECT("$C$"&amp;ROW($C$13)&amp;":$C$"&amp;491-COUNTBLANK($C$13:$C$491)),"&gt;"&amp;C462)+COUNTIF(C$13:C462,C462),""))</f>
        <v/>
      </c>
      <c r="E462" s="23" t="str">
        <f t="shared" ref="E462:E491" ca="1" si="7">IFERROR(INDEX($A$13:$D$490,MATCH(ROW(D462)-ROW($B$12),$D$13:$D$490,0),2),"")</f>
        <v/>
      </c>
      <c r="F462" s="142" t="str" cm="1">
        <f t="array" ref="F462">IF(A462&lt;&gt;"",INDEX(BDD_ISOLANTS_BIOSOURCES!A:CG,E462,MATCH($F$12,REFERENCEMENT_ISOLANT[#Headers],0)),"")</f>
        <v/>
      </c>
    </row>
    <row r="463" spans="1:6" x14ac:dyDescent="0.3">
      <c r="A463" s="23" t="str">
        <f>IF(AND(A462&lt;COUNTIF(REFERENCEMENT_ISOLANT[DATE REFERENCEMENT],"&lt;&gt;"&amp;""),A462&gt;0),'PR-tampon'!A462+1,"")</f>
        <v/>
      </c>
      <c r="B463" s="23" t="str">
        <f>IFERROR(IF(A463="","",VLOOKUP($A463,REFERENCEMENT_ISOLANT[[Ordre]:[Eligibilité procédé]],2,FALSE)),"")</f>
        <v/>
      </c>
      <c r="C463" s="23" t="str" cm="1">
        <f t="array" ref="C463">IF(B463&lt;&gt;"",INDEX(BDD_ISOLANTS_BIOSOURCES!A:CC,B463,MATCH($C$12,REFERENCEMENT_ISOLANT[#Headers],0)),"")</f>
        <v/>
      </c>
      <c r="D463" s="23" t="str">
        <f ca="1">IF($B$10=TRUE,IF(C463&lt;&gt;"",COUNTIF(INDIRECT("$C$"&amp;ROW($C$13)&amp;":$C$"&amp;491-COUNTBLANK($C$13:$C$491)),"&lt;"&amp;C463)+COUNTIF(C$13:C463,C463),""),IF(C463&lt;&gt;"",COUNTIF(INDIRECT("$C$"&amp;ROW($C$13)&amp;":$C$"&amp;491-COUNTBLANK($C$13:$C$491)),"&gt;"&amp;C463)+COUNTIF(C$13:C463,C463),""))</f>
        <v/>
      </c>
      <c r="E463" s="23" t="str">
        <f t="shared" ca="1" si="7"/>
        <v/>
      </c>
      <c r="F463" s="142" t="str" cm="1">
        <f t="array" ref="F463">IF(A463&lt;&gt;"",INDEX(BDD_ISOLANTS_BIOSOURCES!A:CG,E463,MATCH($F$12,REFERENCEMENT_ISOLANT[#Headers],0)),"")</f>
        <v/>
      </c>
    </row>
    <row r="464" spans="1:6" x14ac:dyDescent="0.3">
      <c r="A464" s="23" t="str">
        <f>IF(AND(A463&lt;COUNTIF(REFERENCEMENT_ISOLANT[DATE REFERENCEMENT],"&lt;&gt;"&amp;""),A463&gt;0),'PR-tampon'!A463+1,"")</f>
        <v/>
      </c>
      <c r="B464" s="23" t="str">
        <f>IFERROR(IF(A464="","",VLOOKUP($A464,REFERENCEMENT_ISOLANT[[Ordre]:[Eligibilité procédé]],2,FALSE)),"")</f>
        <v/>
      </c>
      <c r="C464" s="23" t="str" cm="1">
        <f t="array" ref="C464">IF(B464&lt;&gt;"",INDEX(BDD_ISOLANTS_BIOSOURCES!A:CC,B464,MATCH($C$12,REFERENCEMENT_ISOLANT[#Headers],0)),"")</f>
        <v/>
      </c>
      <c r="D464" s="23" t="str">
        <f ca="1">IF($B$10=TRUE,IF(C464&lt;&gt;"",COUNTIF(INDIRECT("$C$"&amp;ROW($C$13)&amp;":$C$"&amp;491-COUNTBLANK($C$13:$C$491)),"&lt;"&amp;C464)+COUNTIF(C$13:C464,C464),""),IF(C464&lt;&gt;"",COUNTIF(INDIRECT("$C$"&amp;ROW($C$13)&amp;":$C$"&amp;491-COUNTBLANK($C$13:$C$491)),"&gt;"&amp;C464)+COUNTIF(C$13:C464,C464),""))</f>
        <v/>
      </c>
      <c r="E464" s="23" t="str">
        <f t="shared" ca="1" si="7"/>
        <v/>
      </c>
      <c r="F464" s="142" t="str" cm="1">
        <f t="array" ref="F464">IF(A464&lt;&gt;"",INDEX(BDD_ISOLANTS_BIOSOURCES!A:CG,E464,MATCH($F$12,REFERENCEMENT_ISOLANT[#Headers],0)),"")</f>
        <v/>
      </c>
    </row>
    <row r="465" spans="1:6" x14ac:dyDescent="0.3">
      <c r="A465" s="23" t="str">
        <f>IF(AND(A464&lt;COUNTIF(REFERENCEMENT_ISOLANT[DATE REFERENCEMENT],"&lt;&gt;"&amp;""),A464&gt;0),'PR-tampon'!A464+1,"")</f>
        <v/>
      </c>
      <c r="B465" s="23" t="str">
        <f>IFERROR(IF(A465="","",VLOOKUP($A465,REFERENCEMENT_ISOLANT[[Ordre]:[Eligibilité procédé]],2,FALSE)),"")</f>
        <v/>
      </c>
      <c r="C465" s="23" t="str" cm="1">
        <f t="array" ref="C465">IF(B465&lt;&gt;"",INDEX(BDD_ISOLANTS_BIOSOURCES!A:CC,B465,MATCH($C$12,REFERENCEMENT_ISOLANT[#Headers],0)),"")</f>
        <v/>
      </c>
      <c r="D465" s="23" t="str">
        <f ca="1">IF($B$10=TRUE,IF(C465&lt;&gt;"",COUNTIF(INDIRECT("$C$"&amp;ROW($C$13)&amp;":$C$"&amp;491-COUNTBLANK($C$13:$C$491)),"&lt;"&amp;C465)+COUNTIF(C$13:C465,C465),""),IF(C465&lt;&gt;"",COUNTIF(INDIRECT("$C$"&amp;ROW($C$13)&amp;":$C$"&amp;491-COUNTBLANK($C$13:$C$491)),"&gt;"&amp;C465)+COUNTIF(C$13:C465,C465),""))</f>
        <v/>
      </c>
      <c r="E465" s="23" t="str">
        <f t="shared" ca="1" si="7"/>
        <v/>
      </c>
      <c r="F465" s="142" t="str" cm="1">
        <f t="array" ref="F465">IF(A465&lt;&gt;"",INDEX(BDD_ISOLANTS_BIOSOURCES!A:CG,E465,MATCH($F$12,REFERENCEMENT_ISOLANT[#Headers],0)),"")</f>
        <v/>
      </c>
    </row>
    <row r="466" spans="1:6" x14ac:dyDescent="0.3">
      <c r="A466" s="23" t="str">
        <f>IF(AND(A465&lt;COUNTIF(REFERENCEMENT_ISOLANT[DATE REFERENCEMENT],"&lt;&gt;"&amp;""),A465&gt;0),'PR-tampon'!A465+1,"")</f>
        <v/>
      </c>
      <c r="B466" s="23" t="str">
        <f>IFERROR(IF(A466="","",VLOOKUP($A466,REFERENCEMENT_ISOLANT[[Ordre]:[Eligibilité procédé]],2,FALSE)),"")</f>
        <v/>
      </c>
      <c r="C466" s="23" t="str" cm="1">
        <f t="array" ref="C466">IF(B466&lt;&gt;"",INDEX(BDD_ISOLANTS_BIOSOURCES!A:CC,B466,MATCH($C$12,REFERENCEMENT_ISOLANT[#Headers],0)),"")</f>
        <v/>
      </c>
      <c r="D466" s="23" t="str">
        <f ca="1">IF($B$10=TRUE,IF(C466&lt;&gt;"",COUNTIF(INDIRECT("$C$"&amp;ROW($C$13)&amp;":$C$"&amp;491-COUNTBLANK($C$13:$C$491)),"&lt;"&amp;C466)+COUNTIF(C$13:C466,C466),""),IF(C466&lt;&gt;"",COUNTIF(INDIRECT("$C$"&amp;ROW($C$13)&amp;":$C$"&amp;491-COUNTBLANK($C$13:$C$491)),"&gt;"&amp;C466)+COUNTIF(C$13:C466,C466),""))</f>
        <v/>
      </c>
      <c r="E466" s="23" t="str">
        <f t="shared" ca="1" si="7"/>
        <v/>
      </c>
      <c r="F466" s="142" t="str" cm="1">
        <f t="array" ref="F466">IF(A466&lt;&gt;"",INDEX(BDD_ISOLANTS_BIOSOURCES!A:CG,E466,MATCH($F$12,REFERENCEMENT_ISOLANT[#Headers],0)),"")</f>
        <v/>
      </c>
    </row>
    <row r="467" spans="1:6" x14ac:dyDescent="0.3">
      <c r="A467" s="23" t="str">
        <f>IF(AND(A466&lt;COUNTIF(REFERENCEMENT_ISOLANT[DATE REFERENCEMENT],"&lt;&gt;"&amp;""),A466&gt;0),'PR-tampon'!A466+1,"")</f>
        <v/>
      </c>
      <c r="B467" s="23" t="str">
        <f>IFERROR(IF(A467="","",VLOOKUP($A467,REFERENCEMENT_ISOLANT[[Ordre]:[Eligibilité procédé]],2,FALSE)),"")</f>
        <v/>
      </c>
      <c r="C467" s="23" t="str" cm="1">
        <f t="array" ref="C467">IF(B467&lt;&gt;"",INDEX(BDD_ISOLANTS_BIOSOURCES!A:CC,B467,MATCH($C$12,REFERENCEMENT_ISOLANT[#Headers],0)),"")</f>
        <v/>
      </c>
      <c r="D467" s="23" t="str">
        <f ca="1">IF($B$10=TRUE,IF(C467&lt;&gt;"",COUNTIF(INDIRECT("$C$"&amp;ROW($C$13)&amp;":$C$"&amp;491-COUNTBLANK($C$13:$C$491)),"&lt;"&amp;C467)+COUNTIF(C$13:C467,C467),""),IF(C467&lt;&gt;"",COUNTIF(INDIRECT("$C$"&amp;ROW($C$13)&amp;":$C$"&amp;491-COUNTBLANK($C$13:$C$491)),"&gt;"&amp;C467)+COUNTIF(C$13:C467,C467),""))</f>
        <v/>
      </c>
      <c r="E467" s="23" t="str">
        <f t="shared" ca="1" si="7"/>
        <v/>
      </c>
      <c r="F467" s="142" t="str" cm="1">
        <f t="array" ref="F467">IF(A467&lt;&gt;"",INDEX(BDD_ISOLANTS_BIOSOURCES!A:CG,E467,MATCH($F$12,REFERENCEMENT_ISOLANT[#Headers],0)),"")</f>
        <v/>
      </c>
    </row>
    <row r="468" spans="1:6" x14ac:dyDescent="0.3">
      <c r="A468" s="23" t="str">
        <f>IF(AND(A467&lt;COUNTIF(REFERENCEMENT_ISOLANT[DATE REFERENCEMENT],"&lt;&gt;"&amp;""),A467&gt;0),'PR-tampon'!A467+1,"")</f>
        <v/>
      </c>
      <c r="B468" s="23" t="str">
        <f>IFERROR(IF(A468="","",VLOOKUP($A468,REFERENCEMENT_ISOLANT[[Ordre]:[Eligibilité procédé]],2,FALSE)),"")</f>
        <v/>
      </c>
      <c r="C468" s="23" t="str" cm="1">
        <f t="array" ref="C468">IF(B468&lt;&gt;"",INDEX(BDD_ISOLANTS_BIOSOURCES!A:CC,B468,MATCH($C$12,REFERENCEMENT_ISOLANT[#Headers],0)),"")</f>
        <v/>
      </c>
      <c r="D468" s="23" t="str">
        <f ca="1">IF($B$10=TRUE,IF(C468&lt;&gt;"",COUNTIF(INDIRECT("$C$"&amp;ROW($C$13)&amp;":$C$"&amp;491-COUNTBLANK($C$13:$C$491)),"&lt;"&amp;C468)+COUNTIF(C$13:C468,C468),""),IF(C468&lt;&gt;"",COUNTIF(INDIRECT("$C$"&amp;ROW($C$13)&amp;":$C$"&amp;491-COUNTBLANK($C$13:$C$491)),"&gt;"&amp;C468)+COUNTIF(C$13:C468,C468),""))</f>
        <v/>
      </c>
      <c r="E468" s="23" t="str">
        <f t="shared" ca="1" si="7"/>
        <v/>
      </c>
      <c r="F468" s="142" t="str" cm="1">
        <f t="array" ref="F468">IF(A468&lt;&gt;"",INDEX(BDD_ISOLANTS_BIOSOURCES!A:CG,E468,MATCH($F$12,REFERENCEMENT_ISOLANT[#Headers],0)),"")</f>
        <v/>
      </c>
    </row>
    <row r="469" spans="1:6" x14ac:dyDescent="0.3">
      <c r="A469" s="23" t="str">
        <f>IF(AND(A468&lt;COUNTIF(REFERENCEMENT_ISOLANT[DATE REFERENCEMENT],"&lt;&gt;"&amp;""),A468&gt;0),'PR-tampon'!A468+1,"")</f>
        <v/>
      </c>
      <c r="B469" s="23" t="str">
        <f>IFERROR(IF(A469="","",VLOOKUP($A469,REFERENCEMENT_ISOLANT[[Ordre]:[Eligibilité procédé]],2,FALSE)),"")</f>
        <v/>
      </c>
      <c r="C469" s="23" t="str" cm="1">
        <f t="array" ref="C469">IF(B469&lt;&gt;"",INDEX(BDD_ISOLANTS_BIOSOURCES!A:CC,B469,MATCH($C$12,REFERENCEMENT_ISOLANT[#Headers],0)),"")</f>
        <v/>
      </c>
      <c r="D469" s="23" t="str">
        <f ca="1">IF($B$10=TRUE,IF(C469&lt;&gt;"",COUNTIF(INDIRECT("$C$"&amp;ROW($C$13)&amp;":$C$"&amp;491-COUNTBLANK($C$13:$C$491)),"&lt;"&amp;C469)+COUNTIF(C$13:C469,C469),""),IF(C469&lt;&gt;"",COUNTIF(INDIRECT("$C$"&amp;ROW($C$13)&amp;":$C$"&amp;491-COUNTBLANK($C$13:$C$491)),"&gt;"&amp;C469)+COUNTIF(C$13:C469,C469),""))</f>
        <v/>
      </c>
      <c r="E469" s="23" t="str">
        <f t="shared" ca="1" si="7"/>
        <v/>
      </c>
      <c r="F469" s="142" t="str" cm="1">
        <f t="array" ref="F469">IF(A469&lt;&gt;"",INDEX(BDD_ISOLANTS_BIOSOURCES!A:CG,E469,MATCH($F$12,REFERENCEMENT_ISOLANT[#Headers],0)),"")</f>
        <v/>
      </c>
    </row>
    <row r="470" spans="1:6" x14ac:dyDescent="0.3">
      <c r="A470" s="23" t="str">
        <f>IF(AND(A469&lt;COUNTIF(REFERENCEMENT_ISOLANT[DATE REFERENCEMENT],"&lt;&gt;"&amp;""),A469&gt;0),'PR-tampon'!A469+1,"")</f>
        <v/>
      </c>
      <c r="B470" s="23" t="str">
        <f>IFERROR(IF(A470="","",VLOOKUP($A470,REFERENCEMENT_ISOLANT[[Ordre]:[Eligibilité procédé]],2,FALSE)),"")</f>
        <v/>
      </c>
      <c r="C470" s="23" t="str" cm="1">
        <f t="array" ref="C470">IF(B470&lt;&gt;"",INDEX(BDD_ISOLANTS_BIOSOURCES!A:CC,B470,MATCH($C$12,REFERENCEMENT_ISOLANT[#Headers],0)),"")</f>
        <v/>
      </c>
      <c r="D470" s="23" t="str">
        <f ca="1">IF($B$10=TRUE,IF(C470&lt;&gt;"",COUNTIF(INDIRECT("$C$"&amp;ROW($C$13)&amp;":$C$"&amp;491-COUNTBLANK($C$13:$C$491)),"&lt;"&amp;C470)+COUNTIF(C$13:C470,C470),""),IF(C470&lt;&gt;"",COUNTIF(INDIRECT("$C$"&amp;ROW($C$13)&amp;":$C$"&amp;491-COUNTBLANK($C$13:$C$491)),"&gt;"&amp;C470)+COUNTIF(C$13:C470,C470),""))</f>
        <v/>
      </c>
      <c r="E470" s="23" t="str">
        <f t="shared" ca="1" si="7"/>
        <v/>
      </c>
      <c r="F470" s="142" t="str" cm="1">
        <f t="array" ref="F470">IF(A470&lt;&gt;"",INDEX(BDD_ISOLANTS_BIOSOURCES!A:CG,E470,MATCH($F$12,REFERENCEMENT_ISOLANT[#Headers],0)),"")</f>
        <v/>
      </c>
    </row>
    <row r="471" spans="1:6" x14ac:dyDescent="0.3">
      <c r="A471" s="23" t="str">
        <f>IF(AND(A470&lt;COUNTIF(REFERENCEMENT_ISOLANT[DATE REFERENCEMENT],"&lt;&gt;"&amp;""),A470&gt;0),'PR-tampon'!A470+1,"")</f>
        <v/>
      </c>
      <c r="B471" s="23" t="str">
        <f>IFERROR(IF(A471="","",VLOOKUP($A471,REFERENCEMENT_ISOLANT[[Ordre]:[Eligibilité procédé]],2,FALSE)),"")</f>
        <v/>
      </c>
      <c r="C471" s="23" t="str" cm="1">
        <f t="array" ref="C471">IF(B471&lt;&gt;"",INDEX(BDD_ISOLANTS_BIOSOURCES!A:CC,B471,MATCH($C$12,REFERENCEMENT_ISOLANT[#Headers],0)),"")</f>
        <v/>
      </c>
      <c r="D471" s="23" t="str">
        <f ca="1">IF($B$10=TRUE,IF(C471&lt;&gt;"",COUNTIF(INDIRECT("$C$"&amp;ROW($C$13)&amp;":$C$"&amp;491-COUNTBLANK($C$13:$C$491)),"&lt;"&amp;C471)+COUNTIF(C$13:C471,C471),""),IF(C471&lt;&gt;"",COUNTIF(INDIRECT("$C$"&amp;ROW($C$13)&amp;":$C$"&amp;491-COUNTBLANK($C$13:$C$491)),"&gt;"&amp;C471)+COUNTIF(C$13:C471,C471),""))</f>
        <v/>
      </c>
      <c r="E471" s="23" t="str">
        <f t="shared" ca="1" si="7"/>
        <v/>
      </c>
      <c r="F471" s="142" t="str" cm="1">
        <f t="array" ref="F471">IF(A471&lt;&gt;"",INDEX(BDD_ISOLANTS_BIOSOURCES!A:CG,E471,MATCH($F$12,REFERENCEMENT_ISOLANT[#Headers],0)),"")</f>
        <v/>
      </c>
    </row>
    <row r="472" spans="1:6" x14ac:dyDescent="0.3">
      <c r="A472" s="23" t="str">
        <f>IF(AND(A471&lt;COUNTIF(REFERENCEMENT_ISOLANT[DATE REFERENCEMENT],"&lt;&gt;"&amp;""),A471&gt;0),'PR-tampon'!A471+1,"")</f>
        <v/>
      </c>
      <c r="B472" s="23" t="str">
        <f>IFERROR(IF(A472="","",VLOOKUP($A472,REFERENCEMENT_ISOLANT[[Ordre]:[Eligibilité procédé]],2,FALSE)),"")</f>
        <v/>
      </c>
      <c r="C472" s="23" t="str" cm="1">
        <f t="array" ref="C472">IF(B472&lt;&gt;"",INDEX(BDD_ISOLANTS_BIOSOURCES!A:CC,B472,MATCH($C$12,REFERENCEMENT_ISOLANT[#Headers],0)),"")</f>
        <v/>
      </c>
      <c r="D472" s="23" t="str">
        <f ca="1">IF($B$10=TRUE,IF(C472&lt;&gt;"",COUNTIF(INDIRECT("$C$"&amp;ROW($C$13)&amp;":$C$"&amp;491-COUNTBLANK($C$13:$C$491)),"&lt;"&amp;C472)+COUNTIF(C$13:C472,C472),""),IF(C472&lt;&gt;"",COUNTIF(INDIRECT("$C$"&amp;ROW($C$13)&amp;":$C$"&amp;491-COUNTBLANK($C$13:$C$491)),"&gt;"&amp;C472)+COUNTIF(C$13:C472,C472),""))</f>
        <v/>
      </c>
      <c r="E472" s="23" t="str">
        <f t="shared" ca="1" si="7"/>
        <v/>
      </c>
      <c r="F472" s="142" t="str" cm="1">
        <f t="array" ref="F472">IF(A472&lt;&gt;"",INDEX(BDD_ISOLANTS_BIOSOURCES!A:CG,E472,MATCH($F$12,REFERENCEMENT_ISOLANT[#Headers],0)),"")</f>
        <v/>
      </c>
    </row>
    <row r="473" spans="1:6" x14ac:dyDescent="0.3">
      <c r="A473" s="23" t="str">
        <f>IF(AND(A472&lt;COUNTIF(REFERENCEMENT_ISOLANT[DATE REFERENCEMENT],"&lt;&gt;"&amp;""),A472&gt;0),'PR-tampon'!A472+1,"")</f>
        <v/>
      </c>
      <c r="B473" s="23" t="str">
        <f>IFERROR(IF(A473="","",VLOOKUP($A473,REFERENCEMENT_ISOLANT[[Ordre]:[Eligibilité procédé]],2,FALSE)),"")</f>
        <v/>
      </c>
      <c r="C473" s="23" t="str" cm="1">
        <f t="array" ref="C473">IF(B473&lt;&gt;"",INDEX(BDD_ISOLANTS_BIOSOURCES!A:CC,B473,MATCH($C$12,REFERENCEMENT_ISOLANT[#Headers],0)),"")</f>
        <v/>
      </c>
      <c r="D473" s="23" t="str">
        <f ca="1">IF($B$10=TRUE,IF(C473&lt;&gt;"",COUNTIF(INDIRECT("$C$"&amp;ROW($C$13)&amp;":$C$"&amp;491-COUNTBLANK($C$13:$C$491)),"&lt;"&amp;C473)+COUNTIF(C$13:C473,C473),""),IF(C473&lt;&gt;"",COUNTIF(INDIRECT("$C$"&amp;ROW($C$13)&amp;":$C$"&amp;491-COUNTBLANK($C$13:$C$491)),"&gt;"&amp;C473)+COUNTIF(C$13:C473,C473),""))</f>
        <v/>
      </c>
      <c r="E473" s="23" t="str">
        <f t="shared" ca="1" si="7"/>
        <v/>
      </c>
      <c r="F473" s="142" t="str" cm="1">
        <f t="array" ref="F473">IF(A473&lt;&gt;"",INDEX(BDD_ISOLANTS_BIOSOURCES!A:CG,E473,MATCH($F$12,REFERENCEMENT_ISOLANT[#Headers],0)),"")</f>
        <v/>
      </c>
    </row>
    <row r="474" spans="1:6" x14ac:dyDescent="0.3">
      <c r="A474" s="23" t="str">
        <f>IF(AND(A473&lt;COUNTIF(REFERENCEMENT_ISOLANT[DATE REFERENCEMENT],"&lt;&gt;"&amp;""),A473&gt;0),'PR-tampon'!A473+1,"")</f>
        <v/>
      </c>
      <c r="B474" s="23" t="str">
        <f>IFERROR(IF(A474="","",VLOOKUP($A474,REFERENCEMENT_ISOLANT[[Ordre]:[Eligibilité procédé]],2,FALSE)),"")</f>
        <v/>
      </c>
      <c r="C474" s="23" t="str" cm="1">
        <f t="array" ref="C474">IF(B474&lt;&gt;"",INDEX(BDD_ISOLANTS_BIOSOURCES!A:CC,B474,MATCH($C$12,REFERENCEMENT_ISOLANT[#Headers],0)),"")</f>
        <v/>
      </c>
      <c r="D474" s="23" t="str">
        <f ca="1">IF($B$10=TRUE,IF(C474&lt;&gt;"",COUNTIF(INDIRECT("$C$"&amp;ROW($C$13)&amp;":$C$"&amp;491-COUNTBLANK($C$13:$C$491)),"&lt;"&amp;C474)+COUNTIF(C$13:C474,C474),""),IF(C474&lt;&gt;"",COUNTIF(INDIRECT("$C$"&amp;ROW($C$13)&amp;":$C$"&amp;491-COUNTBLANK($C$13:$C$491)),"&gt;"&amp;C474)+COUNTIF(C$13:C474,C474),""))</f>
        <v/>
      </c>
      <c r="E474" s="23" t="str">
        <f t="shared" ca="1" si="7"/>
        <v/>
      </c>
      <c r="F474" s="142" t="str" cm="1">
        <f t="array" ref="F474">IF(A474&lt;&gt;"",INDEX(BDD_ISOLANTS_BIOSOURCES!A:CG,E474,MATCH($F$12,REFERENCEMENT_ISOLANT[#Headers],0)),"")</f>
        <v/>
      </c>
    </row>
    <row r="475" spans="1:6" x14ac:dyDescent="0.3">
      <c r="A475" s="23" t="str">
        <f>IF(AND(A474&lt;COUNTIF(REFERENCEMENT_ISOLANT[DATE REFERENCEMENT],"&lt;&gt;"&amp;""),A474&gt;0),'PR-tampon'!A474+1,"")</f>
        <v/>
      </c>
      <c r="B475" s="23" t="str">
        <f>IFERROR(IF(A475="","",VLOOKUP($A475,REFERENCEMENT_ISOLANT[[Ordre]:[Eligibilité procédé]],2,FALSE)),"")</f>
        <v/>
      </c>
      <c r="C475" s="23" t="str" cm="1">
        <f t="array" ref="C475">IF(B475&lt;&gt;"",INDEX(BDD_ISOLANTS_BIOSOURCES!A:CC,B475,MATCH($C$12,REFERENCEMENT_ISOLANT[#Headers],0)),"")</f>
        <v/>
      </c>
      <c r="D475" s="23" t="str">
        <f ca="1">IF($B$10=TRUE,IF(C475&lt;&gt;"",COUNTIF(INDIRECT("$C$"&amp;ROW($C$13)&amp;":$C$"&amp;491-COUNTBLANK($C$13:$C$491)),"&lt;"&amp;C475)+COUNTIF(C$13:C475,C475),""),IF(C475&lt;&gt;"",COUNTIF(INDIRECT("$C$"&amp;ROW($C$13)&amp;":$C$"&amp;491-COUNTBLANK($C$13:$C$491)),"&gt;"&amp;C475)+COUNTIF(C$13:C475,C475),""))</f>
        <v/>
      </c>
      <c r="E475" s="23" t="str">
        <f t="shared" ca="1" si="7"/>
        <v/>
      </c>
      <c r="F475" s="142" t="str" cm="1">
        <f t="array" ref="F475">IF(A475&lt;&gt;"",INDEX(BDD_ISOLANTS_BIOSOURCES!A:CG,E475,MATCH($F$12,REFERENCEMENT_ISOLANT[#Headers],0)),"")</f>
        <v/>
      </c>
    </row>
    <row r="476" spans="1:6" x14ac:dyDescent="0.3">
      <c r="A476" s="23" t="str">
        <f>IF(AND(A475&lt;COUNTIF(REFERENCEMENT_ISOLANT[DATE REFERENCEMENT],"&lt;&gt;"&amp;""),A475&gt;0),'PR-tampon'!A475+1,"")</f>
        <v/>
      </c>
      <c r="B476" s="23" t="str">
        <f>IFERROR(IF(A476="","",VLOOKUP($A476,REFERENCEMENT_ISOLANT[[Ordre]:[Eligibilité procédé]],2,FALSE)),"")</f>
        <v/>
      </c>
      <c r="C476" s="23" t="str" cm="1">
        <f t="array" ref="C476">IF(B476&lt;&gt;"",INDEX(BDD_ISOLANTS_BIOSOURCES!A:CC,B476,MATCH($C$12,REFERENCEMENT_ISOLANT[#Headers],0)),"")</f>
        <v/>
      </c>
      <c r="D476" s="23" t="str">
        <f ca="1">IF($B$10=TRUE,IF(C476&lt;&gt;"",COUNTIF(INDIRECT("$C$"&amp;ROW($C$13)&amp;":$C$"&amp;491-COUNTBLANK($C$13:$C$491)),"&lt;"&amp;C476)+COUNTIF(C$13:C476,C476),""),IF(C476&lt;&gt;"",COUNTIF(INDIRECT("$C$"&amp;ROW($C$13)&amp;":$C$"&amp;491-COUNTBLANK($C$13:$C$491)),"&gt;"&amp;C476)+COUNTIF(C$13:C476,C476),""))</f>
        <v/>
      </c>
      <c r="E476" s="23" t="str">
        <f t="shared" ca="1" si="7"/>
        <v/>
      </c>
      <c r="F476" s="142" t="str" cm="1">
        <f t="array" ref="F476">IF(A476&lt;&gt;"",INDEX(BDD_ISOLANTS_BIOSOURCES!A:CG,E476,MATCH($F$12,REFERENCEMENT_ISOLANT[#Headers],0)),"")</f>
        <v/>
      </c>
    </row>
    <row r="477" spans="1:6" x14ac:dyDescent="0.3">
      <c r="A477" s="23" t="str">
        <f>IF(AND(A476&lt;COUNTIF(REFERENCEMENT_ISOLANT[DATE REFERENCEMENT],"&lt;&gt;"&amp;""),A476&gt;0),'PR-tampon'!A476+1,"")</f>
        <v/>
      </c>
      <c r="B477" s="23" t="str">
        <f>IFERROR(IF(A477="","",VLOOKUP($A477,REFERENCEMENT_ISOLANT[[Ordre]:[Eligibilité procédé]],2,FALSE)),"")</f>
        <v/>
      </c>
      <c r="C477" s="23" t="str" cm="1">
        <f t="array" ref="C477">IF(B477&lt;&gt;"",INDEX(BDD_ISOLANTS_BIOSOURCES!A:CC,B477,MATCH($C$12,REFERENCEMENT_ISOLANT[#Headers],0)),"")</f>
        <v/>
      </c>
      <c r="D477" s="23" t="str">
        <f ca="1">IF($B$10=TRUE,IF(C477&lt;&gt;"",COUNTIF(INDIRECT("$C$"&amp;ROW($C$13)&amp;":$C$"&amp;491-COUNTBLANK($C$13:$C$491)),"&lt;"&amp;C477)+COUNTIF(C$13:C477,C477),""),IF(C477&lt;&gt;"",COUNTIF(INDIRECT("$C$"&amp;ROW($C$13)&amp;":$C$"&amp;491-COUNTBLANK($C$13:$C$491)),"&gt;"&amp;C477)+COUNTIF(C$13:C477,C477),""))</f>
        <v/>
      </c>
      <c r="E477" s="23" t="str">
        <f t="shared" ca="1" si="7"/>
        <v/>
      </c>
      <c r="F477" s="142" t="str" cm="1">
        <f t="array" ref="F477">IF(A477&lt;&gt;"",INDEX(BDD_ISOLANTS_BIOSOURCES!A:CG,E477,MATCH($F$12,REFERENCEMENT_ISOLANT[#Headers],0)),"")</f>
        <v/>
      </c>
    </row>
    <row r="478" spans="1:6" x14ac:dyDescent="0.3">
      <c r="A478" s="23" t="str">
        <f>IF(AND(A477&lt;COUNTIF(REFERENCEMENT_ISOLANT[DATE REFERENCEMENT],"&lt;&gt;"&amp;""),A477&gt;0),'PR-tampon'!A477+1,"")</f>
        <v/>
      </c>
      <c r="B478" s="23" t="str">
        <f>IFERROR(IF(A478="","",VLOOKUP($A478,REFERENCEMENT_ISOLANT[[Ordre]:[Eligibilité procédé]],2,FALSE)),"")</f>
        <v/>
      </c>
      <c r="C478" s="23" t="str" cm="1">
        <f t="array" ref="C478">IF(B478&lt;&gt;"",INDEX(BDD_ISOLANTS_BIOSOURCES!A:CC,B478,MATCH($C$12,REFERENCEMENT_ISOLANT[#Headers],0)),"")</f>
        <v/>
      </c>
      <c r="D478" s="23" t="str">
        <f ca="1">IF($B$10=TRUE,IF(C478&lt;&gt;"",COUNTIF(INDIRECT("$C$"&amp;ROW($C$13)&amp;":$C$"&amp;491-COUNTBLANK($C$13:$C$491)),"&lt;"&amp;C478)+COUNTIF(C$13:C478,C478),""),IF(C478&lt;&gt;"",COUNTIF(INDIRECT("$C$"&amp;ROW($C$13)&amp;":$C$"&amp;491-COUNTBLANK($C$13:$C$491)),"&gt;"&amp;C478)+COUNTIF(C$13:C478,C478),""))</f>
        <v/>
      </c>
      <c r="E478" s="23" t="str">
        <f t="shared" ca="1" si="7"/>
        <v/>
      </c>
      <c r="F478" s="142" t="str" cm="1">
        <f t="array" ref="F478">IF(A478&lt;&gt;"",INDEX(BDD_ISOLANTS_BIOSOURCES!A:CG,E478,MATCH($F$12,REFERENCEMENT_ISOLANT[#Headers],0)),"")</f>
        <v/>
      </c>
    </row>
    <row r="479" spans="1:6" x14ac:dyDescent="0.3">
      <c r="A479" s="23" t="str">
        <f>IF(AND(A478&lt;COUNTIF(REFERENCEMENT_ISOLANT[DATE REFERENCEMENT],"&lt;&gt;"&amp;""),A478&gt;0),'PR-tampon'!A478+1,"")</f>
        <v/>
      </c>
      <c r="B479" s="23" t="str">
        <f>IFERROR(IF(A479="","",VLOOKUP($A479,REFERENCEMENT_ISOLANT[[Ordre]:[Eligibilité procédé]],2,FALSE)),"")</f>
        <v/>
      </c>
      <c r="C479" s="23" t="str" cm="1">
        <f t="array" ref="C479">IF(B479&lt;&gt;"",INDEX(BDD_ISOLANTS_BIOSOURCES!A:CC,B479,MATCH($C$12,REFERENCEMENT_ISOLANT[#Headers],0)),"")</f>
        <v/>
      </c>
      <c r="D479" s="23" t="str">
        <f ca="1">IF($B$10=TRUE,IF(C479&lt;&gt;"",COUNTIF(INDIRECT("$C$"&amp;ROW($C$13)&amp;":$C$"&amp;491-COUNTBLANK($C$13:$C$491)),"&lt;"&amp;C479)+COUNTIF(C$13:C479,C479),""),IF(C479&lt;&gt;"",COUNTIF(INDIRECT("$C$"&amp;ROW($C$13)&amp;":$C$"&amp;491-COUNTBLANK($C$13:$C$491)),"&gt;"&amp;C479)+COUNTIF(C$13:C479,C479),""))</f>
        <v/>
      </c>
      <c r="E479" s="23" t="str">
        <f t="shared" ca="1" si="7"/>
        <v/>
      </c>
      <c r="F479" s="142" t="str" cm="1">
        <f t="array" ref="F479">IF(A479&lt;&gt;"",INDEX(BDD_ISOLANTS_BIOSOURCES!A:CG,E479,MATCH($F$12,REFERENCEMENT_ISOLANT[#Headers],0)),"")</f>
        <v/>
      </c>
    </row>
    <row r="480" spans="1:6" x14ac:dyDescent="0.3">
      <c r="A480" s="23" t="str">
        <f>IF(AND(A479&lt;COUNTIF(REFERENCEMENT_ISOLANT[DATE REFERENCEMENT],"&lt;&gt;"&amp;""),A479&gt;0),'PR-tampon'!A479+1,"")</f>
        <v/>
      </c>
      <c r="B480" s="23" t="str">
        <f>IFERROR(IF(A480="","",VLOOKUP($A480,REFERENCEMENT_ISOLANT[[Ordre]:[Eligibilité procédé]],2,FALSE)),"")</f>
        <v/>
      </c>
      <c r="C480" s="23" t="str" cm="1">
        <f t="array" ref="C480">IF(B480&lt;&gt;"",INDEX(BDD_ISOLANTS_BIOSOURCES!A:CC,B480,MATCH($C$12,REFERENCEMENT_ISOLANT[#Headers],0)),"")</f>
        <v/>
      </c>
      <c r="D480" s="23" t="str">
        <f ca="1">IF($B$10=TRUE,IF(C480&lt;&gt;"",COUNTIF(INDIRECT("$C$"&amp;ROW($C$13)&amp;":$C$"&amp;491-COUNTBLANK($C$13:$C$491)),"&lt;"&amp;C480)+COUNTIF(C$13:C480,C480),""),IF(C480&lt;&gt;"",COUNTIF(INDIRECT("$C$"&amp;ROW($C$13)&amp;":$C$"&amp;491-COUNTBLANK($C$13:$C$491)),"&gt;"&amp;C480)+COUNTIF(C$13:C480,C480),""))</f>
        <v/>
      </c>
      <c r="E480" s="23" t="str">
        <f t="shared" ca="1" si="7"/>
        <v/>
      </c>
      <c r="F480" s="142" t="str" cm="1">
        <f t="array" ref="F480">IF(A480&lt;&gt;"",INDEX(BDD_ISOLANTS_BIOSOURCES!A:CG,E480,MATCH($F$12,REFERENCEMENT_ISOLANT[#Headers],0)),"")</f>
        <v/>
      </c>
    </row>
    <row r="481" spans="1:6" x14ac:dyDescent="0.3">
      <c r="A481" s="23" t="str">
        <f>IF(AND(A480&lt;COUNTIF(REFERENCEMENT_ISOLANT[DATE REFERENCEMENT],"&lt;&gt;"&amp;""),A480&gt;0),'PR-tampon'!A480+1,"")</f>
        <v/>
      </c>
      <c r="B481" s="23" t="str">
        <f>IFERROR(IF(A481="","",VLOOKUP($A481,REFERENCEMENT_ISOLANT[[Ordre]:[Eligibilité procédé]],2,FALSE)),"")</f>
        <v/>
      </c>
      <c r="C481" s="23" t="str" cm="1">
        <f t="array" ref="C481">IF(B481&lt;&gt;"",INDEX(BDD_ISOLANTS_BIOSOURCES!A:CC,B481,MATCH($C$12,REFERENCEMENT_ISOLANT[#Headers],0)),"")</f>
        <v/>
      </c>
      <c r="D481" s="23" t="str">
        <f ca="1">IF($B$10=TRUE,IF(C481&lt;&gt;"",COUNTIF(INDIRECT("$C$"&amp;ROW($C$13)&amp;":$C$"&amp;491-COUNTBLANK($C$13:$C$491)),"&lt;"&amp;C481)+COUNTIF(C$13:C481,C481),""),IF(C481&lt;&gt;"",COUNTIF(INDIRECT("$C$"&amp;ROW($C$13)&amp;":$C$"&amp;491-COUNTBLANK($C$13:$C$491)),"&gt;"&amp;C481)+COUNTIF(C$13:C481,C481),""))</f>
        <v/>
      </c>
      <c r="E481" s="23" t="str">
        <f t="shared" ca="1" si="7"/>
        <v/>
      </c>
      <c r="F481" s="142" t="str" cm="1">
        <f t="array" ref="F481">IF(A481&lt;&gt;"",INDEX(BDD_ISOLANTS_BIOSOURCES!A:CG,E481,MATCH($F$12,REFERENCEMENT_ISOLANT[#Headers],0)),"")</f>
        <v/>
      </c>
    </row>
    <row r="482" spans="1:6" x14ac:dyDescent="0.3">
      <c r="A482" s="23" t="str">
        <f>IF(AND(A481&lt;COUNTIF(REFERENCEMENT_ISOLANT[DATE REFERENCEMENT],"&lt;&gt;"&amp;""),A481&gt;0),'PR-tampon'!A481+1,"")</f>
        <v/>
      </c>
      <c r="B482" s="23" t="str">
        <f>IFERROR(IF(A482="","",VLOOKUP($A482,REFERENCEMENT_ISOLANT[[Ordre]:[Eligibilité procédé]],2,FALSE)),"")</f>
        <v/>
      </c>
      <c r="C482" s="23" t="str" cm="1">
        <f t="array" ref="C482">IF(B482&lt;&gt;"",INDEX(BDD_ISOLANTS_BIOSOURCES!A:CC,B482,MATCH($C$12,REFERENCEMENT_ISOLANT[#Headers],0)),"")</f>
        <v/>
      </c>
      <c r="D482" s="23" t="str">
        <f ca="1">IF($B$10=TRUE,IF(C482&lt;&gt;"",COUNTIF(INDIRECT("$C$"&amp;ROW($C$13)&amp;":$C$"&amp;491-COUNTBLANK($C$13:$C$491)),"&lt;"&amp;C482)+COUNTIF(C$13:C482,C482),""),IF(C482&lt;&gt;"",COUNTIF(INDIRECT("$C$"&amp;ROW($C$13)&amp;":$C$"&amp;491-COUNTBLANK($C$13:$C$491)),"&gt;"&amp;C482)+COUNTIF(C$13:C482,C482),""))</f>
        <v/>
      </c>
      <c r="E482" s="23" t="str">
        <f t="shared" ca="1" si="7"/>
        <v/>
      </c>
      <c r="F482" s="142" t="str" cm="1">
        <f t="array" ref="F482">IF(A482&lt;&gt;"",INDEX(BDD_ISOLANTS_BIOSOURCES!A:CG,E482,MATCH($F$12,REFERENCEMENT_ISOLANT[#Headers],0)),"")</f>
        <v/>
      </c>
    </row>
    <row r="483" spans="1:6" x14ac:dyDescent="0.3">
      <c r="A483" s="23" t="str">
        <f>IF(AND(A482&lt;COUNTIF(REFERENCEMENT_ISOLANT[DATE REFERENCEMENT],"&lt;&gt;"&amp;""),A482&gt;0),'PR-tampon'!A482+1,"")</f>
        <v/>
      </c>
      <c r="B483" s="23" t="str">
        <f>IFERROR(IF(A483="","",VLOOKUP($A483,REFERENCEMENT_ISOLANT[[Ordre]:[Eligibilité procédé]],2,FALSE)),"")</f>
        <v/>
      </c>
      <c r="C483" s="23" t="str" cm="1">
        <f t="array" ref="C483">IF(B483&lt;&gt;"",INDEX(BDD_ISOLANTS_BIOSOURCES!A:CC,B483,MATCH($C$12,REFERENCEMENT_ISOLANT[#Headers],0)),"")</f>
        <v/>
      </c>
      <c r="D483" s="23" t="str">
        <f ca="1">IF($B$10=TRUE,IF(C483&lt;&gt;"",COUNTIF(INDIRECT("$C$"&amp;ROW($C$13)&amp;":$C$"&amp;491-COUNTBLANK($C$13:$C$491)),"&lt;"&amp;C483)+COUNTIF(C$13:C483,C483),""),IF(C483&lt;&gt;"",COUNTIF(INDIRECT("$C$"&amp;ROW($C$13)&amp;":$C$"&amp;491-COUNTBLANK($C$13:$C$491)),"&gt;"&amp;C483)+COUNTIF(C$13:C483,C483),""))</f>
        <v/>
      </c>
      <c r="E483" s="23" t="str">
        <f t="shared" ca="1" si="7"/>
        <v/>
      </c>
      <c r="F483" s="142" t="str" cm="1">
        <f t="array" ref="F483">IF(A483&lt;&gt;"",INDEX(BDD_ISOLANTS_BIOSOURCES!A:CG,E483,MATCH($F$12,REFERENCEMENT_ISOLANT[#Headers],0)),"")</f>
        <v/>
      </c>
    </row>
    <row r="484" spans="1:6" x14ac:dyDescent="0.3">
      <c r="A484" s="23" t="str">
        <f>IF(AND(A483&lt;COUNTIF(REFERENCEMENT_ISOLANT[DATE REFERENCEMENT],"&lt;&gt;"&amp;""),A483&gt;0),'PR-tampon'!A483+1,"")</f>
        <v/>
      </c>
      <c r="B484" s="23" t="str">
        <f>IFERROR(IF(A484="","",VLOOKUP($A484,REFERENCEMENT_ISOLANT[[Ordre]:[Eligibilité procédé]],2,FALSE)),"")</f>
        <v/>
      </c>
      <c r="C484" s="23" t="str" cm="1">
        <f t="array" ref="C484">IF(B484&lt;&gt;"",INDEX(BDD_ISOLANTS_BIOSOURCES!A:CC,B484,MATCH($C$12,REFERENCEMENT_ISOLANT[#Headers],0)),"")</f>
        <v/>
      </c>
      <c r="D484" s="23" t="str">
        <f ca="1">IF($B$10=TRUE,IF(C484&lt;&gt;"",COUNTIF(INDIRECT("$C$"&amp;ROW($C$13)&amp;":$C$"&amp;491-COUNTBLANK($C$13:$C$491)),"&lt;"&amp;C484)+COUNTIF(C$13:C484,C484),""),IF(C484&lt;&gt;"",COUNTIF(INDIRECT("$C$"&amp;ROW($C$13)&amp;":$C$"&amp;491-COUNTBLANK($C$13:$C$491)),"&gt;"&amp;C484)+COUNTIF(C$13:C484,C484),""))</f>
        <v/>
      </c>
      <c r="E484" s="23" t="str">
        <f t="shared" ca="1" si="7"/>
        <v/>
      </c>
      <c r="F484" s="142" t="str" cm="1">
        <f t="array" ref="F484">IF(A484&lt;&gt;"",INDEX(BDD_ISOLANTS_BIOSOURCES!A:CG,E484,MATCH($F$12,REFERENCEMENT_ISOLANT[#Headers],0)),"")</f>
        <v/>
      </c>
    </row>
    <row r="485" spans="1:6" x14ac:dyDescent="0.3">
      <c r="A485" s="23" t="str">
        <f>IF(AND(A484&lt;COUNTIF(REFERENCEMENT_ISOLANT[DATE REFERENCEMENT],"&lt;&gt;"&amp;""),A484&gt;0),'PR-tampon'!A484+1,"")</f>
        <v/>
      </c>
      <c r="B485" s="23" t="str">
        <f>IFERROR(IF(A485="","",VLOOKUP($A485,REFERENCEMENT_ISOLANT[[Ordre]:[Eligibilité procédé]],2,FALSE)),"")</f>
        <v/>
      </c>
      <c r="C485" s="23" t="str" cm="1">
        <f t="array" ref="C485">IF(B485&lt;&gt;"",INDEX(BDD_ISOLANTS_BIOSOURCES!A:CC,B485,MATCH($C$12,REFERENCEMENT_ISOLANT[#Headers],0)),"")</f>
        <v/>
      </c>
      <c r="D485" s="23" t="str">
        <f ca="1">IF($B$10=TRUE,IF(C485&lt;&gt;"",COUNTIF(INDIRECT("$C$"&amp;ROW($C$13)&amp;":$C$"&amp;491-COUNTBLANK($C$13:$C$491)),"&lt;"&amp;C485)+COUNTIF(C$13:C485,C485),""),IF(C485&lt;&gt;"",COUNTIF(INDIRECT("$C$"&amp;ROW($C$13)&amp;":$C$"&amp;491-COUNTBLANK($C$13:$C$491)),"&gt;"&amp;C485)+COUNTIF(C$13:C485,C485),""))</f>
        <v/>
      </c>
      <c r="E485" s="23" t="str">
        <f t="shared" ca="1" si="7"/>
        <v/>
      </c>
      <c r="F485" s="142" t="str" cm="1">
        <f t="array" ref="F485">IF(A485&lt;&gt;"",INDEX(BDD_ISOLANTS_BIOSOURCES!A:CG,E485,MATCH($F$12,REFERENCEMENT_ISOLANT[#Headers],0)),"")</f>
        <v/>
      </c>
    </row>
    <row r="486" spans="1:6" x14ac:dyDescent="0.3">
      <c r="A486" s="23" t="str">
        <f>IF(AND(A485&lt;COUNTIF(REFERENCEMENT_ISOLANT[DATE REFERENCEMENT],"&lt;&gt;"&amp;""),A485&gt;0),'PR-tampon'!A485+1,"")</f>
        <v/>
      </c>
      <c r="B486" s="23" t="str">
        <f>IFERROR(IF(A486="","",VLOOKUP($A486,REFERENCEMENT_ISOLANT[[Ordre]:[Eligibilité procédé]],2,FALSE)),"")</f>
        <v/>
      </c>
      <c r="C486" s="23" t="str" cm="1">
        <f t="array" ref="C486">IF(B486&lt;&gt;"",INDEX(BDD_ISOLANTS_BIOSOURCES!A:CC,B486,MATCH($C$12,REFERENCEMENT_ISOLANT[#Headers],0)),"")</f>
        <v/>
      </c>
      <c r="D486" s="23" t="str">
        <f ca="1">IF($B$10=TRUE,IF(C486&lt;&gt;"",COUNTIF(INDIRECT("$C$"&amp;ROW($C$13)&amp;":$C$"&amp;491-COUNTBLANK($C$13:$C$491)),"&lt;"&amp;C486)+COUNTIF(C$13:C486,C486),""),IF(C486&lt;&gt;"",COUNTIF(INDIRECT("$C$"&amp;ROW($C$13)&amp;":$C$"&amp;491-COUNTBLANK($C$13:$C$491)),"&gt;"&amp;C486)+COUNTIF(C$13:C486,C486),""))</f>
        <v/>
      </c>
      <c r="E486" s="23" t="str">
        <f t="shared" ca="1" si="7"/>
        <v/>
      </c>
      <c r="F486" s="142" t="str" cm="1">
        <f t="array" ref="F486">IF(A486&lt;&gt;"",INDEX(BDD_ISOLANTS_BIOSOURCES!A:CG,E486,MATCH($F$12,REFERENCEMENT_ISOLANT[#Headers],0)),"")</f>
        <v/>
      </c>
    </row>
    <row r="487" spans="1:6" x14ac:dyDescent="0.3">
      <c r="A487" s="23" t="str">
        <f>IF(AND(A486&lt;COUNTIF(REFERENCEMENT_ISOLANT[DATE REFERENCEMENT],"&lt;&gt;"&amp;""),A486&gt;0),'PR-tampon'!A486+1,"")</f>
        <v/>
      </c>
      <c r="B487" s="23" t="str">
        <f>IFERROR(IF(A487="","",VLOOKUP($A487,REFERENCEMENT_ISOLANT[[Ordre]:[Eligibilité procédé]],2,FALSE)),"")</f>
        <v/>
      </c>
      <c r="C487" s="23" t="str" cm="1">
        <f t="array" ref="C487">IF(B487&lt;&gt;"",INDEX(BDD_ISOLANTS_BIOSOURCES!A:CC,B487,MATCH($C$12,REFERENCEMENT_ISOLANT[#Headers],0)),"")</f>
        <v/>
      </c>
      <c r="D487" s="23" t="str">
        <f ca="1">IF($B$10=TRUE,IF(C487&lt;&gt;"",COUNTIF(INDIRECT("$C$"&amp;ROW($C$13)&amp;":$C$"&amp;491-COUNTBLANK($C$13:$C$491)),"&lt;"&amp;C487)+COUNTIF(C$13:C487,C487),""),IF(C487&lt;&gt;"",COUNTIF(INDIRECT("$C$"&amp;ROW($C$13)&amp;":$C$"&amp;491-COUNTBLANK($C$13:$C$491)),"&gt;"&amp;C487)+COUNTIF(C$13:C487,C487),""))</f>
        <v/>
      </c>
      <c r="E487" s="23" t="str">
        <f t="shared" ca="1" si="7"/>
        <v/>
      </c>
      <c r="F487" s="142" t="str" cm="1">
        <f t="array" ref="F487">IF(A487&lt;&gt;"",INDEX(BDD_ISOLANTS_BIOSOURCES!A:CG,E487,MATCH($F$12,REFERENCEMENT_ISOLANT[#Headers],0)),"")</f>
        <v/>
      </c>
    </row>
    <row r="488" spans="1:6" x14ac:dyDescent="0.3">
      <c r="A488" s="23" t="str">
        <f>IF(AND(A487&lt;COUNTIF(REFERENCEMENT_ISOLANT[DATE REFERENCEMENT],"&lt;&gt;"&amp;""),A487&gt;0),'PR-tampon'!A487+1,"")</f>
        <v/>
      </c>
      <c r="B488" s="23" t="str">
        <f>IFERROR(IF(A488="","",VLOOKUP($A488,REFERENCEMENT_ISOLANT[[Ordre]:[Eligibilité procédé]],2,FALSE)),"")</f>
        <v/>
      </c>
      <c r="C488" s="23" t="str" cm="1">
        <f t="array" ref="C488">IF(B488&lt;&gt;"",INDEX(BDD_ISOLANTS_BIOSOURCES!A:CC,B488,MATCH($C$12,REFERENCEMENT_ISOLANT[#Headers],0)),"")</f>
        <v/>
      </c>
      <c r="D488" s="23" t="str">
        <f ca="1">IF($B$10=TRUE,IF(C488&lt;&gt;"",COUNTIF(INDIRECT("$C$"&amp;ROW($C$13)&amp;":$C$"&amp;491-COUNTBLANK($C$13:$C$491)),"&lt;"&amp;C488)+COUNTIF(C$13:C488,C488),""),IF(C488&lt;&gt;"",COUNTIF(INDIRECT("$C$"&amp;ROW($C$13)&amp;":$C$"&amp;491-COUNTBLANK($C$13:$C$491)),"&gt;"&amp;C488)+COUNTIF(C$13:C488,C488),""))</f>
        <v/>
      </c>
      <c r="E488" s="23" t="str">
        <f t="shared" ca="1" si="7"/>
        <v/>
      </c>
      <c r="F488" s="142" t="str" cm="1">
        <f t="array" ref="F488">IF(A488&lt;&gt;"",INDEX(BDD_ISOLANTS_BIOSOURCES!A:CG,E488,MATCH($F$12,REFERENCEMENT_ISOLANT[#Headers],0)),"")</f>
        <v/>
      </c>
    </row>
    <row r="489" spans="1:6" x14ac:dyDescent="0.3">
      <c r="A489" s="23" t="str">
        <f>IF(AND(A488&lt;COUNTIF(REFERENCEMENT_ISOLANT[DATE REFERENCEMENT],"&lt;&gt;"&amp;""),A488&gt;0),'PR-tampon'!A488+1,"")</f>
        <v/>
      </c>
      <c r="B489" s="23" t="str">
        <f>IFERROR(IF(A489="","",VLOOKUP($A489,REFERENCEMENT_ISOLANT[[Ordre]:[Eligibilité procédé]],2,FALSE)),"")</f>
        <v/>
      </c>
      <c r="C489" s="23" t="str" cm="1">
        <f t="array" ref="C489">IF(B489&lt;&gt;"",INDEX(BDD_ISOLANTS_BIOSOURCES!A:CC,B489,MATCH($C$12,REFERENCEMENT_ISOLANT[#Headers],0)),"")</f>
        <v/>
      </c>
      <c r="D489" s="23" t="str">
        <f ca="1">IF($B$10=TRUE,IF(C489&lt;&gt;"",COUNTIF(INDIRECT("$C$"&amp;ROW($C$13)&amp;":$C$"&amp;491-COUNTBLANK($C$13:$C$491)),"&lt;"&amp;C489)+COUNTIF(C$13:C489,C489),""),IF(C489&lt;&gt;"",COUNTIF(INDIRECT("$C$"&amp;ROW($C$13)&amp;":$C$"&amp;491-COUNTBLANK($C$13:$C$491)),"&gt;"&amp;C489)+COUNTIF(C$13:C489,C489),""))</f>
        <v/>
      </c>
      <c r="E489" s="23" t="str">
        <f t="shared" ca="1" si="7"/>
        <v/>
      </c>
      <c r="F489" s="142" t="str" cm="1">
        <f t="array" ref="F489">IF(A489&lt;&gt;"",INDEX(BDD_ISOLANTS_BIOSOURCES!A:CG,E489,MATCH($F$12,REFERENCEMENT_ISOLANT[#Headers],0)),"")</f>
        <v/>
      </c>
    </row>
    <row r="490" spans="1:6" x14ac:dyDescent="0.3">
      <c r="A490" s="23" t="str">
        <f>IF(AND(A489&lt;COUNTIF(REFERENCEMENT_ISOLANT[DATE REFERENCEMENT],"&lt;&gt;"&amp;""),A489&gt;0),'PR-tampon'!A489+1,"")</f>
        <v/>
      </c>
      <c r="B490" s="23" t="str">
        <f>IFERROR(IF(A490="","",VLOOKUP($A490,REFERENCEMENT_ISOLANT[[Ordre]:[Eligibilité procédé]],2,FALSE)),"")</f>
        <v/>
      </c>
      <c r="C490" s="23" t="str" cm="1">
        <f t="array" ref="C490">IF(B490&lt;&gt;"",INDEX(BDD_ISOLANTS_BIOSOURCES!A:CC,B490,MATCH($C$12,REFERENCEMENT_ISOLANT[#Headers],0)),"")</f>
        <v/>
      </c>
      <c r="D490" s="23" t="str">
        <f ca="1">IF($B$10=TRUE,IF(C490&lt;&gt;"",COUNTIF(INDIRECT("$C$"&amp;ROW($C$13)&amp;":$C$"&amp;491-COUNTBLANK($C$13:$C$491)),"&lt;"&amp;C490)+COUNTIF(C$13:C490,C490),""),IF(C490&lt;&gt;"",COUNTIF(INDIRECT("$C$"&amp;ROW($C$13)&amp;":$C$"&amp;491-COUNTBLANK($C$13:$C$491)),"&gt;"&amp;C490)+COUNTIF(C$13:C490,C490),""))</f>
        <v/>
      </c>
      <c r="E490" s="23" t="str">
        <f t="shared" ca="1" si="7"/>
        <v/>
      </c>
      <c r="F490" s="142" t="str" cm="1">
        <f t="array" ref="F490">IF(A490&lt;&gt;"",INDEX(BDD_ISOLANTS_BIOSOURCES!A:CG,E490,MATCH($F$12,REFERENCEMENT_ISOLANT[#Headers],0)),"")</f>
        <v/>
      </c>
    </row>
    <row r="491" spans="1:6" x14ac:dyDescent="0.3">
      <c r="A491" s="23" t="str">
        <f>IF(AND(A490&lt;COUNTIF(REFERENCEMENT_ISOLANT[DATE REFERENCEMENT],"&lt;&gt;"&amp;""),A490&gt;0),'PR-tampon'!A490+1,"")</f>
        <v/>
      </c>
      <c r="B491" s="23" t="str">
        <f>IFERROR(IF(A491="","",VLOOKUP($A491,REFERENCEMENT_ISOLANT[[Ordre]:[Eligibilité procédé]],2,FALSE)),"")</f>
        <v/>
      </c>
      <c r="C491" s="23" t="str" cm="1">
        <f t="array" ref="C491">IF(B491&lt;&gt;"",INDEX(BDD_ISOLANTS_BIOSOURCES!A:CC,B491,MATCH($C$12,REFERENCEMENT_ISOLANT[#Headers],0)),"")</f>
        <v/>
      </c>
      <c r="D491" s="23" t="str">
        <f ca="1">IF($B$10=TRUE,IF(C491&lt;&gt;"",COUNTIF(INDIRECT("$C$"&amp;ROW($C$13)&amp;":$C$"&amp;491-COUNTBLANK($C$13:$C$491)),"&lt;"&amp;C491)+COUNTIF(C$13:C491,C491),""),IF(C491&lt;&gt;"",COUNTIF(INDIRECT("$C$"&amp;ROW($C$13)&amp;":$C$"&amp;491-COUNTBLANK($C$13:$C$491)),"&gt;"&amp;C491)+COUNTIF(C$13:C491,C491),""))</f>
        <v/>
      </c>
      <c r="E491" s="23" t="str">
        <f t="shared" ca="1" si="7"/>
        <v/>
      </c>
      <c r="F491" s="142" t="str" cm="1">
        <f t="array" ref="F491">IF(A491&lt;&gt;"",INDEX(BDD_ISOLANTS_BIOSOURCES!A:CG,E491,MATCH($F$12,REFERENCEMENT_ISOLANT[#Headers],0)),"")</f>
        <v/>
      </c>
    </row>
  </sheetData>
  <conditionalFormatting sqref="E1">
    <cfRule type="expression" dxfId="1" priority="1">
      <formula>$B$3=FALSE</formula>
    </cfRule>
    <cfRule type="expression" dxfId="0" priority="2">
      <formula>$B$3=TRUE</formula>
    </cfRule>
  </conditionalFormatting>
  <dataValidations disablePrompts="1" count="1">
    <dataValidation allowBlank="1" showInputMessage="1" showErrorMessage="1" error="Choisir le support bois visé parmi les propositions de la liste déroulante._x000a_Pour cela, cliquer sur la petite flèche en bas à droite de la cellule." sqref="E1" xr:uid="{D0E49DE8-48F7-40A7-95D9-7B78ACFC8645}"/>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20CE0-2080-424F-8E99-5C47EBAF9638}">
  <sheetPr codeName="Feuil2">
    <tabColor theme="1"/>
  </sheetPr>
  <dimension ref="A1:H60"/>
  <sheetViews>
    <sheetView topLeftCell="A26" workbookViewId="0">
      <selection activeCell="G76" sqref="G76"/>
    </sheetView>
  </sheetViews>
  <sheetFormatPr baseColWidth="10" defaultColWidth="0" defaultRowHeight="14.4" x14ac:dyDescent="0.3"/>
  <cols>
    <col min="1" max="2" width="11.44140625" customWidth="1"/>
    <col min="3" max="3" width="29.6640625" customWidth="1"/>
    <col min="4" max="4" width="24.109375" customWidth="1"/>
    <col min="5" max="5" width="105.109375" bestFit="1" customWidth="1"/>
    <col min="6" max="8" width="11.44140625" customWidth="1"/>
    <col min="9" max="16384" width="11.44140625" hidden="1"/>
  </cols>
  <sheetData>
    <row r="1" spans="1:6" s="153" customFormat="1" x14ac:dyDescent="0.3">
      <c r="A1" s="96" t="s">
        <v>95</v>
      </c>
      <c r="B1" s="96" t="s">
        <v>96</v>
      </c>
      <c r="C1" s="96" t="s">
        <v>333</v>
      </c>
      <c r="D1" s="97" t="s">
        <v>334</v>
      </c>
      <c r="E1" s="96" t="s">
        <v>97</v>
      </c>
      <c r="F1" s="152" t="s">
        <v>335</v>
      </c>
    </row>
    <row r="2" spans="1:6" x14ac:dyDescent="0.3">
      <c r="A2" s="1">
        <v>0</v>
      </c>
      <c r="B2" s="1"/>
      <c r="C2" s="1"/>
      <c r="D2" s="1"/>
      <c r="F2" s="3" t="s">
        <v>98</v>
      </c>
    </row>
    <row r="3" spans="1:6" ht="331.2" x14ac:dyDescent="0.3">
      <c r="A3" s="90">
        <v>1</v>
      </c>
      <c r="B3" s="95">
        <v>44893</v>
      </c>
      <c r="C3" s="92"/>
      <c r="D3" s="92"/>
      <c r="E3" s="7" t="s">
        <v>101</v>
      </c>
      <c r="F3" s="6" t="s">
        <v>99</v>
      </c>
    </row>
    <row r="4" spans="1:6" ht="28.8" x14ac:dyDescent="0.3">
      <c r="A4" s="90">
        <v>1</v>
      </c>
      <c r="B4" s="95">
        <v>44893</v>
      </c>
      <c r="C4" s="92"/>
      <c r="D4" s="92"/>
      <c r="E4" s="8" t="s">
        <v>100</v>
      </c>
      <c r="F4" s="6" t="s">
        <v>99</v>
      </c>
    </row>
    <row r="5" spans="1:6" x14ac:dyDescent="0.3">
      <c r="A5" s="90">
        <v>2</v>
      </c>
      <c r="B5" s="95">
        <v>45085</v>
      </c>
      <c r="C5" s="99" t="s">
        <v>344</v>
      </c>
      <c r="D5" s="90" t="s">
        <v>336</v>
      </c>
      <c r="E5" s="98" t="s">
        <v>337</v>
      </c>
      <c r="F5" s="6" t="s">
        <v>99</v>
      </c>
    </row>
    <row r="6" spans="1:6" x14ac:dyDescent="0.3">
      <c r="A6" s="90">
        <v>2</v>
      </c>
      <c r="B6" s="95">
        <v>45085</v>
      </c>
      <c r="C6" s="99" t="s">
        <v>344</v>
      </c>
      <c r="D6" s="90" t="s">
        <v>338</v>
      </c>
      <c r="E6" s="98" t="s">
        <v>623</v>
      </c>
      <c r="F6" s="6" t="s">
        <v>99</v>
      </c>
    </row>
    <row r="7" spans="1:6" x14ac:dyDescent="0.3">
      <c r="A7" s="90">
        <v>2</v>
      </c>
      <c r="B7" s="95">
        <v>45085</v>
      </c>
      <c r="C7" s="99" t="s">
        <v>344</v>
      </c>
      <c r="D7" s="90" t="s">
        <v>336</v>
      </c>
      <c r="E7" s="98" t="s">
        <v>339</v>
      </c>
      <c r="F7" s="6" t="s">
        <v>99</v>
      </c>
    </row>
    <row r="8" spans="1:6" x14ac:dyDescent="0.3">
      <c r="A8" s="90">
        <v>2</v>
      </c>
      <c r="B8" s="95">
        <v>45085</v>
      </c>
      <c r="C8" s="99" t="s">
        <v>344</v>
      </c>
      <c r="D8" s="90" t="s">
        <v>338</v>
      </c>
      <c r="E8" s="98" t="s">
        <v>624</v>
      </c>
      <c r="F8" s="6" t="s">
        <v>99</v>
      </c>
    </row>
    <row r="9" spans="1:6" x14ac:dyDescent="0.3">
      <c r="A9" s="90">
        <v>2</v>
      </c>
      <c r="B9" s="95">
        <v>45085</v>
      </c>
      <c r="C9" s="99" t="s">
        <v>344</v>
      </c>
      <c r="D9" s="90" t="s">
        <v>338</v>
      </c>
      <c r="E9" s="98" t="s">
        <v>625</v>
      </c>
      <c r="F9" s="6" t="s">
        <v>99</v>
      </c>
    </row>
    <row r="10" spans="1:6" x14ac:dyDescent="0.3">
      <c r="A10" s="90">
        <v>2</v>
      </c>
      <c r="B10" s="95">
        <v>45085</v>
      </c>
      <c r="C10" s="99" t="s">
        <v>344</v>
      </c>
      <c r="D10" s="90" t="s">
        <v>338</v>
      </c>
      <c r="E10" s="98" t="s">
        <v>340</v>
      </c>
      <c r="F10" s="6" t="s">
        <v>99</v>
      </c>
    </row>
    <row r="11" spans="1:6" x14ac:dyDescent="0.3">
      <c r="A11" s="90">
        <v>2</v>
      </c>
      <c r="B11" s="95">
        <v>45085</v>
      </c>
      <c r="C11" s="99" t="s">
        <v>344</v>
      </c>
      <c r="D11" s="90" t="s">
        <v>338</v>
      </c>
      <c r="E11" s="98" t="s">
        <v>626</v>
      </c>
      <c r="F11" s="6" t="s">
        <v>99</v>
      </c>
    </row>
    <row r="12" spans="1:6" x14ac:dyDescent="0.3">
      <c r="A12" s="90">
        <v>2</v>
      </c>
      <c r="B12" s="95">
        <v>45085</v>
      </c>
      <c r="C12" s="99" t="s">
        <v>344</v>
      </c>
      <c r="D12" s="90" t="s">
        <v>338</v>
      </c>
      <c r="E12" s="98" t="s">
        <v>627</v>
      </c>
      <c r="F12" s="6" t="s">
        <v>99</v>
      </c>
    </row>
    <row r="13" spans="1:6" x14ac:dyDescent="0.3">
      <c r="A13" s="90">
        <v>2</v>
      </c>
      <c r="B13" s="95">
        <v>45085</v>
      </c>
      <c r="C13" s="99" t="s">
        <v>344</v>
      </c>
      <c r="D13" s="90" t="s">
        <v>338</v>
      </c>
      <c r="E13" s="98" t="s">
        <v>628</v>
      </c>
      <c r="F13" s="6" t="s">
        <v>99</v>
      </c>
    </row>
    <row r="14" spans="1:6" x14ac:dyDescent="0.3">
      <c r="A14" s="90">
        <v>2</v>
      </c>
      <c r="B14" s="95">
        <v>45085</v>
      </c>
      <c r="C14" s="99" t="s">
        <v>344</v>
      </c>
      <c r="D14" s="90" t="s">
        <v>336</v>
      </c>
      <c r="E14" s="98" t="s">
        <v>629</v>
      </c>
      <c r="F14" s="6" t="s">
        <v>99</v>
      </c>
    </row>
    <row r="15" spans="1:6" x14ac:dyDescent="0.3">
      <c r="A15" s="90">
        <v>2</v>
      </c>
      <c r="B15" s="95">
        <v>45085</v>
      </c>
      <c r="C15" s="99" t="s">
        <v>344</v>
      </c>
      <c r="D15" s="90" t="s">
        <v>336</v>
      </c>
      <c r="E15" s="98" t="s">
        <v>630</v>
      </c>
      <c r="F15" s="6" t="s">
        <v>99</v>
      </c>
    </row>
    <row r="16" spans="1:6" x14ac:dyDescent="0.3">
      <c r="A16" s="90">
        <v>2</v>
      </c>
      <c r="B16" s="95">
        <v>45085</v>
      </c>
      <c r="C16" s="99" t="s">
        <v>344</v>
      </c>
      <c r="D16" s="90" t="s">
        <v>336</v>
      </c>
      <c r="E16" s="98" t="s">
        <v>631</v>
      </c>
      <c r="F16" s="6" t="s">
        <v>99</v>
      </c>
    </row>
    <row r="17" spans="1:6" x14ac:dyDescent="0.3">
      <c r="A17" s="90">
        <v>2</v>
      </c>
      <c r="B17" s="95">
        <v>45085</v>
      </c>
      <c r="C17" s="99" t="s">
        <v>344</v>
      </c>
      <c r="D17" s="90" t="s">
        <v>336</v>
      </c>
      <c r="E17" s="98" t="s">
        <v>632</v>
      </c>
      <c r="F17" s="6" t="s">
        <v>99</v>
      </c>
    </row>
    <row r="18" spans="1:6" x14ac:dyDescent="0.3">
      <c r="A18" s="90">
        <v>2</v>
      </c>
      <c r="B18" s="95">
        <v>45085</v>
      </c>
      <c r="C18" s="99" t="s">
        <v>344</v>
      </c>
      <c r="D18" s="90" t="s">
        <v>336</v>
      </c>
      <c r="E18" s="98" t="s">
        <v>633</v>
      </c>
      <c r="F18" s="6" t="s">
        <v>99</v>
      </c>
    </row>
    <row r="19" spans="1:6" x14ac:dyDescent="0.3">
      <c r="A19" s="90">
        <v>2</v>
      </c>
      <c r="B19" s="95">
        <v>45085</v>
      </c>
      <c r="C19" s="99" t="s">
        <v>344</v>
      </c>
      <c r="D19" s="90" t="s">
        <v>336</v>
      </c>
      <c r="E19" s="98" t="s">
        <v>634</v>
      </c>
      <c r="F19" s="6" t="s">
        <v>99</v>
      </c>
    </row>
    <row r="20" spans="1:6" x14ac:dyDescent="0.3">
      <c r="A20" s="90">
        <v>2</v>
      </c>
      <c r="B20" s="95">
        <v>45085</v>
      </c>
      <c r="C20" s="99" t="s">
        <v>344</v>
      </c>
      <c r="D20" s="90" t="s">
        <v>338</v>
      </c>
      <c r="E20" s="98" t="s">
        <v>635</v>
      </c>
      <c r="F20" s="6" t="s">
        <v>99</v>
      </c>
    </row>
    <row r="21" spans="1:6" x14ac:dyDescent="0.3">
      <c r="A21" s="90">
        <v>2</v>
      </c>
      <c r="B21" s="95">
        <v>45085</v>
      </c>
      <c r="C21" s="99" t="s">
        <v>344</v>
      </c>
      <c r="D21" s="90" t="s">
        <v>338</v>
      </c>
      <c r="E21" s="98" t="s">
        <v>636</v>
      </c>
      <c r="F21" s="6" t="s">
        <v>99</v>
      </c>
    </row>
    <row r="22" spans="1:6" x14ac:dyDescent="0.3">
      <c r="A22" s="90">
        <v>2</v>
      </c>
      <c r="B22" s="95">
        <v>45085</v>
      </c>
      <c r="C22" s="99" t="s">
        <v>344</v>
      </c>
      <c r="D22" s="90" t="s">
        <v>338</v>
      </c>
      <c r="E22" s="98" t="s">
        <v>637</v>
      </c>
      <c r="F22" s="6" t="s">
        <v>99</v>
      </c>
    </row>
    <row r="23" spans="1:6" x14ac:dyDescent="0.3">
      <c r="A23" s="90">
        <v>2</v>
      </c>
      <c r="B23" s="95">
        <v>45085</v>
      </c>
      <c r="C23" s="99" t="s">
        <v>344</v>
      </c>
      <c r="D23" s="90" t="s">
        <v>338</v>
      </c>
      <c r="E23" s="98" t="s">
        <v>638</v>
      </c>
      <c r="F23" s="6" t="s">
        <v>99</v>
      </c>
    </row>
    <row r="24" spans="1:6" x14ac:dyDescent="0.3">
      <c r="A24" s="90">
        <v>2</v>
      </c>
      <c r="B24" s="95">
        <v>45085</v>
      </c>
      <c r="C24" s="99" t="s">
        <v>344</v>
      </c>
      <c r="D24" s="90" t="s">
        <v>338</v>
      </c>
      <c r="E24" s="98" t="s">
        <v>639</v>
      </c>
      <c r="F24" s="6" t="s">
        <v>99</v>
      </c>
    </row>
    <row r="25" spans="1:6" x14ac:dyDescent="0.3">
      <c r="A25" s="90">
        <v>2</v>
      </c>
      <c r="B25" s="95">
        <v>45085</v>
      </c>
      <c r="C25" s="99" t="s">
        <v>344</v>
      </c>
      <c r="D25" s="90" t="s">
        <v>338</v>
      </c>
      <c r="E25" s="98" t="s">
        <v>640</v>
      </c>
      <c r="F25" s="6" t="s">
        <v>99</v>
      </c>
    </row>
    <row r="26" spans="1:6" x14ac:dyDescent="0.3">
      <c r="A26" s="90">
        <v>2</v>
      </c>
      <c r="B26" s="95">
        <v>45085</v>
      </c>
      <c r="C26" s="99" t="s">
        <v>344</v>
      </c>
      <c r="D26" s="90" t="s">
        <v>338</v>
      </c>
      <c r="E26" s="98" t="s">
        <v>641</v>
      </c>
      <c r="F26" s="6" t="s">
        <v>99</v>
      </c>
    </row>
    <row r="27" spans="1:6" x14ac:dyDescent="0.3">
      <c r="A27" s="90">
        <v>2</v>
      </c>
      <c r="B27" s="95">
        <v>45085</v>
      </c>
      <c r="C27" s="99" t="s">
        <v>344</v>
      </c>
      <c r="D27" s="90" t="s">
        <v>341</v>
      </c>
      <c r="E27" s="98" t="s">
        <v>642</v>
      </c>
      <c r="F27" s="6" t="s">
        <v>99</v>
      </c>
    </row>
    <row r="28" spans="1:6" x14ac:dyDescent="0.3">
      <c r="A28" s="90">
        <v>2</v>
      </c>
      <c r="B28" s="95">
        <v>45085</v>
      </c>
      <c r="C28" s="99" t="s">
        <v>344</v>
      </c>
      <c r="D28" s="90" t="s">
        <v>336</v>
      </c>
      <c r="E28" s="98" t="s">
        <v>342</v>
      </c>
      <c r="F28" s="6" t="s">
        <v>99</v>
      </c>
    </row>
    <row r="29" spans="1:6" x14ac:dyDescent="0.3">
      <c r="A29" s="90">
        <v>2</v>
      </c>
      <c r="B29" s="95">
        <v>45085</v>
      </c>
      <c r="C29" s="99" t="s">
        <v>344</v>
      </c>
      <c r="D29" s="90" t="s">
        <v>336</v>
      </c>
      <c r="E29" s="98" t="s">
        <v>343</v>
      </c>
      <c r="F29" s="6" t="s">
        <v>99</v>
      </c>
    </row>
    <row r="30" spans="1:6" x14ac:dyDescent="0.3">
      <c r="A30" s="90">
        <v>2</v>
      </c>
      <c r="B30" s="95">
        <v>45584</v>
      </c>
      <c r="C30" s="99" t="s">
        <v>344</v>
      </c>
      <c r="D30" s="90" t="s">
        <v>610</v>
      </c>
      <c r="E30" s="98" t="s">
        <v>616</v>
      </c>
      <c r="F30" s="6" t="s">
        <v>99</v>
      </c>
    </row>
    <row r="31" spans="1:6" x14ac:dyDescent="0.3">
      <c r="A31" s="90">
        <v>2</v>
      </c>
      <c r="B31" s="95">
        <v>45584</v>
      </c>
      <c r="C31" s="99" t="s">
        <v>344</v>
      </c>
      <c r="D31" s="90" t="s">
        <v>610</v>
      </c>
      <c r="E31" s="98" t="s">
        <v>617</v>
      </c>
      <c r="F31" s="6" t="s">
        <v>99</v>
      </c>
    </row>
    <row r="32" spans="1:6" x14ac:dyDescent="0.3">
      <c r="A32" s="90">
        <v>2</v>
      </c>
      <c r="B32" s="95">
        <v>45584</v>
      </c>
      <c r="C32" s="99" t="s">
        <v>344</v>
      </c>
      <c r="D32" s="90" t="s">
        <v>338</v>
      </c>
      <c r="E32" s="98" t="s">
        <v>618</v>
      </c>
      <c r="F32" s="6" t="s">
        <v>99</v>
      </c>
    </row>
    <row r="33" spans="1:6" x14ac:dyDescent="0.3">
      <c r="A33" s="90">
        <v>2</v>
      </c>
      <c r="B33" s="95">
        <v>45584</v>
      </c>
      <c r="C33" s="99" t="s">
        <v>344</v>
      </c>
      <c r="D33" s="90" t="s">
        <v>338</v>
      </c>
      <c r="E33" s="98" t="s">
        <v>619</v>
      </c>
      <c r="F33" s="6" t="s">
        <v>99</v>
      </c>
    </row>
    <row r="34" spans="1:6" x14ac:dyDescent="0.3">
      <c r="A34" s="90">
        <v>2</v>
      </c>
      <c r="B34" s="95">
        <v>45584</v>
      </c>
      <c r="C34" s="99" t="s">
        <v>344</v>
      </c>
      <c r="D34" s="90" t="s">
        <v>338</v>
      </c>
      <c r="E34" s="98" t="s">
        <v>620</v>
      </c>
      <c r="F34" s="6" t="s">
        <v>99</v>
      </c>
    </row>
    <row r="35" spans="1:6" x14ac:dyDescent="0.3">
      <c r="A35" s="90">
        <v>2</v>
      </c>
      <c r="B35" s="95">
        <v>45584</v>
      </c>
      <c r="C35" s="99" t="s">
        <v>344</v>
      </c>
      <c r="D35" s="90" t="s">
        <v>610</v>
      </c>
      <c r="E35" s="98" t="s">
        <v>621</v>
      </c>
      <c r="F35" s="6" t="s">
        <v>99</v>
      </c>
    </row>
    <row r="36" spans="1:6" s="95" customFormat="1" x14ac:dyDescent="0.3">
      <c r="A36" s="90">
        <v>2</v>
      </c>
      <c r="B36" s="95">
        <v>45584</v>
      </c>
      <c r="C36" s="99" t="s">
        <v>344</v>
      </c>
      <c r="D36" s="90" t="s">
        <v>338</v>
      </c>
      <c r="E36" s="95" t="s">
        <v>622</v>
      </c>
      <c r="F36" s="6" t="s">
        <v>99</v>
      </c>
    </row>
    <row r="37" spans="1:6" x14ac:dyDescent="0.3">
      <c r="A37" s="90">
        <v>2</v>
      </c>
      <c r="B37" s="95">
        <v>45306</v>
      </c>
      <c r="C37" s="99" t="s">
        <v>344</v>
      </c>
      <c r="D37" s="90" t="s">
        <v>338</v>
      </c>
      <c r="E37" t="s">
        <v>615</v>
      </c>
      <c r="F37" s="6" t="s">
        <v>99</v>
      </c>
    </row>
    <row r="38" spans="1:6" x14ac:dyDescent="0.3">
      <c r="A38" s="90">
        <v>2</v>
      </c>
      <c r="B38" s="95">
        <v>45306</v>
      </c>
      <c r="C38" s="99" t="s">
        <v>344</v>
      </c>
      <c r="D38" s="90" t="s">
        <v>338</v>
      </c>
      <c r="E38" s="98" t="s">
        <v>643</v>
      </c>
      <c r="F38" s="6" t="s">
        <v>99</v>
      </c>
    </row>
    <row r="39" spans="1:6" x14ac:dyDescent="0.3">
      <c r="A39">
        <v>2</v>
      </c>
      <c r="B39" s="95">
        <v>45320</v>
      </c>
      <c r="C39" s="99" t="s">
        <v>344</v>
      </c>
      <c r="D39" t="s">
        <v>610</v>
      </c>
      <c r="E39" t="s">
        <v>611</v>
      </c>
      <c r="F39" s="6" t="s">
        <v>99</v>
      </c>
    </row>
    <row r="40" spans="1:6" x14ac:dyDescent="0.3">
      <c r="A40">
        <v>2</v>
      </c>
      <c r="B40" s="95">
        <v>45320</v>
      </c>
      <c r="C40" s="99" t="s">
        <v>344</v>
      </c>
      <c r="D40" s="90" t="s">
        <v>338</v>
      </c>
      <c r="E40" t="s">
        <v>612</v>
      </c>
      <c r="F40" s="6" t="s">
        <v>99</v>
      </c>
    </row>
    <row r="41" spans="1:6" x14ac:dyDescent="0.3">
      <c r="A41">
        <v>2</v>
      </c>
      <c r="B41" s="95">
        <v>45320</v>
      </c>
      <c r="C41" s="99" t="s">
        <v>344</v>
      </c>
      <c r="D41" s="90" t="s">
        <v>338</v>
      </c>
      <c r="E41" t="s">
        <v>613</v>
      </c>
      <c r="F41" s="6" t="s">
        <v>99</v>
      </c>
    </row>
    <row r="42" spans="1:6" x14ac:dyDescent="0.3">
      <c r="A42">
        <v>2</v>
      </c>
      <c r="B42" s="95">
        <v>45330</v>
      </c>
      <c r="C42" s="99" t="s">
        <v>344</v>
      </c>
      <c r="D42" s="90" t="s">
        <v>610</v>
      </c>
      <c r="E42" t="s">
        <v>751</v>
      </c>
      <c r="F42" s="6" t="s">
        <v>99</v>
      </c>
    </row>
    <row r="43" spans="1:6" x14ac:dyDescent="0.3">
      <c r="A43">
        <v>2</v>
      </c>
      <c r="B43" s="95">
        <v>45370</v>
      </c>
      <c r="C43" s="99" t="s">
        <v>344</v>
      </c>
      <c r="D43" s="90" t="s">
        <v>338</v>
      </c>
      <c r="E43" t="s">
        <v>753</v>
      </c>
      <c r="F43" s="6" t="s">
        <v>99</v>
      </c>
    </row>
    <row r="44" spans="1:6" x14ac:dyDescent="0.3">
      <c r="A44">
        <v>2</v>
      </c>
      <c r="B44" s="95">
        <v>45379</v>
      </c>
      <c r="C44" s="99" t="s">
        <v>344</v>
      </c>
      <c r="D44" s="90" t="s">
        <v>338</v>
      </c>
      <c r="E44" t="s">
        <v>754</v>
      </c>
      <c r="F44" s="6" t="s">
        <v>99</v>
      </c>
    </row>
    <row r="45" spans="1:6" x14ac:dyDescent="0.3">
      <c r="A45">
        <v>2</v>
      </c>
      <c r="B45" s="95">
        <v>45379</v>
      </c>
      <c r="C45" s="99" t="s">
        <v>344</v>
      </c>
      <c r="D45" s="90" t="s">
        <v>338</v>
      </c>
      <c r="E45" t="s">
        <v>755</v>
      </c>
      <c r="F45" s="6" t="s">
        <v>99</v>
      </c>
    </row>
    <row r="46" spans="1:6" x14ac:dyDescent="0.3">
      <c r="A46">
        <v>2</v>
      </c>
      <c r="B46" s="95">
        <v>45379</v>
      </c>
      <c r="C46" s="99" t="s">
        <v>344</v>
      </c>
      <c r="D46" s="90" t="s">
        <v>338</v>
      </c>
      <c r="E46" t="s">
        <v>756</v>
      </c>
      <c r="F46" s="6" t="s">
        <v>99</v>
      </c>
    </row>
    <row r="47" spans="1:6" x14ac:dyDescent="0.3">
      <c r="A47">
        <v>2</v>
      </c>
      <c r="B47" s="95">
        <v>45379</v>
      </c>
      <c r="C47" s="99" t="s">
        <v>344</v>
      </c>
      <c r="D47" s="90" t="s">
        <v>338</v>
      </c>
      <c r="E47" t="s">
        <v>757</v>
      </c>
      <c r="F47" s="6" t="s">
        <v>99</v>
      </c>
    </row>
    <row r="48" spans="1:6" x14ac:dyDescent="0.3">
      <c r="A48">
        <v>2</v>
      </c>
      <c r="B48" s="95">
        <v>45379</v>
      </c>
      <c r="C48" s="99" t="s">
        <v>344</v>
      </c>
      <c r="D48" t="s">
        <v>610</v>
      </c>
      <c r="E48" t="s">
        <v>752</v>
      </c>
      <c r="F48" s="6" t="s">
        <v>99</v>
      </c>
    </row>
    <row r="49" spans="1:6" x14ac:dyDescent="0.3">
      <c r="A49">
        <v>3</v>
      </c>
      <c r="B49" s="95">
        <v>45442</v>
      </c>
      <c r="C49" s="99" t="s">
        <v>344</v>
      </c>
      <c r="D49" t="s">
        <v>610</v>
      </c>
      <c r="E49" t="s">
        <v>746</v>
      </c>
      <c r="F49" s="6" t="s">
        <v>99</v>
      </c>
    </row>
    <row r="50" spans="1:6" x14ac:dyDescent="0.3">
      <c r="A50">
        <v>3</v>
      </c>
      <c r="B50" s="95">
        <v>45442</v>
      </c>
      <c r="C50" s="99" t="s">
        <v>344</v>
      </c>
      <c r="D50" t="s">
        <v>610</v>
      </c>
      <c r="E50" t="s">
        <v>747</v>
      </c>
      <c r="F50" s="6" t="s">
        <v>99</v>
      </c>
    </row>
    <row r="51" spans="1:6" x14ac:dyDescent="0.3">
      <c r="A51">
        <v>3</v>
      </c>
      <c r="B51" s="95">
        <v>45442</v>
      </c>
      <c r="C51" s="99" t="s">
        <v>344</v>
      </c>
      <c r="D51" t="s">
        <v>610</v>
      </c>
      <c r="E51" t="s">
        <v>748</v>
      </c>
      <c r="F51" s="6" t="s">
        <v>99</v>
      </c>
    </row>
    <row r="52" spans="1:6" x14ac:dyDescent="0.3">
      <c r="A52">
        <v>3</v>
      </c>
      <c r="B52" s="95">
        <v>45442</v>
      </c>
      <c r="C52" s="99" t="s">
        <v>344</v>
      </c>
      <c r="D52" t="s">
        <v>610</v>
      </c>
      <c r="E52" t="s">
        <v>749</v>
      </c>
      <c r="F52" s="6" t="s">
        <v>99</v>
      </c>
    </row>
    <row r="53" spans="1:6" x14ac:dyDescent="0.3">
      <c r="A53">
        <v>3</v>
      </c>
      <c r="B53" s="95">
        <v>45442</v>
      </c>
      <c r="C53" s="99" t="s">
        <v>344</v>
      </c>
      <c r="D53" t="s">
        <v>610</v>
      </c>
      <c r="E53" t="s">
        <v>750</v>
      </c>
      <c r="F53" s="6" t="s">
        <v>99</v>
      </c>
    </row>
    <row r="54" spans="1:6" x14ac:dyDescent="0.3">
      <c r="A54">
        <v>3</v>
      </c>
      <c r="B54" s="95"/>
      <c r="C54" s="99" t="s">
        <v>344</v>
      </c>
      <c r="F54" s="6" t="s">
        <v>99</v>
      </c>
    </row>
    <row r="55" spans="1:6" x14ac:dyDescent="0.3">
      <c r="A55">
        <v>3</v>
      </c>
      <c r="B55" s="95"/>
      <c r="C55" s="99" t="s">
        <v>344</v>
      </c>
      <c r="F55" s="6" t="s">
        <v>99</v>
      </c>
    </row>
    <row r="56" spans="1:6" x14ac:dyDescent="0.3">
      <c r="A56">
        <v>3</v>
      </c>
      <c r="B56" s="95"/>
      <c r="C56" s="99" t="s">
        <v>344</v>
      </c>
      <c r="F56" s="6" t="s">
        <v>99</v>
      </c>
    </row>
    <row r="57" spans="1:6" x14ac:dyDescent="0.3">
      <c r="A57">
        <v>3</v>
      </c>
      <c r="B57" s="95"/>
      <c r="C57" s="99" t="s">
        <v>344</v>
      </c>
      <c r="F57" s="6" t="s">
        <v>99</v>
      </c>
    </row>
    <row r="58" spans="1:6" x14ac:dyDescent="0.3">
      <c r="A58">
        <v>3</v>
      </c>
      <c r="B58" s="95"/>
      <c r="F58" s="6" t="s">
        <v>99</v>
      </c>
    </row>
    <row r="59" spans="1:6" x14ac:dyDescent="0.3">
      <c r="A59">
        <v>3</v>
      </c>
      <c r="B59" s="95"/>
      <c r="F59" s="6" t="s">
        <v>99</v>
      </c>
    </row>
    <row r="60" spans="1:6" x14ac:dyDescent="0.3">
      <c r="A60">
        <v>3</v>
      </c>
      <c r="B60" s="95"/>
      <c r="F60" s="6" t="s">
        <v>99</v>
      </c>
    </row>
  </sheetData>
  <phoneticPr fontId="6" type="noConversion"/>
  <dataValidations disablePrompts="1" count="1">
    <dataValidation allowBlank="1" showInputMessage="1" sqref="E5:E35 E37:E38" xr:uid="{19B0A56C-6822-46F8-B74C-0F6C023A5E68}"/>
  </dataValidations>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4991E-9377-41B2-BA9B-BEF7C46A93BA}">
  <sheetPr codeName="Feuil7">
    <tabColor theme="1"/>
  </sheetPr>
  <dimension ref="A1:H111"/>
  <sheetViews>
    <sheetView workbookViewId="0"/>
  </sheetViews>
  <sheetFormatPr baseColWidth="10" defaultRowHeight="14.4" x14ac:dyDescent="0.3"/>
  <cols>
    <col min="1" max="1" width="18.33203125" bestFit="1" customWidth="1"/>
    <col min="2" max="2" width="74.88671875" customWidth="1"/>
    <col min="3" max="3" width="34.44140625" style="1" bestFit="1" customWidth="1"/>
    <col min="4" max="4" width="23" customWidth="1"/>
    <col min="5" max="5" width="42.5546875" customWidth="1"/>
    <col min="6" max="6" width="40.109375" customWidth="1"/>
    <col min="7" max="7" width="15.6640625" customWidth="1"/>
    <col min="8" max="8" width="26.33203125" bestFit="1" customWidth="1"/>
    <col min="9" max="9" width="15.6640625" customWidth="1"/>
  </cols>
  <sheetData>
    <row r="1" spans="1:8" x14ac:dyDescent="0.3">
      <c r="A1" t="s">
        <v>321</v>
      </c>
      <c r="B1" t="s">
        <v>307</v>
      </c>
      <c r="C1" s="1" t="s">
        <v>315</v>
      </c>
      <c r="D1" t="s">
        <v>308</v>
      </c>
      <c r="E1" s="1" t="s">
        <v>309</v>
      </c>
      <c r="F1" s="1" t="s">
        <v>310</v>
      </c>
      <c r="G1" s="1" t="s">
        <v>311</v>
      </c>
      <c r="H1" s="1" t="s">
        <v>319</v>
      </c>
    </row>
    <row r="2" spans="1:8" ht="28.8" x14ac:dyDescent="0.3">
      <c r="A2" t="s">
        <v>65</v>
      </c>
      <c r="B2" s="89" t="s">
        <v>277</v>
      </c>
      <c r="C2" s="1" t="s">
        <v>315</v>
      </c>
      <c r="D2" s="1"/>
      <c r="E2" s="1"/>
      <c r="H2" s="1"/>
    </row>
    <row r="3" spans="1:8" ht="28.8" x14ac:dyDescent="0.3">
      <c r="A3" t="s">
        <v>65</v>
      </c>
      <c r="B3" s="89" t="s">
        <v>278</v>
      </c>
      <c r="C3" s="1" t="s">
        <v>315</v>
      </c>
      <c r="D3" s="1"/>
      <c r="E3" s="1"/>
      <c r="F3" s="1"/>
      <c r="G3" s="1"/>
      <c r="H3" s="1"/>
    </row>
    <row r="4" spans="1:8" x14ac:dyDescent="0.3">
      <c r="A4" t="s">
        <v>65</v>
      </c>
      <c r="B4" s="89" t="s">
        <v>279</v>
      </c>
      <c r="C4" s="1" t="s">
        <v>315</v>
      </c>
      <c r="D4" s="1"/>
      <c r="E4" s="1"/>
      <c r="F4" s="1"/>
      <c r="G4" s="1"/>
      <c r="H4" s="1"/>
    </row>
    <row r="5" spans="1:8" ht="28.8" x14ac:dyDescent="0.3">
      <c r="A5" t="s">
        <v>65</v>
      </c>
      <c r="B5" s="89" t="s">
        <v>280</v>
      </c>
      <c r="D5" s="1"/>
      <c r="E5" s="1"/>
      <c r="F5" s="1"/>
      <c r="G5" s="1"/>
      <c r="H5" s="1"/>
    </row>
    <row r="6" spans="1:8" x14ac:dyDescent="0.3">
      <c r="A6" t="s">
        <v>65</v>
      </c>
      <c r="B6" s="89" t="s">
        <v>274</v>
      </c>
      <c r="D6" s="1"/>
      <c r="E6" s="1"/>
      <c r="F6" s="1"/>
      <c r="G6" s="1"/>
      <c r="H6" s="1"/>
    </row>
    <row r="7" spans="1:8" x14ac:dyDescent="0.3">
      <c r="A7" t="s">
        <v>65</v>
      </c>
      <c r="B7" s="89" t="s">
        <v>275</v>
      </c>
      <c r="D7" s="1"/>
      <c r="E7" s="1"/>
      <c r="F7" s="1"/>
      <c r="G7" s="1"/>
      <c r="H7" s="1"/>
    </row>
    <row r="8" spans="1:8" x14ac:dyDescent="0.3">
      <c r="A8" t="s">
        <v>65</v>
      </c>
      <c r="B8" s="89" t="s">
        <v>276</v>
      </c>
      <c r="D8" s="1"/>
      <c r="E8" s="1"/>
      <c r="F8" s="1"/>
      <c r="G8" s="1"/>
      <c r="H8" s="1"/>
    </row>
    <row r="9" spans="1:8" ht="28.8" x14ac:dyDescent="0.3">
      <c r="A9" t="s">
        <v>65</v>
      </c>
      <c r="B9" s="89" t="s">
        <v>273</v>
      </c>
    </row>
    <row r="10" spans="1:8" ht="28.8" x14ac:dyDescent="0.3">
      <c r="A10" t="s">
        <v>65</v>
      </c>
      <c r="B10" s="89" t="s">
        <v>272</v>
      </c>
    </row>
    <row r="11" spans="1:8" ht="28.8" x14ac:dyDescent="0.3">
      <c r="A11" t="s">
        <v>65</v>
      </c>
      <c r="B11" s="89" t="s">
        <v>281</v>
      </c>
    </row>
    <row r="12" spans="1:8" ht="28.8" x14ac:dyDescent="0.3">
      <c r="A12" t="s">
        <v>65</v>
      </c>
      <c r="B12" s="89" t="s">
        <v>282</v>
      </c>
    </row>
    <row r="13" spans="1:8" x14ac:dyDescent="0.3">
      <c r="A13" t="s">
        <v>65</v>
      </c>
      <c r="B13" s="89" t="s">
        <v>283</v>
      </c>
    </row>
    <row r="14" spans="1:8" x14ac:dyDescent="0.3">
      <c r="A14" t="s">
        <v>65</v>
      </c>
      <c r="B14" s="89"/>
      <c r="D14" t="s">
        <v>53</v>
      </c>
    </row>
    <row r="15" spans="1:8" x14ac:dyDescent="0.3">
      <c r="A15" t="s">
        <v>65</v>
      </c>
      <c r="B15" s="89"/>
      <c r="D15" t="s">
        <v>313</v>
      </c>
    </row>
    <row r="16" spans="1:8" x14ac:dyDescent="0.3">
      <c r="A16" t="s">
        <v>65</v>
      </c>
      <c r="B16" s="89"/>
      <c r="D16" t="s">
        <v>312</v>
      </c>
    </row>
    <row r="17" spans="1:8" x14ac:dyDescent="0.3">
      <c r="A17" t="s">
        <v>65</v>
      </c>
      <c r="B17" s="89"/>
      <c r="E17" t="s">
        <v>183</v>
      </c>
    </row>
    <row r="18" spans="1:8" x14ac:dyDescent="0.3">
      <c r="A18" t="s">
        <v>65</v>
      </c>
      <c r="B18" s="89"/>
      <c r="E18" t="s">
        <v>184</v>
      </c>
    </row>
    <row r="19" spans="1:8" x14ac:dyDescent="0.3">
      <c r="A19" t="s">
        <v>65</v>
      </c>
      <c r="B19" s="89"/>
      <c r="E19" t="s">
        <v>322</v>
      </c>
    </row>
    <row r="20" spans="1:8" x14ac:dyDescent="0.3">
      <c r="A20" t="s">
        <v>65</v>
      </c>
      <c r="B20" s="89"/>
      <c r="F20" t="s">
        <v>203</v>
      </c>
    </row>
    <row r="21" spans="1:8" x14ac:dyDescent="0.3">
      <c r="A21" t="s">
        <v>65</v>
      </c>
      <c r="B21" s="89"/>
      <c r="F21" t="s">
        <v>202</v>
      </c>
    </row>
    <row r="22" spans="1:8" x14ac:dyDescent="0.3">
      <c r="A22" t="s">
        <v>65</v>
      </c>
      <c r="B22" s="89"/>
      <c r="F22" t="s">
        <v>201</v>
      </c>
    </row>
    <row r="23" spans="1:8" x14ac:dyDescent="0.3">
      <c r="A23" t="s">
        <v>65</v>
      </c>
      <c r="B23" s="89"/>
      <c r="F23" t="s">
        <v>200</v>
      </c>
    </row>
    <row r="24" spans="1:8" x14ac:dyDescent="0.3">
      <c r="A24" t="s">
        <v>65</v>
      </c>
      <c r="B24" s="89"/>
      <c r="G24" s="1" t="s">
        <v>180</v>
      </c>
    </row>
    <row r="25" spans="1:8" x14ac:dyDescent="0.3">
      <c r="A25" t="s">
        <v>65</v>
      </c>
      <c r="B25" s="89"/>
      <c r="G25" s="1" t="s">
        <v>115</v>
      </c>
    </row>
    <row r="26" spans="1:8" x14ac:dyDescent="0.3">
      <c r="A26" t="s">
        <v>65</v>
      </c>
      <c r="B26" s="89"/>
      <c r="G26" s="1" t="s">
        <v>323</v>
      </c>
    </row>
    <row r="27" spans="1:8" x14ac:dyDescent="0.3">
      <c r="A27" t="s">
        <v>65</v>
      </c>
      <c r="B27" s="89"/>
      <c r="G27" s="1" t="s">
        <v>204</v>
      </c>
    </row>
    <row r="28" spans="1:8" x14ac:dyDescent="0.3">
      <c r="A28" t="s">
        <v>65</v>
      </c>
      <c r="B28" s="89"/>
      <c r="H28" t="s">
        <v>190</v>
      </c>
    </row>
    <row r="29" spans="1:8" x14ac:dyDescent="0.3">
      <c r="A29" t="s">
        <v>65</v>
      </c>
      <c r="B29" s="89"/>
      <c r="H29" t="s">
        <v>324</v>
      </c>
    </row>
    <row r="30" spans="1:8" ht="28.8" x14ac:dyDescent="0.3">
      <c r="A30" t="s">
        <v>65</v>
      </c>
      <c r="B30" s="89" t="s">
        <v>277</v>
      </c>
      <c r="C30" s="1" t="s">
        <v>315</v>
      </c>
      <c r="D30" t="s">
        <v>316</v>
      </c>
    </row>
    <row r="31" spans="1:8" ht="28.8" x14ac:dyDescent="0.3">
      <c r="A31" t="s">
        <v>65</v>
      </c>
      <c r="B31" s="89" t="s">
        <v>278</v>
      </c>
      <c r="C31" s="1" t="s">
        <v>315</v>
      </c>
      <c r="D31" t="s">
        <v>316</v>
      </c>
    </row>
    <row r="32" spans="1:8" x14ac:dyDescent="0.3">
      <c r="A32" t="s">
        <v>65</v>
      </c>
      <c r="B32" s="89" t="s">
        <v>279</v>
      </c>
      <c r="C32" s="1" t="s">
        <v>315</v>
      </c>
      <c r="D32" t="s">
        <v>316</v>
      </c>
    </row>
    <row r="33" spans="1:5" ht="28.8" x14ac:dyDescent="0.3">
      <c r="A33" t="s">
        <v>65</v>
      </c>
      <c r="B33" s="89" t="s">
        <v>280</v>
      </c>
      <c r="D33" t="s">
        <v>316</v>
      </c>
    </row>
    <row r="34" spans="1:5" x14ac:dyDescent="0.3">
      <c r="A34" t="s">
        <v>65</v>
      </c>
      <c r="B34" s="89" t="s">
        <v>274</v>
      </c>
      <c r="D34" t="s">
        <v>316</v>
      </c>
    </row>
    <row r="35" spans="1:5" x14ac:dyDescent="0.3">
      <c r="A35" t="s">
        <v>65</v>
      </c>
      <c r="B35" s="89" t="s">
        <v>275</v>
      </c>
      <c r="D35" t="s">
        <v>316</v>
      </c>
    </row>
    <row r="36" spans="1:5" x14ac:dyDescent="0.3">
      <c r="A36" t="s">
        <v>65</v>
      </c>
      <c r="B36" s="89" t="s">
        <v>276</v>
      </c>
      <c r="D36" t="s">
        <v>316</v>
      </c>
    </row>
    <row r="37" spans="1:5" ht="28.8" x14ac:dyDescent="0.3">
      <c r="A37" t="s">
        <v>65</v>
      </c>
      <c r="B37" s="89" t="s">
        <v>273</v>
      </c>
      <c r="D37" t="s">
        <v>316</v>
      </c>
    </row>
    <row r="38" spans="1:5" ht="28.8" x14ac:dyDescent="0.3">
      <c r="A38" t="s">
        <v>65</v>
      </c>
      <c r="B38" s="89" t="s">
        <v>272</v>
      </c>
      <c r="D38" t="s">
        <v>316</v>
      </c>
    </row>
    <row r="39" spans="1:5" ht="28.8" x14ac:dyDescent="0.3">
      <c r="A39" t="s">
        <v>65</v>
      </c>
      <c r="B39" s="89" t="s">
        <v>281</v>
      </c>
      <c r="D39" t="s">
        <v>316</v>
      </c>
    </row>
    <row r="40" spans="1:5" ht="28.8" x14ac:dyDescent="0.3">
      <c r="A40" t="s">
        <v>65</v>
      </c>
      <c r="B40" s="89" t="s">
        <v>282</v>
      </c>
      <c r="D40" t="s">
        <v>316</v>
      </c>
    </row>
    <row r="41" spans="1:5" x14ac:dyDescent="0.3">
      <c r="A41" t="s">
        <v>65</v>
      </c>
      <c r="B41" s="89" t="s">
        <v>283</v>
      </c>
      <c r="D41" t="s">
        <v>316</v>
      </c>
    </row>
    <row r="42" spans="1:5" ht="28.8" x14ac:dyDescent="0.3">
      <c r="A42" t="s">
        <v>65</v>
      </c>
      <c r="B42" s="89" t="s">
        <v>277</v>
      </c>
      <c r="C42" s="1" t="s">
        <v>315</v>
      </c>
      <c r="E42" t="s">
        <v>314</v>
      </c>
    </row>
    <row r="43" spans="1:5" ht="28.8" x14ac:dyDescent="0.3">
      <c r="A43" t="s">
        <v>65</v>
      </c>
      <c r="B43" s="89" t="s">
        <v>278</v>
      </c>
      <c r="C43" s="1" t="s">
        <v>315</v>
      </c>
      <c r="E43" t="s">
        <v>314</v>
      </c>
    </row>
    <row r="44" spans="1:5" x14ac:dyDescent="0.3">
      <c r="A44" t="s">
        <v>65</v>
      </c>
      <c r="B44" s="89" t="s">
        <v>279</v>
      </c>
      <c r="C44" s="1" t="s">
        <v>315</v>
      </c>
      <c r="E44" t="s">
        <v>314</v>
      </c>
    </row>
    <row r="45" spans="1:5" ht="28.8" x14ac:dyDescent="0.3">
      <c r="A45" t="s">
        <v>65</v>
      </c>
      <c r="B45" s="89" t="s">
        <v>280</v>
      </c>
      <c r="E45" t="s">
        <v>314</v>
      </c>
    </row>
    <row r="46" spans="1:5" x14ac:dyDescent="0.3">
      <c r="A46" t="s">
        <v>65</v>
      </c>
      <c r="B46" s="89" t="s">
        <v>274</v>
      </c>
      <c r="E46" t="s">
        <v>314</v>
      </c>
    </row>
    <row r="47" spans="1:5" x14ac:dyDescent="0.3">
      <c r="A47" t="s">
        <v>65</v>
      </c>
      <c r="B47" s="89" t="s">
        <v>275</v>
      </c>
      <c r="E47" t="s">
        <v>314</v>
      </c>
    </row>
    <row r="48" spans="1:5" x14ac:dyDescent="0.3">
      <c r="A48" t="s">
        <v>65</v>
      </c>
      <c r="B48" s="89" t="s">
        <v>276</v>
      </c>
      <c r="E48" t="s">
        <v>314</v>
      </c>
    </row>
    <row r="49" spans="1:6" ht="28.8" x14ac:dyDescent="0.3">
      <c r="A49" t="s">
        <v>65</v>
      </c>
      <c r="B49" s="89" t="s">
        <v>273</v>
      </c>
      <c r="E49" t="s">
        <v>314</v>
      </c>
    </row>
    <row r="50" spans="1:6" ht="28.8" x14ac:dyDescent="0.3">
      <c r="A50" t="s">
        <v>65</v>
      </c>
      <c r="B50" s="89" t="s">
        <v>272</v>
      </c>
      <c r="E50" t="s">
        <v>314</v>
      </c>
    </row>
    <row r="51" spans="1:6" ht="28.8" x14ac:dyDescent="0.3">
      <c r="A51" t="s">
        <v>65</v>
      </c>
      <c r="B51" s="89" t="s">
        <v>281</v>
      </c>
      <c r="E51" t="s">
        <v>314</v>
      </c>
    </row>
    <row r="52" spans="1:6" ht="28.8" x14ac:dyDescent="0.3">
      <c r="A52" t="s">
        <v>65</v>
      </c>
      <c r="B52" s="89" t="s">
        <v>282</v>
      </c>
      <c r="E52" t="s">
        <v>314</v>
      </c>
    </row>
    <row r="53" spans="1:6" x14ac:dyDescent="0.3">
      <c r="A53" t="s">
        <v>65</v>
      </c>
      <c r="B53" s="89" t="s">
        <v>283</v>
      </c>
      <c r="E53" t="s">
        <v>314</v>
      </c>
    </row>
    <row r="54" spans="1:6" ht="28.8" x14ac:dyDescent="0.3">
      <c r="A54" t="s">
        <v>65</v>
      </c>
      <c r="B54" s="89" t="s">
        <v>277</v>
      </c>
      <c r="C54" s="1" t="s">
        <v>315</v>
      </c>
      <c r="F54" s="1" t="s">
        <v>317</v>
      </c>
    </row>
    <row r="55" spans="1:6" ht="28.8" x14ac:dyDescent="0.3">
      <c r="A55" t="s">
        <v>65</v>
      </c>
      <c r="B55" s="89" t="s">
        <v>278</v>
      </c>
      <c r="C55" s="1" t="s">
        <v>315</v>
      </c>
      <c r="F55" s="1" t="s">
        <v>317</v>
      </c>
    </row>
    <row r="56" spans="1:6" x14ac:dyDescent="0.3">
      <c r="A56" t="s">
        <v>65</v>
      </c>
      <c r="B56" s="89" t="s">
        <v>279</v>
      </c>
      <c r="C56" s="1" t="s">
        <v>315</v>
      </c>
      <c r="F56" s="1" t="s">
        <v>317</v>
      </c>
    </row>
    <row r="57" spans="1:6" ht="28.8" x14ac:dyDescent="0.3">
      <c r="A57" t="s">
        <v>65</v>
      </c>
      <c r="B57" s="89" t="s">
        <v>280</v>
      </c>
      <c r="F57" s="1" t="s">
        <v>317</v>
      </c>
    </row>
    <row r="58" spans="1:6" x14ac:dyDescent="0.3">
      <c r="A58" t="s">
        <v>65</v>
      </c>
      <c r="B58" s="89" t="s">
        <v>274</v>
      </c>
      <c r="F58" s="1" t="s">
        <v>317</v>
      </c>
    </row>
    <row r="59" spans="1:6" x14ac:dyDescent="0.3">
      <c r="A59" t="s">
        <v>65</v>
      </c>
      <c r="B59" s="89" t="s">
        <v>275</v>
      </c>
      <c r="F59" s="1" t="s">
        <v>317</v>
      </c>
    </row>
    <row r="60" spans="1:6" x14ac:dyDescent="0.3">
      <c r="B60" s="89" t="s">
        <v>276</v>
      </c>
      <c r="F60" s="1" t="s">
        <v>317</v>
      </c>
    </row>
    <row r="61" spans="1:6" ht="28.8" x14ac:dyDescent="0.3">
      <c r="A61" t="s">
        <v>65</v>
      </c>
      <c r="B61" s="89" t="s">
        <v>273</v>
      </c>
      <c r="F61" s="1" t="s">
        <v>317</v>
      </c>
    </row>
    <row r="62" spans="1:6" ht="28.8" x14ac:dyDescent="0.3">
      <c r="A62" t="s">
        <v>65</v>
      </c>
      <c r="B62" s="89" t="s">
        <v>272</v>
      </c>
      <c r="F62" s="1" t="s">
        <v>317</v>
      </c>
    </row>
    <row r="63" spans="1:6" ht="28.8" x14ac:dyDescent="0.3">
      <c r="A63" t="s">
        <v>65</v>
      </c>
      <c r="B63" s="89" t="s">
        <v>281</v>
      </c>
      <c r="F63" s="1" t="s">
        <v>317</v>
      </c>
    </row>
    <row r="64" spans="1:6" ht="28.8" x14ac:dyDescent="0.3">
      <c r="A64" t="s">
        <v>65</v>
      </c>
      <c r="B64" s="89" t="s">
        <v>282</v>
      </c>
      <c r="F64" s="1" t="s">
        <v>317</v>
      </c>
    </row>
    <row r="65" spans="1:8" x14ac:dyDescent="0.3">
      <c r="A65" t="s">
        <v>65</v>
      </c>
      <c r="B65" s="89" t="s">
        <v>283</v>
      </c>
      <c r="F65" s="1" t="s">
        <v>317</v>
      </c>
    </row>
    <row r="66" spans="1:8" ht="28.8" x14ac:dyDescent="0.3">
      <c r="A66" t="s">
        <v>65</v>
      </c>
      <c r="B66" s="89" t="s">
        <v>277</v>
      </c>
      <c r="C66" s="1" t="s">
        <v>315</v>
      </c>
      <c r="G66" s="1" t="s">
        <v>318</v>
      </c>
    </row>
    <row r="67" spans="1:8" ht="28.8" x14ac:dyDescent="0.3">
      <c r="A67" t="s">
        <v>65</v>
      </c>
      <c r="B67" s="89" t="s">
        <v>278</v>
      </c>
      <c r="C67" s="1" t="s">
        <v>315</v>
      </c>
      <c r="G67" s="1" t="s">
        <v>318</v>
      </c>
    </row>
    <row r="68" spans="1:8" x14ac:dyDescent="0.3">
      <c r="A68" t="s">
        <v>65</v>
      </c>
      <c r="B68" s="89" t="s">
        <v>279</v>
      </c>
      <c r="C68" s="1" t="s">
        <v>315</v>
      </c>
      <c r="G68" s="1" t="s">
        <v>318</v>
      </c>
    </row>
    <row r="69" spans="1:8" ht="28.8" x14ac:dyDescent="0.3">
      <c r="A69" t="s">
        <v>65</v>
      </c>
      <c r="B69" s="89" t="s">
        <v>280</v>
      </c>
      <c r="G69" s="1" t="s">
        <v>318</v>
      </c>
    </row>
    <row r="70" spans="1:8" x14ac:dyDescent="0.3">
      <c r="A70" t="s">
        <v>65</v>
      </c>
      <c r="B70" s="89" t="s">
        <v>274</v>
      </c>
      <c r="G70" s="1" t="s">
        <v>318</v>
      </c>
    </row>
    <row r="71" spans="1:8" x14ac:dyDescent="0.3">
      <c r="A71" t="s">
        <v>65</v>
      </c>
      <c r="B71" s="89" t="s">
        <v>275</v>
      </c>
      <c r="G71" s="1" t="s">
        <v>318</v>
      </c>
    </row>
    <row r="72" spans="1:8" x14ac:dyDescent="0.3">
      <c r="B72" s="89" t="s">
        <v>276</v>
      </c>
      <c r="G72" s="1" t="s">
        <v>318</v>
      </c>
    </row>
    <row r="73" spans="1:8" ht="28.8" x14ac:dyDescent="0.3">
      <c r="A73" t="s">
        <v>65</v>
      </c>
      <c r="B73" s="89" t="s">
        <v>273</v>
      </c>
      <c r="G73" s="1" t="s">
        <v>318</v>
      </c>
    </row>
    <row r="74" spans="1:8" ht="28.8" x14ac:dyDescent="0.3">
      <c r="A74" t="s">
        <v>65</v>
      </c>
      <c r="B74" s="89" t="s">
        <v>272</v>
      </c>
      <c r="G74" s="1" t="s">
        <v>318</v>
      </c>
    </row>
    <row r="75" spans="1:8" ht="28.8" x14ac:dyDescent="0.3">
      <c r="A75" t="s">
        <v>65</v>
      </c>
      <c r="B75" s="89" t="s">
        <v>281</v>
      </c>
      <c r="G75" s="1" t="s">
        <v>318</v>
      </c>
    </row>
    <row r="76" spans="1:8" ht="28.8" x14ac:dyDescent="0.3">
      <c r="A76" t="s">
        <v>65</v>
      </c>
      <c r="B76" s="89" t="s">
        <v>282</v>
      </c>
      <c r="G76" s="1" t="s">
        <v>318</v>
      </c>
    </row>
    <row r="77" spans="1:8" x14ac:dyDescent="0.3">
      <c r="A77" t="s">
        <v>65</v>
      </c>
      <c r="B77" s="89" t="s">
        <v>283</v>
      </c>
      <c r="G77" s="1" t="s">
        <v>318</v>
      </c>
    </row>
    <row r="78" spans="1:8" ht="28.8" x14ac:dyDescent="0.3">
      <c r="A78" t="s">
        <v>65</v>
      </c>
      <c r="B78" s="89" t="s">
        <v>277</v>
      </c>
      <c r="C78" s="1" t="s">
        <v>315</v>
      </c>
      <c r="H78" t="s">
        <v>320</v>
      </c>
    </row>
    <row r="79" spans="1:8" ht="28.8" x14ac:dyDescent="0.3">
      <c r="A79" t="s">
        <v>65</v>
      </c>
      <c r="B79" s="89" t="s">
        <v>278</v>
      </c>
      <c r="C79" s="1" t="s">
        <v>315</v>
      </c>
      <c r="H79" t="s">
        <v>320</v>
      </c>
    </row>
    <row r="80" spans="1:8" x14ac:dyDescent="0.3">
      <c r="A80" t="s">
        <v>65</v>
      </c>
      <c r="B80" s="89" t="s">
        <v>279</v>
      </c>
      <c r="C80" s="1" t="s">
        <v>315</v>
      </c>
      <c r="H80" t="s">
        <v>320</v>
      </c>
    </row>
    <row r="81" spans="1:8" ht="28.8" x14ac:dyDescent="0.3">
      <c r="A81" t="s">
        <v>65</v>
      </c>
      <c r="B81" s="89" t="s">
        <v>280</v>
      </c>
      <c r="H81" t="s">
        <v>320</v>
      </c>
    </row>
    <row r="82" spans="1:8" x14ac:dyDescent="0.3">
      <c r="A82" t="s">
        <v>65</v>
      </c>
      <c r="B82" s="89" t="s">
        <v>274</v>
      </c>
      <c r="H82" t="s">
        <v>320</v>
      </c>
    </row>
    <row r="83" spans="1:8" x14ac:dyDescent="0.3">
      <c r="A83" t="s">
        <v>65</v>
      </c>
      <c r="B83" s="89" t="s">
        <v>275</v>
      </c>
      <c r="H83" t="s">
        <v>320</v>
      </c>
    </row>
    <row r="84" spans="1:8" x14ac:dyDescent="0.3">
      <c r="B84" s="89" t="s">
        <v>276</v>
      </c>
      <c r="H84" t="s">
        <v>320</v>
      </c>
    </row>
    <row r="85" spans="1:8" ht="28.8" x14ac:dyDescent="0.3">
      <c r="A85" t="s">
        <v>65</v>
      </c>
      <c r="B85" s="89" t="s">
        <v>273</v>
      </c>
      <c r="H85" t="s">
        <v>320</v>
      </c>
    </row>
    <row r="86" spans="1:8" ht="28.8" x14ac:dyDescent="0.3">
      <c r="A86" t="s">
        <v>65</v>
      </c>
      <c r="B86" s="89" t="s">
        <v>272</v>
      </c>
      <c r="H86" t="s">
        <v>320</v>
      </c>
    </row>
    <row r="87" spans="1:8" ht="28.8" x14ac:dyDescent="0.3">
      <c r="A87" t="s">
        <v>65</v>
      </c>
      <c r="B87" s="89" t="s">
        <v>281</v>
      </c>
      <c r="H87" t="s">
        <v>320</v>
      </c>
    </row>
    <row r="88" spans="1:8" ht="28.8" x14ac:dyDescent="0.3">
      <c r="A88" t="s">
        <v>65</v>
      </c>
      <c r="B88" s="89" t="s">
        <v>282</v>
      </c>
      <c r="H88" t="s">
        <v>320</v>
      </c>
    </row>
    <row r="89" spans="1:8" x14ac:dyDescent="0.3">
      <c r="A89" t="s">
        <v>65</v>
      </c>
      <c r="B89" s="89" t="s">
        <v>283</v>
      </c>
      <c r="H89" t="s">
        <v>320</v>
      </c>
    </row>
    <row r="90" spans="1:8" s="90" customFormat="1" ht="28.8" x14ac:dyDescent="0.3">
      <c r="A90" s="90" t="s">
        <v>65</v>
      </c>
      <c r="B90" s="89" t="s">
        <v>277</v>
      </c>
      <c r="C90" s="1" t="s">
        <v>315</v>
      </c>
      <c r="D90" s="90" t="s">
        <v>316</v>
      </c>
      <c r="E90" s="90" t="s">
        <v>314</v>
      </c>
      <c r="F90" s="1" t="s">
        <v>317</v>
      </c>
      <c r="G90" s="1" t="s">
        <v>318</v>
      </c>
      <c r="H90" s="90" t="s">
        <v>320</v>
      </c>
    </row>
    <row r="91" spans="1:8" ht="28.8" x14ac:dyDescent="0.3">
      <c r="A91" s="90" t="s">
        <v>65</v>
      </c>
      <c r="B91" s="89" t="s">
        <v>277</v>
      </c>
      <c r="C91" s="1" t="s">
        <v>315</v>
      </c>
      <c r="D91" s="90" t="s">
        <v>316</v>
      </c>
      <c r="E91" s="90" t="s">
        <v>314</v>
      </c>
      <c r="F91" s="1"/>
      <c r="G91" s="1"/>
      <c r="H91" s="90"/>
    </row>
    <row r="92" spans="1:8" ht="28.8" x14ac:dyDescent="0.3">
      <c r="A92" s="90" t="s">
        <v>65</v>
      </c>
      <c r="B92" s="89" t="s">
        <v>277</v>
      </c>
      <c r="C92" s="1" t="s">
        <v>315</v>
      </c>
      <c r="D92" s="90" t="s">
        <v>316</v>
      </c>
      <c r="E92" s="90"/>
      <c r="F92" s="1" t="s">
        <v>317</v>
      </c>
      <c r="G92" s="1"/>
      <c r="H92" s="90"/>
    </row>
    <row r="93" spans="1:8" ht="28.8" x14ac:dyDescent="0.3">
      <c r="A93" s="90" t="s">
        <v>65</v>
      </c>
      <c r="B93" s="89" t="s">
        <v>277</v>
      </c>
      <c r="C93" s="1" t="s">
        <v>315</v>
      </c>
      <c r="D93" s="90" t="s">
        <v>316</v>
      </c>
      <c r="E93" s="90"/>
      <c r="F93" s="1"/>
      <c r="G93" s="1" t="s">
        <v>318</v>
      </c>
      <c r="H93" s="90"/>
    </row>
    <row r="94" spans="1:8" ht="28.8" x14ac:dyDescent="0.3">
      <c r="A94" s="90" t="s">
        <v>65</v>
      </c>
      <c r="B94" s="89" t="s">
        <v>277</v>
      </c>
      <c r="C94" s="1" t="s">
        <v>315</v>
      </c>
      <c r="D94" s="90" t="s">
        <v>316</v>
      </c>
      <c r="E94" s="90"/>
      <c r="F94" s="1"/>
      <c r="G94" s="1"/>
      <c r="H94" s="90" t="s">
        <v>320</v>
      </c>
    </row>
    <row r="95" spans="1:8" ht="28.8" x14ac:dyDescent="0.3">
      <c r="A95" s="90" t="s">
        <v>65</v>
      </c>
      <c r="B95" s="89" t="s">
        <v>277</v>
      </c>
      <c r="C95" s="1" t="s">
        <v>315</v>
      </c>
      <c r="D95" s="90"/>
      <c r="E95" s="90" t="s">
        <v>314</v>
      </c>
      <c r="F95" s="1" t="s">
        <v>317</v>
      </c>
      <c r="G95" s="1"/>
      <c r="H95" s="90"/>
    </row>
    <row r="96" spans="1:8" ht="28.8" x14ac:dyDescent="0.3">
      <c r="A96" s="90" t="s">
        <v>65</v>
      </c>
      <c r="B96" s="89" t="s">
        <v>277</v>
      </c>
      <c r="C96" s="1" t="s">
        <v>315</v>
      </c>
      <c r="D96" s="90"/>
      <c r="E96" s="90" t="s">
        <v>314</v>
      </c>
      <c r="F96" s="1"/>
      <c r="G96" s="1" t="s">
        <v>318</v>
      </c>
      <c r="H96" s="90"/>
    </row>
    <row r="97" spans="1:8" ht="28.8" x14ac:dyDescent="0.3">
      <c r="A97" s="90" t="s">
        <v>65</v>
      </c>
      <c r="B97" s="89" t="s">
        <v>277</v>
      </c>
      <c r="C97" s="1" t="s">
        <v>315</v>
      </c>
      <c r="D97" s="90"/>
      <c r="E97" s="90" t="s">
        <v>314</v>
      </c>
      <c r="F97" s="1"/>
      <c r="G97" s="1"/>
      <c r="H97" s="90" t="s">
        <v>320</v>
      </c>
    </row>
    <row r="98" spans="1:8" ht="28.8" x14ac:dyDescent="0.3">
      <c r="A98" s="90" t="s">
        <v>65</v>
      </c>
      <c r="B98" s="89" t="s">
        <v>277</v>
      </c>
      <c r="C98" s="1" t="s">
        <v>315</v>
      </c>
      <c r="D98" s="90"/>
      <c r="E98" s="90" t="s">
        <v>314</v>
      </c>
      <c r="F98" s="1" t="s">
        <v>317</v>
      </c>
      <c r="G98" s="1"/>
      <c r="H98" s="90"/>
    </row>
    <row r="99" spans="1:8" ht="28.8" x14ac:dyDescent="0.3">
      <c r="A99" s="90" t="s">
        <v>65</v>
      </c>
      <c r="B99" s="89" t="s">
        <v>277</v>
      </c>
      <c r="C99" s="1" t="s">
        <v>315</v>
      </c>
      <c r="D99" s="90"/>
      <c r="E99" s="90" t="s">
        <v>314</v>
      </c>
      <c r="F99" s="1"/>
      <c r="G99" s="1" t="s">
        <v>318</v>
      </c>
      <c r="H99" s="90"/>
    </row>
    <row r="100" spans="1:8" ht="28.8" x14ac:dyDescent="0.3">
      <c r="A100" s="90" t="s">
        <v>65</v>
      </c>
      <c r="B100" s="89" t="s">
        <v>277</v>
      </c>
      <c r="C100" s="1" t="s">
        <v>315</v>
      </c>
      <c r="D100" s="90"/>
      <c r="E100" s="90" t="s">
        <v>314</v>
      </c>
      <c r="F100" s="1"/>
      <c r="G100" s="1"/>
      <c r="H100" s="90" t="s">
        <v>320</v>
      </c>
    </row>
    <row r="101" spans="1:8" ht="28.8" x14ac:dyDescent="0.3">
      <c r="A101" s="90" t="s">
        <v>65</v>
      </c>
      <c r="B101" s="89" t="s">
        <v>277</v>
      </c>
      <c r="C101" s="1" t="s">
        <v>315</v>
      </c>
      <c r="D101" s="90"/>
      <c r="E101" s="90"/>
      <c r="F101" s="1" t="s">
        <v>317</v>
      </c>
      <c r="G101" s="1" t="s">
        <v>318</v>
      </c>
      <c r="H101" s="90"/>
    </row>
    <row r="102" spans="1:8" ht="28.8" x14ac:dyDescent="0.3">
      <c r="A102" s="90" t="s">
        <v>65</v>
      </c>
      <c r="B102" s="89" t="s">
        <v>277</v>
      </c>
      <c r="C102" s="1" t="s">
        <v>315</v>
      </c>
      <c r="D102" s="90"/>
      <c r="E102" s="90"/>
      <c r="F102" s="1" t="s">
        <v>317</v>
      </c>
      <c r="G102" s="1"/>
      <c r="H102" s="90" t="s">
        <v>320</v>
      </c>
    </row>
    <row r="103" spans="1:8" ht="28.8" x14ac:dyDescent="0.3">
      <c r="A103" s="90" t="s">
        <v>65</v>
      </c>
      <c r="B103" s="89" t="s">
        <v>277</v>
      </c>
      <c r="C103" s="1" t="s">
        <v>315</v>
      </c>
      <c r="D103" s="90"/>
      <c r="E103" s="90"/>
      <c r="F103" s="1"/>
      <c r="G103" s="1" t="s">
        <v>318</v>
      </c>
      <c r="H103" s="90" t="s">
        <v>320</v>
      </c>
    </row>
    <row r="104" spans="1:8" x14ac:dyDescent="0.3">
      <c r="B104" s="89"/>
      <c r="D104" s="90"/>
      <c r="E104" s="90"/>
      <c r="F104" s="1"/>
      <c r="G104" s="1"/>
      <c r="H104" s="90"/>
    </row>
    <row r="105" spans="1:8" x14ac:dyDescent="0.3">
      <c r="B105" s="89"/>
      <c r="D105" s="90"/>
      <c r="E105" s="90"/>
      <c r="F105" s="1"/>
      <c r="G105" s="1"/>
      <c r="H105" s="90"/>
    </row>
    <row r="106" spans="1:8" x14ac:dyDescent="0.3">
      <c r="B106" s="89"/>
      <c r="D106" s="90"/>
      <c r="E106" s="90"/>
      <c r="F106" s="1"/>
      <c r="G106" s="1"/>
      <c r="H106" s="90"/>
    </row>
    <row r="107" spans="1:8" x14ac:dyDescent="0.3">
      <c r="B107" s="89"/>
      <c r="D107" s="90"/>
      <c r="E107" s="90"/>
      <c r="F107" s="1"/>
      <c r="G107" s="1"/>
      <c r="H107" s="90"/>
    </row>
    <row r="108" spans="1:8" x14ac:dyDescent="0.3">
      <c r="B108" s="89"/>
      <c r="D108" s="90"/>
      <c r="E108" s="90"/>
      <c r="F108" s="1"/>
      <c r="G108" s="1"/>
      <c r="H108" s="90"/>
    </row>
    <row r="109" spans="1:8" x14ac:dyDescent="0.3">
      <c r="B109" s="89"/>
      <c r="D109" s="90"/>
      <c r="E109" s="90"/>
      <c r="F109" s="1"/>
      <c r="G109" s="1"/>
      <c r="H109" s="90"/>
    </row>
    <row r="110" spans="1:8" x14ac:dyDescent="0.3">
      <c r="B110" s="89"/>
      <c r="D110" s="90"/>
      <c r="E110" s="90"/>
      <c r="F110" s="1"/>
      <c r="G110" s="1"/>
      <c r="H110" s="90"/>
    </row>
    <row r="111" spans="1:8" x14ac:dyDescent="0.3">
      <c r="B111" s="89"/>
      <c r="D111" s="90"/>
      <c r="E111" s="90"/>
      <c r="F111" s="1"/>
      <c r="G111" s="1"/>
      <c r="H111" s="90"/>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30</vt:i4>
      </vt:variant>
    </vt:vector>
  </HeadingPairs>
  <TitlesOfParts>
    <vt:vector size="38" baseType="lpstr">
      <vt:lpstr>ACCUEIL</vt:lpstr>
      <vt:lpstr>NOTICE D'AIDE</vt:lpstr>
      <vt:lpstr>MODULE DE RECHERCHE</vt:lpstr>
      <vt:lpstr>BDD_ISOLANTS_BIOSOURCES</vt:lpstr>
      <vt:lpstr>LISTE</vt:lpstr>
      <vt:lpstr>PR-tampon</vt:lpstr>
      <vt:lpstr>SUIVI DES VERSIONS</vt:lpstr>
      <vt:lpstr>ANALYSE SCENARIOS</vt:lpstr>
      <vt:lpstr>APPLI_VISE</vt:lpstr>
      <vt:lpstr>BÂTIMENT_VISE</vt:lpstr>
      <vt:lpstr>CATEG_VISEE</vt:lpstr>
      <vt:lpstr>CODE_DU_TRAVAIL</vt:lpstr>
      <vt:lpstr>ERP</vt:lpstr>
      <vt:lpstr>FAMILLE_VISEE</vt:lpstr>
      <vt:lpstr>HAUT_VISEE</vt:lpstr>
      <vt:lpstr>LIMITE_VISE</vt:lpstr>
      <vt:lpstr>LISTE_APPLICATION</vt:lpstr>
      <vt:lpstr>LISTE_BATIMENT</vt:lpstr>
      <vt:lpstr>LISTE_CLASSEMENT</vt:lpstr>
      <vt:lpstr>LISTE_CLIMAT</vt:lpstr>
      <vt:lpstr>LISTE_FONGIQUE</vt:lpstr>
      <vt:lpstr>LISTE_HYGRO</vt:lpstr>
      <vt:lpstr>LISTE_LOCAUX_VISE</vt:lpstr>
      <vt:lpstr>LISTE_TRI</vt:lpstr>
      <vt:lpstr>LOGEMENT_HABITATION</vt:lpstr>
      <vt:lpstr>NB_PRODUITS_TROVUES</vt:lpstr>
      <vt:lpstr>NOM_FR</vt:lpstr>
      <vt:lpstr>PAREMENT_VISE</vt:lpstr>
      <vt:lpstr>RECH_</vt:lpstr>
      <vt:lpstr>RECH_APPLI</vt:lpstr>
      <vt:lpstr>'PR-tampon'!RECH_BATIMENT</vt:lpstr>
      <vt:lpstr>RECH_CLASSEMENT</vt:lpstr>
      <vt:lpstr>'PR-tampon'!RECH_CLIMAT</vt:lpstr>
      <vt:lpstr>'PR-tampon'!RECH_HYGRO</vt:lpstr>
      <vt:lpstr>RECH_LOCAUX</vt:lpstr>
      <vt:lpstr>SITUA_VISEE</vt:lpstr>
      <vt:lpstr>'NOTICE D''AIDE'!Zone_d_impression</vt:lpstr>
      <vt:lpstr>ZONE_SIS_VISEE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2024-07-18T15:28:16Z</dcterms:modified>
</cp:coreProperties>
</file>